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6 吹田市\"/>
    </mc:Choice>
  </mc:AlternateContent>
  <workbookProtection workbookAlgorithmName="SHA-512" workbookHashValue="via0+ViiUQ+znW3RiFzBEB7ueLdhFDTwXVkCWLb2B3ibmLY/t48N/B0/lK74V+2jzArkZGoZI/sw1LAjDm6Msw==" workbookSaltValue="SoW4M7yV9Dpxh0x12XrF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<sst xmlns="http://schemas.openxmlformats.org/spreadsheetml/2006/main" count="253" uniqueCount="116">
  <si>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</si>
  <si>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</si>
  <si>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</si>
  <si>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</si>
  <si>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</si>
  <si>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</si>
  <si>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</si>
  <si>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</si>
  <si>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</si>
  <si>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</si>
  <si>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</si>
  <si>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</si>
  <si>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</si>
  <si>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</si>
  <si>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</si>
  <si>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</si>
  <si>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</si>
  <si>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</si>
  <si>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</si>
  <si>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</si>
  <si>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</si>
  <si>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</si>
  <si>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</si>
  <si>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</si>
  <si>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</si>
  <si>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</si>
  <si>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</si>
  <si>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</si>
  <si>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</si>
  <si>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</si>
  <si>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</si>
  <si>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</si>
  <si>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</si>
  <si>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</si>
  <si>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</si>
  <si>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</si>
  <si>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</si>
  <si>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</si>
  <si>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</si>
  <si>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</si>
  <si>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</si>
  <si>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</si>
  <si>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</si>
  <si>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</si>
  <si>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</si>
  <si>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</si>
  <si>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</si>
  <si>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</si>
  <si>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</si>
  <si>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</si>
  <si>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</si>
  <si>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</si>
  <si>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</si>
  <si>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</si>
  <si>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</si>
  <si>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</si>
  <si>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</si>
  <si>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</si>
  <si>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</si>
  <si>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</si>
  <si>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</si>
  <si>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</si>
  <si>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</si>
  <si>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</si>
  <si>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</si>
  <si>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</si>
  <si>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</si>
  <si>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</si>
  <si>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</si>
  <si>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</si>
  <si>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</si>
  <si>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</si>
  <si>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</si>
  <si>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</si>
  <si>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</si>
  <si>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</si>
  <si>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</si>
  <si>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</si>
  <si>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</si>
  <si>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</si>
  <si>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</si>
  <si>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</si>
  <si>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</si>
  <si>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</si>
  <si>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</si>
  <si>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</si>
  <si>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</si>
  <si>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</si>
  <si>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</si>
  <si>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</si>
  <si>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</si>
  <si>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</si>
  <si>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</si>
  <si>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</si>
  <si>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</si>
  <si>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</si>
  <si>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</si>
  <si>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</si>
  <si>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</si>
  <si>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</si>
  <si>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</si>
  <si>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</si>
  <si>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</si>
  <si>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</si>
  <si>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</si>
  <si>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</si>
  <si>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</si>
  <si>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</si>
  <si>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</si>
  <si>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</si>
  <si>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</si>
  <si>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</si>
  <si>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</si>
  <si>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平成29年度に地方公営企業法の一部適用に伴い企業会計に移行しています。市内のほぼ全域で下水道は普及しています。
　① 経常収支比率は、100%を超えており、良好な状況にあります。
　③流動化率は、類似団体に比較して良好な状況にあります。
　④企業債残高対事業規模比率は、事業着手が早いこともあり、類似団体と比較して低くなっています。今後の施設改築に伴い増加することが懸念されます。
　⑤経費回収率は、100%を超え、類似団体と比較して良好な状況にあります。
　⑥汚水処理原価は、企業債残高や施設の老朽化により減価償却費が少ないことなどにより、類似団体と比較して低くなっています。
</t>
    <phoneticPr fontId="4"/>
  </si>
  <si>
    <t xml:space="preserve">　昭和30年代の千里ニュータウン建設に伴い管渠が大量に整備されており、一斉に老朽化が進んでいます。下水処理場も供用開始後約50年を経過し、施設の老朽化が進んでいます。
　①有形固定資産減価償却率は、企業会計移行後のため、類似団体と比較して低くなっています。
　②管渠老朽化率は、建設当初から約60年が経過して、類似団体と比較して極めて高くなっています。
　③管渠改善率は、類似団体と比較して高くなっていますが、計画的に改築更新を進めていく必要があります。
</t>
    <phoneticPr fontId="4"/>
  </si>
  <si>
    <t xml:space="preserve">　汚水整備はほぼ概成し、浸水対策や長寿命化計画に基づく改築更新を進めてきました。しかし、施設の老朽化が急激に増大していることに加え、近年の集中豪雨による浸水被害、地震などの大規模災害への対策など、多くの課題が山積しています。
　今後は下水道経営戦略に基づき、経営環境の変化に対して適切に対応し、更なる民間活力の導入など、より一層の経営基盤の強化を図り、持続可能な下水道事業を経営していく必要があります。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</si>
</sst>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0.43</c:v>
                </c:pt>
                <c:pt idx="2">
                  <c:v>0.56000000000000005</c:v>
                </c:pt>
                <c:pt idx="3">
                  <c:v>0.3</c:v>
                </c:pt>
                <c:pt idx="4">
                  <c:v>0.47</c:v>
                </c:pt>
              </c:numCache>
            </c:numRef>
          </c:val>
          <c:extLst>
            <c:ext xmlns:c16="http://schemas.microsoft.com/office/drawing/2014/chart" uri="{C3380CC4-5D6E-409C-BE32-E72D297353CC}">
              <c16:uniqueId val="{00000000-2D51-49DA-BDB0-B21D679947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0.16</c:v>
                </c:pt>
                <c:pt idx="4">
                  <c:v>0.14000000000000001</c:v>
                </c:pt>
              </c:numCache>
            </c:numRef>
          </c:val>
          <c:smooth val="0"/>
          <c:extLst>
            <c:ext xmlns:c16="http://schemas.microsoft.com/office/drawing/2014/chart" uri="{C3380CC4-5D6E-409C-BE32-E72D297353CC}">
              <c16:uniqueId val="{00000001-2D51-49DA-BDB0-B21D679947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57.22</c:v>
                </c:pt>
                <c:pt idx="2">
                  <c:v>57.45</c:v>
                </c:pt>
                <c:pt idx="3">
                  <c:v>56.48</c:v>
                </c:pt>
                <c:pt idx="4">
                  <c:v>56.83</c:v>
                </c:pt>
              </c:numCache>
            </c:numRef>
          </c:val>
          <c:extLst>
            <c:ext xmlns:c16="http://schemas.microsoft.com/office/drawing/2014/chart" uri="{C3380CC4-5D6E-409C-BE32-E72D297353CC}">
              <c16:uniqueId val="{00000000-CB57-40F0-8247-402FBF9A3A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CB57-40F0-8247-402FBF9A3A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99.53</c:v>
                </c:pt>
                <c:pt idx="2">
                  <c:v>99.55</c:v>
                </c:pt>
                <c:pt idx="3">
                  <c:v>99.57</c:v>
                </c:pt>
                <c:pt idx="4">
                  <c:v>99.58</c:v>
                </c:pt>
              </c:numCache>
            </c:numRef>
          </c:val>
          <c:extLst>
            <c:ext xmlns:c16="http://schemas.microsoft.com/office/drawing/2014/chart" uri="{C3380CC4-5D6E-409C-BE32-E72D297353CC}">
              <c16:uniqueId val="{00000000-2644-4843-AE5E-1E27D4DE3B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97.4</c:v>
                </c:pt>
                <c:pt idx="2">
                  <c:v>96.96</c:v>
                </c:pt>
                <c:pt idx="3">
                  <c:v>96.97</c:v>
                </c:pt>
                <c:pt idx="4">
                  <c:v>97.7</c:v>
                </c:pt>
              </c:numCache>
            </c:numRef>
          </c:val>
          <c:smooth val="0"/>
          <c:extLst>
            <c:ext xmlns:c16="http://schemas.microsoft.com/office/drawing/2014/chart" uri="{C3380CC4-5D6E-409C-BE32-E72D297353CC}">
              <c16:uniqueId val="{00000001-2644-4843-AE5E-1E27D4DE3B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117.65</c:v>
                </c:pt>
                <c:pt idx="2">
                  <c:v>112.04</c:v>
                </c:pt>
                <c:pt idx="3">
                  <c:v>112.4</c:v>
                </c:pt>
                <c:pt idx="4">
                  <c:v>114.32</c:v>
                </c:pt>
              </c:numCache>
            </c:numRef>
          </c:val>
          <c:extLst>
            <c:ext xmlns:c16="http://schemas.microsoft.com/office/drawing/2014/chart" uri="{C3380CC4-5D6E-409C-BE32-E72D297353CC}">
              <c16:uniqueId val="{00000000-D20E-425A-BC0F-A7DC852A5B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111.25</c:v>
                </c:pt>
                <c:pt idx="2">
                  <c:v>108.87</c:v>
                </c:pt>
                <c:pt idx="3">
                  <c:v>109</c:v>
                </c:pt>
                <c:pt idx="4">
                  <c:v>107.09</c:v>
                </c:pt>
              </c:numCache>
            </c:numRef>
          </c:val>
          <c:smooth val="0"/>
          <c:extLst>
            <c:ext xmlns:c16="http://schemas.microsoft.com/office/drawing/2014/chart" uri="{C3380CC4-5D6E-409C-BE32-E72D297353CC}">
              <c16:uniqueId val="{00000001-D20E-425A-BC0F-A7DC852A5B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4.49</c:v>
                </c:pt>
                <c:pt idx="2">
                  <c:v>8.9</c:v>
                </c:pt>
                <c:pt idx="3">
                  <c:v>12.98</c:v>
                </c:pt>
                <c:pt idx="4">
                  <c:v>16.41</c:v>
                </c:pt>
              </c:numCache>
            </c:numRef>
          </c:val>
          <c:extLst>
            <c:ext xmlns:c16="http://schemas.microsoft.com/office/drawing/2014/chart" uri="{C3380CC4-5D6E-409C-BE32-E72D297353CC}">
              <c16:uniqueId val="{00000000-41CA-4791-B72D-1DE6606439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28.35</c:v>
                </c:pt>
                <c:pt idx="2">
                  <c:v>25.13</c:v>
                </c:pt>
                <c:pt idx="3">
                  <c:v>24.54</c:v>
                </c:pt>
                <c:pt idx="4">
                  <c:v>23.38</c:v>
                </c:pt>
              </c:numCache>
            </c:numRef>
          </c:val>
          <c:smooth val="0"/>
          <c:extLst>
            <c:ext xmlns:c16="http://schemas.microsoft.com/office/drawing/2014/chart" uri="{C3380CC4-5D6E-409C-BE32-E72D297353CC}">
              <c16:uniqueId val="{00000001-41CA-4791-B72D-1DE6606439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20.99</c:v>
                </c:pt>
                <c:pt idx="2">
                  <c:v>21.4</c:v>
                </c:pt>
                <c:pt idx="3">
                  <c:v>21.56</c:v>
                </c:pt>
                <c:pt idx="4">
                  <c:v>21.89</c:v>
                </c:pt>
              </c:numCache>
            </c:numRef>
          </c:val>
          <c:extLst>
            <c:ext xmlns:c16="http://schemas.microsoft.com/office/drawing/2014/chart" uri="{C3380CC4-5D6E-409C-BE32-E72D297353CC}">
              <c16:uniqueId val="{00000000-07BC-4008-9252-C7DC310BF6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6.7</c:v>
                </c:pt>
                <c:pt idx="2">
                  <c:v>6.4</c:v>
                </c:pt>
                <c:pt idx="3">
                  <c:v>7.66</c:v>
                </c:pt>
                <c:pt idx="4">
                  <c:v>8.1999999999999993</c:v>
                </c:pt>
              </c:numCache>
            </c:numRef>
          </c:val>
          <c:smooth val="0"/>
          <c:extLst>
            <c:ext xmlns:c16="http://schemas.microsoft.com/office/drawing/2014/chart" uri="{C3380CC4-5D6E-409C-BE32-E72D297353CC}">
              <c16:uniqueId val="{00000001-07BC-4008-9252-C7DC310BF6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94-4190-AA53-2D52F3093A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3094-4190-AA53-2D52F3093A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86.48</c:v>
                </c:pt>
                <c:pt idx="2">
                  <c:v>81.260000000000005</c:v>
                </c:pt>
                <c:pt idx="3">
                  <c:v>79.09</c:v>
                </c:pt>
                <c:pt idx="4">
                  <c:v>99.43</c:v>
                </c:pt>
              </c:numCache>
            </c:numRef>
          </c:val>
          <c:extLst>
            <c:ext xmlns:c16="http://schemas.microsoft.com/office/drawing/2014/chart" uri="{C3380CC4-5D6E-409C-BE32-E72D297353CC}">
              <c16:uniqueId val="{00000000-7F72-48EA-9B0D-FD5CA1C866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75.02</c:v>
                </c:pt>
                <c:pt idx="2">
                  <c:v>73.55</c:v>
                </c:pt>
                <c:pt idx="3">
                  <c:v>71.19</c:v>
                </c:pt>
                <c:pt idx="4">
                  <c:v>77.72</c:v>
                </c:pt>
              </c:numCache>
            </c:numRef>
          </c:val>
          <c:smooth val="0"/>
          <c:extLst>
            <c:ext xmlns:c16="http://schemas.microsoft.com/office/drawing/2014/chart" uri="{C3380CC4-5D6E-409C-BE32-E72D297353CC}">
              <c16:uniqueId val="{00000001-7F72-48EA-9B0D-FD5CA1C866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400.47</c:v>
                </c:pt>
                <c:pt idx="2">
                  <c:v>382.36</c:v>
                </c:pt>
                <c:pt idx="3">
                  <c:v>352.77</c:v>
                </c:pt>
                <c:pt idx="4">
                  <c:v>342.35</c:v>
                </c:pt>
              </c:numCache>
            </c:numRef>
          </c:val>
          <c:extLst>
            <c:ext xmlns:c16="http://schemas.microsoft.com/office/drawing/2014/chart" uri="{C3380CC4-5D6E-409C-BE32-E72D297353CC}">
              <c16:uniqueId val="{00000000-9DC3-4AD3-9CEB-049A93D04D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573.73</c:v>
                </c:pt>
                <c:pt idx="2">
                  <c:v>514.27</c:v>
                </c:pt>
                <c:pt idx="3">
                  <c:v>517.34</c:v>
                </c:pt>
                <c:pt idx="4">
                  <c:v>485.6</c:v>
                </c:pt>
              </c:numCache>
            </c:numRef>
          </c:val>
          <c:smooth val="0"/>
          <c:extLst>
            <c:ext xmlns:c16="http://schemas.microsoft.com/office/drawing/2014/chart" uri="{C3380CC4-5D6E-409C-BE32-E72D297353CC}">
              <c16:uniqueId val="{00000001-9DC3-4AD3-9CEB-049A93D04D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117.44</c:v>
                </c:pt>
                <c:pt idx="2">
                  <c:v>121.65</c:v>
                </c:pt>
                <c:pt idx="3">
                  <c:v>124.72</c:v>
                </c:pt>
                <c:pt idx="4">
                  <c:v>124.69</c:v>
                </c:pt>
              </c:numCache>
            </c:numRef>
          </c:val>
          <c:extLst>
            <c:ext xmlns:c16="http://schemas.microsoft.com/office/drawing/2014/chart" uri="{C3380CC4-5D6E-409C-BE32-E72D297353CC}">
              <c16:uniqueId val="{00000000-75E2-42BB-A87B-0CCB42681D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100.74</c:v>
                </c:pt>
                <c:pt idx="2">
                  <c:v>100.34</c:v>
                </c:pt>
                <c:pt idx="3">
                  <c:v>99.89</c:v>
                </c:pt>
                <c:pt idx="4">
                  <c:v>99.95</c:v>
                </c:pt>
              </c:numCache>
            </c:numRef>
          </c:val>
          <c:smooth val="0"/>
          <c:extLst>
            <c:ext xmlns:c16="http://schemas.microsoft.com/office/drawing/2014/chart" uri="{C3380CC4-5D6E-409C-BE32-E72D297353CC}">
              <c16:uniqueId val="{00000001-75E2-42BB-A87B-0CCB42681D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92.33</c:v>
                </c:pt>
                <c:pt idx="2">
                  <c:v>89.19</c:v>
                </c:pt>
                <c:pt idx="3">
                  <c:v>87.05</c:v>
                </c:pt>
                <c:pt idx="4">
                  <c:v>83.9</c:v>
                </c:pt>
              </c:numCache>
            </c:numRef>
          </c:val>
          <c:extLst>
            <c:ext xmlns:c16="http://schemas.microsoft.com/office/drawing/2014/chart" uri="{C3380CC4-5D6E-409C-BE32-E72D297353CC}">
              <c16:uniqueId val="{00000000-FFB5-4765-87B2-C209EAAC4E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112.75</c:v>
                </c:pt>
                <c:pt idx="2">
                  <c:v>113.49</c:v>
                </c:pt>
                <c:pt idx="3">
                  <c:v>112.4</c:v>
                </c:pt>
                <c:pt idx="4">
                  <c:v>110.21</c:v>
                </c:pt>
              </c:numCache>
            </c:numRef>
          </c:val>
          <c:smooth val="0"/>
          <c:extLst>
            <c:ext xmlns:c16="http://schemas.microsoft.com/office/drawing/2014/chart" uri="{C3380CC4-5D6E-409C-BE32-E72D297353CC}">
              <c16:uniqueId val="{00000001-FFB5-4765-87B2-C209EAAC4E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9">
        <f>データ!S6</f>
        <v>376101</v>
      </c>
      <c r="AM8" s="69"/>
      <c r="AN8" s="69"/>
      <c r="AO8" s="69"/>
      <c r="AP8" s="69"/>
      <c r="AQ8" s="69"/>
      <c r="AR8" s="69"/>
      <c r="AS8" s="69"/>
      <c r="AT8" s="68">
        <f>データ!T6</f>
        <v>36.090000000000003</v>
      </c>
      <c r="AU8" s="68"/>
      <c r="AV8" s="68"/>
      <c r="AW8" s="68"/>
      <c r="AX8" s="68"/>
      <c r="AY8" s="68"/>
      <c r="AZ8" s="68"/>
      <c r="BA8" s="68"/>
      <c r="BB8" s="68">
        <f>データ!U6</f>
        <v>10421.200000000001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64.02</v>
      </c>
      <c r="J10" s="68"/>
      <c r="K10" s="68"/>
      <c r="L10" s="68"/>
      <c r="M10" s="68"/>
      <c r="N10" s="68"/>
      <c r="O10" s="68"/>
      <c r="P10" s="68">
        <f>データ!P6</f>
        <v>99.9</v>
      </c>
      <c r="Q10" s="68"/>
      <c r="R10" s="68"/>
      <c r="S10" s="68"/>
      <c r="T10" s="68"/>
      <c r="U10" s="68"/>
      <c r="V10" s="68"/>
      <c r="W10" s="68">
        <f>データ!Q6</f>
        <v>77.760000000000005</v>
      </c>
      <c r="X10" s="68"/>
      <c r="Y10" s="68"/>
      <c r="Z10" s="68"/>
      <c r="AA10" s="68"/>
      <c r="AB10" s="68"/>
      <c r="AC10" s="68"/>
      <c r="AD10" s="69">
        <f>データ!R6</f>
        <v>1609</v>
      </c>
      <c r="AE10" s="69"/>
      <c r="AF10" s="69"/>
      <c r="AG10" s="69"/>
      <c r="AH10" s="69"/>
      <c r="AI10" s="69"/>
      <c r="AJ10" s="69"/>
      <c r="AK10" s="2"/>
      <c r="AL10" s="69">
        <f>データ!V6</f>
        <v>376579</v>
      </c>
      <c r="AM10" s="69"/>
      <c r="AN10" s="69"/>
      <c r="AO10" s="69"/>
      <c r="AP10" s="69"/>
      <c r="AQ10" s="69"/>
      <c r="AR10" s="69"/>
      <c r="AS10" s="69"/>
      <c r="AT10" s="68">
        <f>データ!W6</f>
        <v>34.770000000000003</v>
      </c>
      <c r="AU10" s="68"/>
      <c r="AV10" s="68"/>
      <c r="AW10" s="68"/>
      <c r="AX10" s="68"/>
      <c r="AY10" s="68"/>
      <c r="AZ10" s="68"/>
      <c r="BA10" s="68"/>
      <c r="BB10" s="68">
        <f>データ!X6</f>
        <v>10830.57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EpU4bju/rnIxotw2K7jPNpOzHbVB3eOGlnkDGgGDWXwFCIjfQTwDFWyj2AXO+ltGJlyptfgtUbroEKPrABs8w==" saltValue="Jgfb2qu4zOZ83pQlFlrP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272051</v>
      </c>
      <c r="D6" s="33">
        <f t="shared" si="3"/>
        <v>46</v>
      </c>
      <c r="E6" s="33">
        <f t="shared" si="3"/>
        <v>17</v>
      </c>
      <c r="F6" s="33">
        <f t="shared" si="3"/>
        <v>1</v>
      </c>
      <c r="G6" s="33">
        <f t="shared" si="3"/>
        <v>0</v>
      </c>
      <c r="H6" s="33" t="str">
        <f t="shared" si="3"/>
        <v>大阪府　吹田市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64.02</v>
      </c>
      <c r="P6" s="34">
        <f t="shared" si="3"/>
        <v>99.9</v>
      </c>
      <c r="Q6" s="34">
        <f t="shared" si="3"/>
        <v>77.760000000000005</v>
      </c>
      <c r="R6" s="34">
        <f t="shared" si="3"/>
        <v>1609</v>
      </c>
      <c r="S6" s="34">
        <f t="shared" si="3"/>
        <v>376101</v>
      </c>
      <c r="T6" s="34">
        <f t="shared" si="3"/>
        <v>36.090000000000003</v>
      </c>
      <c r="U6" s="34">
        <f t="shared" si="3"/>
        <v>10421.200000000001</v>
      </c>
      <c r="V6" s="34">
        <f t="shared" si="3"/>
        <v>376579</v>
      </c>
      <c r="W6" s="34">
        <f t="shared" si="3"/>
        <v>34.770000000000003</v>
      </c>
      <c r="X6" s="34">
        <f t="shared" si="3"/>
        <v>10830.57</v>
      </c>
      <c r="Y6" s="35" t="str">
        <f>IF(Y7="",NA(),Y7)</f>
        <v>-</v>
      </c>
      <c r="Z6" s="35">
        <f t="shared" ref="Z6:AH6" si="4">IF(Z7="",NA(),Z7)</f>
        <v>117.65</v>
      </c>
      <c r="AA6" s="35">
        <f t="shared" si="4"/>
        <v>112.04</v>
      </c>
      <c r="AB6" s="35">
        <f t="shared" si="4"/>
        <v>112.4</v>
      </c>
      <c r="AC6" s="35">
        <f t="shared" si="4"/>
        <v>114.32</v>
      </c>
      <c r="AD6" s="35" t="str">
        <f t="shared" si="4"/>
        <v>-</v>
      </c>
      <c r="AE6" s="35">
        <f t="shared" si="4"/>
        <v>111.25</v>
      </c>
      <c r="AF6" s="35">
        <f t="shared" si="4"/>
        <v>108.87</v>
      </c>
      <c r="AG6" s="35">
        <f t="shared" si="4"/>
        <v>109</v>
      </c>
      <c r="AH6" s="35">
        <f t="shared" si="4"/>
        <v>107.09</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4">
        <f t="shared" si="5"/>
        <v>0</v>
      </c>
      <c r="AQ6" s="35">
        <f t="shared" si="5"/>
        <v>0.39</v>
      </c>
      <c r="AR6" s="35">
        <f t="shared" si="5"/>
        <v>0.28000000000000003</v>
      </c>
      <c r="AS6" s="35">
        <f t="shared" si="5"/>
        <v>0.59</v>
      </c>
      <c r="AT6" s="34" t="str">
        <f>IF(AT7="","",IF(AT7="-","【-】","【"&amp;SUBSTITUTE(TEXT(AT7,"#,##0.00"),"-","△")&amp;"】"))</f>
        <v>【3.64】</v>
      </c>
      <c r="AU6" s="35" t="str">
        <f>IF(AU7="",NA(),AU7)</f>
        <v>-</v>
      </c>
      <c r="AV6" s="35">
        <f t="shared" ref="AV6:BD6" si="6">IF(AV7="",NA(),AV7)</f>
        <v>86.48</v>
      </c>
      <c r="AW6" s="35">
        <f t="shared" si="6"/>
        <v>81.260000000000005</v>
      </c>
      <c r="AX6" s="35">
        <f t="shared" si="6"/>
        <v>79.09</v>
      </c>
      <c r="AY6" s="35">
        <f t="shared" si="6"/>
        <v>99.43</v>
      </c>
      <c r="AZ6" s="35" t="str">
        <f t="shared" si="6"/>
        <v>-</v>
      </c>
      <c r="BA6" s="35">
        <f t="shared" si="6"/>
        <v>75.02</v>
      </c>
      <c r="BB6" s="35">
        <f t="shared" si="6"/>
        <v>73.55</v>
      </c>
      <c r="BC6" s="35">
        <f t="shared" si="6"/>
        <v>71.19</v>
      </c>
      <c r="BD6" s="35">
        <f t="shared" si="6"/>
        <v>77.72</v>
      </c>
      <c r="BE6" s="34" t="str">
        <f>IF(BE7="","",IF(BE7="-","【-】","【"&amp;SUBSTITUTE(TEXT(BE7,"#,##0.00"),"-","△")&amp;"】"))</f>
        <v>【67.52】</v>
      </c>
      <c r="BF6" s="35" t="str">
        <f>IF(BF7="",NA(),BF7)</f>
        <v>-</v>
      </c>
      <c r="BG6" s="35">
        <f t="shared" ref="BG6:BO6" si="7">IF(BG7="",NA(),BG7)</f>
        <v>400.47</v>
      </c>
      <c r="BH6" s="35">
        <f t="shared" si="7"/>
        <v>382.36</v>
      </c>
      <c r="BI6" s="35">
        <f t="shared" si="7"/>
        <v>352.77</v>
      </c>
      <c r="BJ6" s="35">
        <f t="shared" si="7"/>
        <v>342.35</v>
      </c>
      <c r="BK6" s="35" t="str">
        <f t="shared" si="7"/>
        <v>-</v>
      </c>
      <c r="BL6" s="35">
        <f t="shared" si="7"/>
        <v>573.73</v>
      </c>
      <c r="BM6" s="35">
        <f t="shared" si="7"/>
        <v>514.27</v>
      </c>
      <c r="BN6" s="35">
        <f t="shared" si="7"/>
        <v>517.34</v>
      </c>
      <c r="BO6" s="35">
        <f t="shared" si="7"/>
        <v>485.6</v>
      </c>
      <c r="BP6" s="34" t="str">
        <f>IF(BP7="","",IF(BP7="-","【-】","【"&amp;SUBSTITUTE(TEXT(BP7,"#,##0.00"),"-","△")&amp;"】"))</f>
        <v>【705.21】</v>
      </c>
      <c r="BQ6" s="35" t="str">
        <f>IF(BQ7="",NA(),BQ7)</f>
        <v>-</v>
      </c>
      <c r="BR6" s="35">
        <f t="shared" ref="BR6:BZ6" si="8">IF(BR7="",NA(),BR7)</f>
        <v>117.44</v>
      </c>
      <c r="BS6" s="35">
        <f t="shared" si="8"/>
        <v>121.65</v>
      </c>
      <c r="BT6" s="35">
        <f t="shared" si="8"/>
        <v>124.72</v>
      </c>
      <c r="BU6" s="35">
        <f t="shared" si="8"/>
        <v>124.69</v>
      </c>
      <c r="BV6" s="35" t="str">
        <f t="shared" si="8"/>
        <v>-</v>
      </c>
      <c r="BW6" s="35">
        <f t="shared" si="8"/>
        <v>100.74</v>
      </c>
      <c r="BX6" s="35">
        <f t="shared" si="8"/>
        <v>100.34</v>
      </c>
      <c r="BY6" s="35">
        <f t="shared" si="8"/>
        <v>99.89</v>
      </c>
      <c r="BZ6" s="35">
        <f t="shared" si="8"/>
        <v>99.95</v>
      </c>
      <c r="CA6" s="34" t="str">
        <f>IF(CA7="","",IF(CA7="-","【-】","【"&amp;SUBSTITUTE(TEXT(CA7,"#,##0.00"),"-","△")&amp;"】"))</f>
        <v>【98.96】</v>
      </c>
      <c r="CB6" s="35" t="str">
        <f>IF(CB7="",NA(),CB7)</f>
        <v>-</v>
      </c>
      <c r="CC6" s="35">
        <f t="shared" ref="CC6:CK6" si="9">IF(CC7="",NA(),CC7)</f>
        <v>92.33</v>
      </c>
      <c r="CD6" s="35">
        <f t="shared" si="9"/>
        <v>89.19</v>
      </c>
      <c r="CE6" s="35">
        <f t="shared" si="9"/>
        <v>87.05</v>
      </c>
      <c r="CF6" s="35">
        <f t="shared" si="9"/>
        <v>83.9</v>
      </c>
      <c r="CG6" s="35" t="str">
        <f t="shared" si="9"/>
        <v>-</v>
      </c>
      <c r="CH6" s="35">
        <f t="shared" si="9"/>
        <v>112.75</v>
      </c>
      <c r="CI6" s="35">
        <f t="shared" si="9"/>
        <v>113.49</v>
      </c>
      <c r="CJ6" s="35">
        <f t="shared" si="9"/>
        <v>112.4</v>
      </c>
      <c r="CK6" s="35">
        <f t="shared" si="9"/>
        <v>110.21</v>
      </c>
      <c r="CL6" s="34" t="str">
        <f>IF(CL7="","",IF(CL7="-","【-】","【"&amp;SUBSTITUTE(TEXT(CL7,"#,##0.00"),"-","△")&amp;"】"))</f>
        <v>【134.52】</v>
      </c>
      <c r="CM6" s="35" t="str">
        <f>IF(CM7="",NA(),CM7)</f>
        <v>-</v>
      </c>
      <c r="CN6" s="35">
        <f t="shared" ref="CN6:CV6" si="10">IF(CN7="",NA(),CN7)</f>
        <v>57.22</v>
      </c>
      <c r="CO6" s="35">
        <f t="shared" si="10"/>
        <v>57.45</v>
      </c>
      <c r="CP6" s="35">
        <f t="shared" si="10"/>
        <v>56.48</v>
      </c>
      <c r="CQ6" s="35">
        <f t="shared" si="10"/>
        <v>56.83</v>
      </c>
      <c r="CR6" s="35" t="str">
        <f t="shared" si="10"/>
        <v>-</v>
      </c>
      <c r="CS6" s="35">
        <f t="shared" si="10"/>
        <v>64.650000000000006</v>
      </c>
      <c r="CT6" s="35">
        <f t="shared" si="10"/>
        <v>62.96</v>
      </c>
      <c r="CU6" s="35">
        <f t="shared" si="10"/>
        <v>62.97</v>
      </c>
      <c r="CV6" s="35">
        <f t="shared" si="10"/>
        <v>64.930000000000007</v>
      </c>
      <c r="CW6" s="34" t="str">
        <f>IF(CW7="","",IF(CW7="-","【-】","【"&amp;SUBSTITUTE(TEXT(CW7,"#,##0.00"),"-","△")&amp;"】"))</f>
        <v>【59.57】</v>
      </c>
      <c r="CX6" s="35" t="str">
        <f>IF(CX7="",NA(),CX7)</f>
        <v>-</v>
      </c>
      <c r="CY6" s="35">
        <f t="shared" ref="CY6:DG6" si="11">IF(CY7="",NA(),CY7)</f>
        <v>99.53</v>
      </c>
      <c r="CZ6" s="35">
        <f t="shared" si="11"/>
        <v>99.55</v>
      </c>
      <c r="DA6" s="35">
        <f t="shared" si="11"/>
        <v>99.57</v>
      </c>
      <c r="DB6" s="35">
        <f t="shared" si="11"/>
        <v>99.58</v>
      </c>
      <c r="DC6" s="35" t="str">
        <f t="shared" si="11"/>
        <v>-</v>
      </c>
      <c r="DD6" s="35">
        <f t="shared" si="11"/>
        <v>97.4</v>
      </c>
      <c r="DE6" s="35">
        <f t="shared" si="11"/>
        <v>96.96</v>
      </c>
      <c r="DF6" s="35">
        <f t="shared" si="11"/>
        <v>96.97</v>
      </c>
      <c r="DG6" s="35">
        <f t="shared" si="11"/>
        <v>97.7</v>
      </c>
      <c r="DH6" s="34" t="str">
        <f>IF(DH7="","",IF(DH7="-","【-】","【"&amp;SUBSTITUTE(TEXT(DH7,"#,##0.00"),"-","△")&amp;"】"))</f>
        <v>【95.57】</v>
      </c>
      <c r="DI6" s="35" t="str">
        <f>IF(DI7="",NA(),DI7)</f>
        <v>-</v>
      </c>
      <c r="DJ6" s="35">
        <f t="shared" ref="DJ6:DR6" si="12">IF(DJ7="",NA(),DJ7)</f>
        <v>4.49</v>
      </c>
      <c r="DK6" s="35">
        <f t="shared" si="12"/>
        <v>8.9</v>
      </c>
      <c r="DL6" s="35">
        <f t="shared" si="12"/>
        <v>12.98</v>
      </c>
      <c r="DM6" s="35">
        <f t="shared" si="12"/>
        <v>16.41</v>
      </c>
      <c r="DN6" s="35" t="str">
        <f t="shared" si="12"/>
        <v>-</v>
      </c>
      <c r="DO6" s="35">
        <f t="shared" si="12"/>
        <v>28.35</v>
      </c>
      <c r="DP6" s="35">
        <f t="shared" si="12"/>
        <v>25.13</v>
      </c>
      <c r="DQ6" s="35">
        <f t="shared" si="12"/>
        <v>24.54</v>
      </c>
      <c r="DR6" s="35">
        <f t="shared" si="12"/>
        <v>23.38</v>
      </c>
      <c r="DS6" s="34" t="str">
        <f>IF(DS7="","",IF(DS7="-","【-】","【"&amp;SUBSTITUTE(TEXT(DS7,"#,##0.00"),"-","△")&amp;"】"))</f>
        <v>【36.52】</v>
      </c>
      <c r="DT6" s="35" t="str">
        <f>IF(DT7="",NA(),DT7)</f>
        <v>-</v>
      </c>
      <c r="DU6" s="35">
        <f t="shared" ref="DU6:EC6" si="13">IF(DU7="",NA(),DU7)</f>
        <v>20.99</v>
      </c>
      <c r="DV6" s="35">
        <f t="shared" si="13"/>
        <v>21.4</v>
      </c>
      <c r="DW6" s="35">
        <f t="shared" si="13"/>
        <v>21.56</v>
      </c>
      <c r="DX6" s="35">
        <f t="shared" si="13"/>
        <v>21.89</v>
      </c>
      <c r="DY6" s="35" t="str">
        <f t="shared" si="13"/>
        <v>-</v>
      </c>
      <c r="DZ6" s="35">
        <f t="shared" si="13"/>
        <v>6.7</v>
      </c>
      <c r="EA6" s="35">
        <f t="shared" si="13"/>
        <v>6.4</v>
      </c>
      <c r="EB6" s="35">
        <f t="shared" si="13"/>
        <v>7.66</v>
      </c>
      <c r="EC6" s="35">
        <f t="shared" si="13"/>
        <v>8.1999999999999993</v>
      </c>
      <c r="ED6" s="34" t="str">
        <f>IF(ED7="","",IF(ED7="-","【-】","【"&amp;SUBSTITUTE(TEXT(ED7,"#,##0.00"),"-","△")&amp;"】"))</f>
        <v>【5.72】</v>
      </c>
      <c r="EE6" s="35" t="str">
        <f>IF(EE7="",NA(),EE7)</f>
        <v>-</v>
      </c>
      <c r="EF6" s="35">
        <f t="shared" ref="EF6:EN6" si="14">IF(EF7="",NA(),EF7)</f>
        <v>0.43</v>
      </c>
      <c r="EG6" s="35">
        <f t="shared" si="14"/>
        <v>0.56000000000000005</v>
      </c>
      <c r="EH6" s="35">
        <f t="shared" si="14"/>
        <v>0.3</v>
      </c>
      <c r="EI6" s="35">
        <f t="shared" si="14"/>
        <v>0.47</v>
      </c>
      <c r="EJ6" s="35" t="str">
        <f t="shared" si="14"/>
        <v>-</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272051</v>
      </c>
      <c r="D7" s="37">
        <v>46</v>
      </c>
      <c r="E7" s="37">
        <v>17</v>
      </c>
      <c r="F7" s="37">
        <v>1</v>
      </c>
      <c r="G7" s="37">
        <v>0</v>
      </c>
      <c r="H7" s="37" t="s">
        <v>95</v>
      </c>
      <c r="I7" s="37" t="s">
        <v>96</v>
      </c>
      <c r="J7" s="37" t="s">
        <v>97</v>
      </c>
      <c r="K7" s="37" t="s">
        <v>98</v>
      </c>
      <c r="L7" s="37" t="s">
        <v>99</v>
      </c>
      <c r="M7" s="37" t="s">
        <v>100</v>
      </c>
      <c r="N7" s="38" t="s">
        <v>101</v>
      </c>
      <c r="O7" s="38">
        <v>64.02</v>
      </c>
      <c r="P7" s="38">
        <v>99.9</v>
      </c>
      <c r="Q7" s="38">
        <v>77.760000000000005</v>
      </c>
      <c r="R7" s="38">
        <v>1609</v>
      </c>
      <c r="S7" s="38">
        <v>376101</v>
      </c>
      <c r="T7" s="38">
        <v>36.090000000000003</v>
      </c>
      <c r="U7" s="38">
        <v>10421.200000000001</v>
      </c>
      <c r="V7" s="38">
        <v>376579</v>
      </c>
      <c r="W7" s="38">
        <v>34.770000000000003</v>
      </c>
      <c r="X7" s="38">
        <v>10830.57</v>
      </c>
      <c r="Y7" s="38" t="s">
        <v>101</v>
      </c>
      <c r="Z7" s="38">
        <v>117.65</v>
      </c>
      <c r="AA7" s="38">
        <v>112.04</v>
      </c>
      <c r="AB7" s="38">
        <v>112.4</v>
      </c>
      <c r="AC7" s="38">
        <v>114.32</v>
      </c>
      <c r="AD7" s="38" t="s">
        <v>101</v>
      </c>
      <c r="AE7" s="38">
        <v>111.25</v>
      </c>
      <c r="AF7" s="38">
        <v>108.87</v>
      </c>
      <c r="AG7" s="38">
        <v>109</v>
      </c>
      <c r="AH7" s="38">
        <v>107.09</v>
      </c>
      <c r="AI7" s="38">
        <v>106.67</v>
      </c>
      <c r="AJ7" s="38" t="s">
        <v>101</v>
      </c>
      <c r="AK7" s="38">
        <v>0</v>
      </c>
      <c r="AL7" s="38">
        <v>0</v>
      </c>
      <c r="AM7" s="38">
        <v>0</v>
      </c>
      <c r="AN7" s="38">
        <v>0</v>
      </c>
      <c r="AO7" s="38" t="s">
        <v>101</v>
      </c>
      <c r="AP7" s="38">
        <v>0</v>
      </c>
      <c r="AQ7" s="38">
        <v>0.39</v>
      </c>
      <c r="AR7" s="38">
        <v>0.28000000000000003</v>
      </c>
      <c r="AS7" s="38">
        <v>0.59</v>
      </c>
      <c r="AT7" s="38">
        <v>3.64</v>
      </c>
      <c r="AU7" s="38" t="s">
        <v>101</v>
      </c>
      <c r="AV7" s="38">
        <v>86.48</v>
      </c>
      <c r="AW7" s="38">
        <v>81.260000000000005</v>
      </c>
      <c r="AX7" s="38">
        <v>79.09</v>
      </c>
      <c r="AY7" s="38">
        <v>99.43</v>
      </c>
      <c r="AZ7" s="38" t="s">
        <v>101</v>
      </c>
      <c r="BA7" s="38">
        <v>75.02</v>
      </c>
      <c r="BB7" s="38">
        <v>73.55</v>
      </c>
      <c r="BC7" s="38">
        <v>71.19</v>
      </c>
      <c r="BD7" s="38">
        <v>77.72</v>
      </c>
      <c r="BE7" s="38">
        <v>67.52</v>
      </c>
      <c r="BF7" s="38" t="s">
        <v>101</v>
      </c>
      <c r="BG7" s="38">
        <v>400.47</v>
      </c>
      <c r="BH7" s="38">
        <v>382.36</v>
      </c>
      <c r="BI7" s="38">
        <v>352.77</v>
      </c>
      <c r="BJ7" s="38">
        <v>342.35</v>
      </c>
      <c r="BK7" s="38" t="s">
        <v>101</v>
      </c>
      <c r="BL7" s="38">
        <v>573.73</v>
      </c>
      <c r="BM7" s="38">
        <v>514.27</v>
      </c>
      <c r="BN7" s="38">
        <v>517.34</v>
      </c>
      <c r="BO7" s="38">
        <v>485.6</v>
      </c>
      <c r="BP7" s="38">
        <v>705.21</v>
      </c>
      <c r="BQ7" s="38" t="s">
        <v>101</v>
      </c>
      <c r="BR7" s="38">
        <v>117.44</v>
      </c>
      <c r="BS7" s="38">
        <v>121.65</v>
      </c>
      <c r="BT7" s="38">
        <v>124.72</v>
      </c>
      <c r="BU7" s="38">
        <v>124.69</v>
      </c>
      <c r="BV7" s="38" t="s">
        <v>101</v>
      </c>
      <c r="BW7" s="38">
        <v>100.74</v>
      </c>
      <c r="BX7" s="38">
        <v>100.34</v>
      </c>
      <c r="BY7" s="38">
        <v>99.89</v>
      </c>
      <c r="BZ7" s="38">
        <v>99.95</v>
      </c>
      <c r="CA7" s="38">
        <v>98.96</v>
      </c>
      <c r="CB7" s="38" t="s">
        <v>101</v>
      </c>
      <c r="CC7" s="38">
        <v>92.33</v>
      </c>
      <c r="CD7" s="38">
        <v>89.19</v>
      </c>
      <c r="CE7" s="38">
        <v>87.05</v>
      </c>
      <c r="CF7" s="38">
        <v>83.9</v>
      </c>
      <c r="CG7" s="38" t="s">
        <v>101</v>
      </c>
      <c r="CH7" s="38">
        <v>112.75</v>
      </c>
      <c r="CI7" s="38">
        <v>113.49</v>
      </c>
      <c r="CJ7" s="38">
        <v>112.4</v>
      </c>
      <c r="CK7" s="38">
        <v>110.21</v>
      </c>
      <c r="CL7" s="38">
        <v>134.52000000000001</v>
      </c>
      <c r="CM7" s="38" t="s">
        <v>101</v>
      </c>
      <c r="CN7" s="38">
        <v>57.22</v>
      </c>
      <c r="CO7" s="38">
        <v>57.45</v>
      </c>
      <c r="CP7" s="38">
        <v>56.48</v>
      </c>
      <c r="CQ7" s="38">
        <v>56.83</v>
      </c>
      <c r="CR7" s="38" t="s">
        <v>101</v>
      </c>
      <c r="CS7" s="38">
        <v>64.650000000000006</v>
      </c>
      <c r="CT7" s="38">
        <v>62.96</v>
      </c>
      <c r="CU7" s="38">
        <v>62.97</v>
      </c>
      <c r="CV7" s="38">
        <v>64.930000000000007</v>
      </c>
      <c r="CW7" s="38">
        <v>59.57</v>
      </c>
      <c r="CX7" s="38" t="s">
        <v>101</v>
      </c>
      <c r="CY7" s="38">
        <v>99.53</v>
      </c>
      <c r="CZ7" s="38">
        <v>99.55</v>
      </c>
      <c r="DA7" s="38">
        <v>99.57</v>
      </c>
      <c r="DB7" s="38">
        <v>99.58</v>
      </c>
      <c r="DC7" s="38" t="s">
        <v>101</v>
      </c>
      <c r="DD7" s="38">
        <v>97.4</v>
      </c>
      <c r="DE7" s="38">
        <v>96.96</v>
      </c>
      <c r="DF7" s="38">
        <v>96.97</v>
      </c>
      <c r="DG7" s="38">
        <v>97.7</v>
      </c>
      <c r="DH7" s="38">
        <v>95.57</v>
      </c>
      <c r="DI7" s="38" t="s">
        <v>101</v>
      </c>
      <c r="DJ7" s="38">
        <v>4.49</v>
      </c>
      <c r="DK7" s="38">
        <v>8.9</v>
      </c>
      <c r="DL7" s="38">
        <v>12.98</v>
      </c>
      <c r="DM7" s="38">
        <v>16.41</v>
      </c>
      <c r="DN7" s="38" t="s">
        <v>101</v>
      </c>
      <c r="DO7" s="38">
        <v>28.35</v>
      </c>
      <c r="DP7" s="38">
        <v>25.13</v>
      </c>
      <c r="DQ7" s="38">
        <v>24.54</v>
      </c>
      <c r="DR7" s="38">
        <v>23.38</v>
      </c>
      <c r="DS7" s="38">
        <v>36.520000000000003</v>
      </c>
      <c r="DT7" s="38" t="s">
        <v>101</v>
      </c>
      <c r="DU7" s="38">
        <v>20.99</v>
      </c>
      <c r="DV7" s="38">
        <v>21.4</v>
      </c>
      <c r="DW7" s="38">
        <v>21.56</v>
      </c>
      <c r="DX7" s="38">
        <v>21.89</v>
      </c>
      <c r="DY7" s="38" t="s">
        <v>101</v>
      </c>
      <c r="DZ7" s="38">
        <v>6.7</v>
      </c>
      <c r="EA7" s="38">
        <v>6.4</v>
      </c>
      <c r="EB7" s="38">
        <v>7.66</v>
      </c>
      <c r="EC7" s="38">
        <v>8.1999999999999993</v>
      </c>
      <c r="ED7" s="38">
        <v>5.72</v>
      </c>
      <c r="EE7" s="38" t="s">
        <v>101</v>
      </c>
      <c r="EF7" s="38">
        <v>0.43</v>
      </c>
      <c r="EG7" s="38">
        <v>0.56000000000000005</v>
      </c>
      <c r="EH7" s="38">
        <v>0.3</v>
      </c>
      <c r="EI7" s="38">
        <v>0.47</v>
      </c>
      <c r="EJ7" s="38" t="s">
        <v>101</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2022-02-02T11:03:20Z</cp:lastPrinted>
  <dcterms:created xsi:type="dcterms:W3CDTF">2021-12-03T07:15:14Z</dcterms:created>
  <dcterms:modified xsi:type="dcterms:W3CDTF">2022-02-04T11:05:20Z</dcterms:modified>
  <cp:category/>
</cp:coreProperties>
</file>