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6 吹田市\"/>
    </mc:Choice>
  </mc:AlternateContent>
  <workbookProtection workbookAlgorithmName="SHA-512" workbookHashValue="ck7rAX8f3jSJE9/wVTZ/tWXGOZ89ic+tNynAuQvdr4o7rNv4Jupn5s6b0nGLARn5zu11PKdC73L+xkTkyYLoxg==" workbookSaltValue="45XDWx8zoa7X88D41Ws5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<sst xmlns="http://schemas.openxmlformats.org/spreadsheetml/2006/main" count="228" uniqueCount="114">
  <si>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</si>
  <si>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</si>
  <si>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</si>
  <si>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</si>
  <si>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</si>
  <si>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</si>
  <si>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</si>
  <si>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</si>
  <si>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</si>
  <si>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</si>
  <si>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</si>
  <si>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</si>
  <si>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</si>
  <si>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</si>
  <si>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</si>
  <si>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</si>
  <si>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</si>
  <si>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</si>
  <si>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</si>
  <si>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</si>
  <si>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</si>
  <si>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</si>
  <si>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</si>
  <si>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</si>
  <si>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</si>
  <si>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</si>
  <si>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</si>
  <si>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</si>
  <si>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</si>
  <si>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</si>
  <si>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</si>
  <si>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</si>
  <si>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</si>
  <si>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</si>
  <si>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</si>
  <si>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</si>
  <si>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</si>
  <si>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</si>
  <si>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</si>
  <si>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</si>
  <si>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</si>
  <si>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</si>
  <si>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</si>
  <si>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</si>
  <si>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</si>
  <si>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</si>
  <si>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</si>
  <si>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</si>
  <si>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</si>
  <si>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</si>
  <si>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</si>
  <si>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</si>
  <si>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</si>
  <si>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</si>
  <si>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</si>
  <si>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</si>
  <si>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</si>
  <si>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</si>
  <si>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</si>
  <si>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</si>
  <si>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</si>
  <si>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</si>
  <si>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</si>
  <si>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</si>
  <si>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</si>
  <si>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</si>
  <si>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</si>
  <si>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</si>
  <si>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</si>
  <si>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</si>
  <si>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</si>
  <si>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</si>
  <si>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</si>
  <si>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</si>
  <si>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</si>
  <si>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</si>
  <si>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</si>
  <si>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</si>
  <si>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</si>
  <si>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</si>
  <si>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</si>
  <si>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</si>
  <si>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</si>
  <si>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</si>
  <si>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</si>
  <si>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</si>
  <si>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</si>
  <si>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</si>
  <si>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</si>
  <si>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</si>
  <si>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</si>
  <si>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</si>
  <si>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</si>
  <si>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</si>
  <si>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</si>
  <si>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</si>
  <si>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</si>
  <si>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</si>
  <si>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</si>
  <si>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</si>
  <si>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</si>
  <si>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</si>
  <si>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</si>
  <si>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</si>
  <si>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</si>
  <si>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</si>
  <si>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</si>
  <si>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</si>
  <si>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</si>
  <si>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</si>
  <si>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</si>
  <si>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平均値の推移と同様に微増の傾向にあり、老朽化した施設が年々増加している状況である。長寿命化を図りつつ、調査･点検、評価･診断のもと、本市独自の更新基準により効率的な施設更新を進めている。
　②管路経年化率は、平均値よりも著しく高い。本市の水道は歴史が古く、特に1960年から70年代にかけて、高度経済成長期の象徴とされる万博の開催とともに、千里ニュータウンの開発が行われた。まちの発展の過程で建設された大量の水道管が法定耐用年数の40年を超えたことにより、管路経年化率が高くなっている。
　③管路更新率は、平成25年度から積極的に更新事業に取り組み、平均値よりも高い水準を維持できており、令和2年度は令和元年度と同様に、平均値と比較して約2倍の値となっている。</t>
    <rPh sb="308" eb="310">
      <t>レイワ</t>
    </rPh>
    <rPh sb="311" eb="313">
      <t>ネンド</t>
    </rPh>
    <rPh sb="314" eb="316">
      <t>レイワ</t>
    </rPh>
    <rPh sb="316" eb="319">
      <t>ガンネンド</t>
    </rPh>
    <rPh sb="320" eb="322">
      <t>ドウヨウ</t>
    </rPh>
    <rPh sb="324" eb="327">
      <t>ヘイキンチ</t>
    </rPh>
    <rPh sb="328" eb="330">
      <t>ヒカク</t>
    </rPh>
    <rPh sb="332" eb="333">
      <t>ヤク</t>
    </rPh>
    <rPh sb="334" eb="335">
      <t>バイ</t>
    </rPh>
    <rPh sb="336" eb="337">
      <t>アタイ</t>
    </rPh>
    <phoneticPr fontId="4"/>
  </si>
  <si>
    <t xml:space="preserve">  ①経常収支比率はいずれの年度も100%を超えており、単年度黒字を継続できている。平成28年4月及び令和2年4月からの料金改定（値上げ）により値は上昇している。令和2年度は、料金改定に加えて、コロナ禍の影響による有収水量の増加に伴い、給水収益が増えたことから、前年度と比べ値は増加した。
　②累積欠損は発生していない。
　③流動比率は、169.87%と200％を下回っているが、建設改良費未払金の増加によるものであり、資金としては十分確保できている。
　④企業債残高対給水収益比率は、これまで外部資金に頼りすぎることなく施設整備を進めてきたことにより、類似団体平均値（以下「平均値」という。）よりも低い水準を維持してきた。しかしながら、近年は施設の再構築や更新・耐震化を進めているため企業債への依存が大きくなってきており、企業債残高は上昇傾向にある。
　⑤料金回収率は、平成28年4月及び令和2年4月からの料金改定によって給水収益が増加したことなどにより、100%を上回っている。
　⑥給水原価は平均値を下回っている。地形を活かした自然流下による配水の推進や給水原価が安い自己水を最大限に活用するなどの効率的な水運用が一定の効果を上げているものと考えられる。また、令和2年度は、コロナ禍の影響により前年度と比べて有収水量が増加（1.7ポイント）したことから、数値は下がっている。
　⑦施設利用率は例年、平均値よりも高い水準を維持している。適切な施設規模を確保したうえで、効率的に施設を活用できている。
　⑧有収率は概ね例年通りであった。本市では、昭和51年度より漏水防止対策に取組んでおり、平均値を大きく上回る水準を維持できている。</t>
    <rPh sb="49" eb="50">
      <t>オヨ</t>
    </rPh>
    <rPh sb="51" eb="53">
      <t>レイワ</t>
    </rPh>
    <rPh sb="54" eb="55">
      <t>ネン</t>
    </rPh>
    <rPh sb="56" eb="57">
      <t>ガツ</t>
    </rPh>
    <rPh sb="88" eb="92">
      <t>リョウキンカイテイ</t>
    </rPh>
    <rPh sb="93" eb="94">
      <t>クワ</t>
    </rPh>
    <rPh sb="100" eb="101">
      <t>カ</t>
    </rPh>
    <rPh sb="102" eb="104">
      <t>エイキョウ</t>
    </rPh>
    <rPh sb="107" eb="111">
      <t>ユウシュウスイリョウ</t>
    </rPh>
    <rPh sb="112" eb="114">
      <t>ゾウカ</t>
    </rPh>
    <rPh sb="115" eb="116">
      <t>トモナ</t>
    </rPh>
    <rPh sb="118" eb="122">
      <t>キュウスイシュウエキ</t>
    </rPh>
    <rPh sb="123" eb="124">
      <t>フ</t>
    </rPh>
    <rPh sb="182" eb="184">
      <t>シタマワ</t>
    </rPh>
    <rPh sb="210" eb="212">
      <t>シキン</t>
    </rPh>
    <rPh sb="216" eb="220">
      <t>ジュウブンカクホ</t>
    </rPh>
    <rPh sb="277" eb="281">
      <t>ルイジダンタイ</t>
    </rPh>
    <rPh sb="281" eb="283">
      <t>ヘイキン</t>
    </rPh>
    <rPh sb="283" eb="284">
      <t>チ</t>
    </rPh>
    <rPh sb="285" eb="287">
      <t>イカ</t>
    </rPh>
    <rPh sb="393" eb="394">
      <t>オヨ</t>
    </rPh>
    <rPh sb="395" eb="397">
      <t>レイワ</t>
    </rPh>
    <rPh sb="398" eb="399">
      <t>ネン</t>
    </rPh>
    <rPh sb="400" eb="401">
      <t>ガツ</t>
    </rPh>
    <rPh sb="543" eb="544">
      <t>カ</t>
    </rPh>
    <rPh sb="545" eb="547">
      <t>エイキョウ</t>
    </rPh>
    <rPh sb="550" eb="553">
      <t>ゼンネンド</t>
    </rPh>
    <rPh sb="554" eb="555">
      <t>クラ</t>
    </rPh>
    <rPh sb="557" eb="561">
      <t>ユウシュウスイリョウ</t>
    </rPh>
    <rPh sb="562" eb="564">
      <t>ゾウカ</t>
    </rPh>
    <phoneticPr fontId="4"/>
  </si>
  <si>
    <t>　経営戦略の初年度となる令和2年度は、新型コロナウイルス感染拡大の影響はあるものの、おおむね見込みどおりの状況となった。
　経営面について、施設を有効に利用し(1.⑦)、維持管理に努めることで高い有収率を保っており(1.⑧)、給水原価は平均値よりも低く抑えることができている(1.⑥)。平成28年4月に水需要構造の変化に対応した料金体系へと改定したことや、令和2年4月の平均改定率15.2％の料金改定により、経常収支比率や料金回収率の値は一定の水準を維持している(1.①⑤)。
　しかしながら、依然として節水機器の普及等による水需要の減少が見込まれることに加えてコロナ禍による社会経済活動の状況が経営に影響することが懸念される。
　老朽化の状況について、依然として管路経年化率は非常に高い(2.②)状況にある一方で平均値よりも高い水準の有収率を維持(1.⑧)していることから、適切に維持管理を実施できていると考える。今後も毎年約1%を上回る管路更新（2.③）を着実に進める必要がある。このような施設更新には莫大な資金が必要となることから、アセットマネジメントにより更新費用の平準化などに取り組むとともに、施設整備を計画的に進めることで、持続可能な事業推進に努める。
　令和元年9月に策定した経営戦略と位置付ける新たな「水道事業ビジョン」に基づき、今後も健全な水道システムを未来に繋いでいくために、経営基盤の強化に努めるとともに、施設整備を着実に進め強靭な水道施設の構築に取り組んでいる。
　また、令和2年4月から平均改定率15.2%の水道料金の値上げを実施し、経営基盤の強化を図っており、健全な経営を維持できる見込みである。
　引き続き、更なる経営効率化に向けて検討するとともに、3年から5年の周期で適正な水道料金水準の検証を行い、必要な見直しを図る必要がある。</t>
    <rPh sb="1" eb="5">
      <t>ケイエイセンリャク</t>
    </rPh>
    <rPh sb="6" eb="9">
      <t>ショネンド</t>
    </rPh>
    <rPh sb="12" eb="14">
      <t>レイワ</t>
    </rPh>
    <rPh sb="15" eb="17">
      <t>ネンド</t>
    </rPh>
    <rPh sb="19" eb="21">
      <t>シンガタ</t>
    </rPh>
    <rPh sb="30" eb="32">
      <t>カクダイ</t>
    </rPh>
    <rPh sb="33" eb="35">
      <t>エイキョウ</t>
    </rPh>
    <rPh sb="46" eb="48">
      <t>ミコ</t>
    </rPh>
    <rPh sb="53" eb="55">
      <t>ジョウキョウ</t>
    </rPh>
    <rPh sb="149" eb="150">
      <t>ガツ</t>
    </rPh>
    <rPh sb="170" eb="172">
      <t>カイテイ</t>
    </rPh>
    <rPh sb="178" eb="180">
      <t>レイワ</t>
    </rPh>
    <rPh sb="181" eb="182">
      <t>ネン</t>
    </rPh>
    <rPh sb="183" eb="184">
      <t>ガツ</t>
    </rPh>
    <rPh sb="247" eb="249">
      <t>イゼン</t>
    </rPh>
    <rPh sb="259" eb="260">
      <t>ナド</t>
    </rPh>
    <rPh sb="263" eb="266">
      <t>ミズジュヨウ</t>
    </rPh>
    <rPh sb="267" eb="269">
      <t>ゲンショウ</t>
    </rPh>
    <rPh sb="270" eb="272">
      <t>ミコ</t>
    </rPh>
    <rPh sb="278" eb="279">
      <t>クワ</t>
    </rPh>
    <rPh sb="284" eb="285">
      <t>カ</t>
    </rPh>
    <rPh sb="288" eb="292">
      <t>シャカイケイザイ</t>
    </rPh>
    <rPh sb="292" eb="294">
      <t>カツドウ</t>
    </rPh>
    <rPh sb="295" eb="297">
      <t>ジョウキョウ</t>
    </rPh>
    <rPh sb="298" eb="300">
      <t>ケイエイ</t>
    </rPh>
    <rPh sb="301" eb="303">
      <t>エイキョウ</t>
    </rPh>
    <rPh sb="308" eb="310">
      <t>ケネン</t>
    </rPh>
    <rPh sb="569" eb="570">
      <t>モト</t>
    </rPh>
    <rPh sb="606" eb="607">
      <t>ツト</t>
    </rPh>
    <rPh sb="624" eb="626">
      <t>キョウジン</t>
    </rPh>
    <rPh sb="627" eb="629">
      <t>スイドウ</t>
    </rPh>
    <rPh sb="629" eb="631">
      <t>シセツ</t>
    </rPh>
    <rPh sb="632" eb="634">
      <t>コウチク</t>
    </rPh>
    <rPh sb="648" eb="650">
      <t>レイワ</t>
    </rPh>
    <rPh sb="680" eb="682">
      <t>ケイエイ</t>
    </rPh>
    <rPh sb="682" eb="684">
      <t>キバン</t>
    </rPh>
    <rPh sb="685" eb="687">
      <t>キョウカ</t>
    </rPh>
    <rPh sb="688" eb="6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</si>
</sst>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1.05</c:v>
                </c:pt>
                <c:pt idx="1">
                  <c:v>1.21</c:v>
                </c:pt>
                <c:pt idx="2">
                  <c:v>0.97</c:v>
                </c:pt>
                <c:pt idx="3">
                  <c:v>1.44</c:v>
                </c:pt>
                <c:pt idx="4">
                  <c:v>1.68</c:v>
                </c:pt>
              </c:numCache>
            </c:numRef>
          </c:val>
          <c:extLst>
            <c:ext xmlns:c16="http://schemas.microsoft.com/office/drawing/2014/chart" uri="{C3380CC4-5D6E-409C-BE32-E72D297353CC}">
              <c16:uniqueId val="{00000000-D0AB-4C1C-9410-1F5378E375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D0AB-4C1C-9410-1F5378E375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81.150000000000006</c:v>
                </c:pt>
                <c:pt idx="1">
                  <c:v>80.95</c:v>
                </c:pt>
                <c:pt idx="2">
                  <c:v>81.14</c:v>
                </c:pt>
                <c:pt idx="3">
                  <c:v>80.25</c:v>
                </c:pt>
                <c:pt idx="4">
                  <c:v>81.88</c:v>
                </c:pt>
              </c:numCache>
            </c:numRef>
          </c:val>
          <c:extLst>
            <c:ext xmlns:c16="http://schemas.microsoft.com/office/drawing/2014/chart" uri="{C3380CC4-5D6E-409C-BE32-E72D297353CC}">
              <c16:uniqueId val="{00000000-5B68-46C4-ABCA-1FDF8F592C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5B68-46C4-ABCA-1FDF8F592C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95.86</c:v>
                </c:pt>
                <c:pt idx="1">
                  <c:v>96.04</c:v>
                </c:pt>
                <c:pt idx="2">
                  <c:v>95.88</c:v>
                </c:pt>
                <c:pt idx="3">
                  <c:v>96.16</c:v>
                </c:pt>
                <c:pt idx="4">
                  <c:v>96.06</c:v>
                </c:pt>
              </c:numCache>
            </c:numRef>
          </c:val>
          <c:extLst>
            <c:ext xmlns:c16="http://schemas.microsoft.com/office/drawing/2014/chart" uri="{C3380CC4-5D6E-409C-BE32-E72D297353CC}">
              <c16:uniqueId val="{00000000-96B3-4C6E-A6C0-ECFDA18F85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96B3-4C6E-A6C0-ECFDA18F85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116.17</c:v>
                </c:pt>
                <c:pt idx="1">
                  <c:v>119.02</c:v>
                </c:pt>
                <c:pt idx="2">
                  <c:v>118.8</c:v>
                </c:pt>
                <c:pt idx="3">
                  <c:v>121.63</c:v>
                </c:pt>
                <c:pt idx="4">
                  <c:v>136.47999999999999</c:v>
                </c:pt>
              </c:numCache>
            </c:numRef>
          </c:val>
          <c:extLst>
            <c:ext xmlns:c16="http://schemas.microsoft.com/office/drawing/2014/chart" uri="{C3380CC4-5D6E-409C-BE32-E72D297353CC}">
              <c16:uniqueId val="{00000000-8EA7-47D5-B9C2-13024CD25F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8EA7-47D5-B9C2-13024CD25F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43.08</c:v>
                </c:pt>
                <c:pt idx="1">
                  <c:v>43.25</c:v>
                </c:pt>
                <c:pt idx="2">
                  <c:v>43.3</c:v>
                </c:pt>
                <c:pt idx="3">
                  <c:v>43.58</c:v>
                </c:pt>
                <c:pt idx="4">
                  <c:v>43.68</c:v>
                </c:pt>
              </c:numCache>
            </c:numRef>
          </c:val>
          <c:extLst>
            <c:ext xmlns:c16="http://schemas.microsoft.com/office/drawing/2014/chart" uri="{C3380CC4-5D6E-409C-BE32-E72D297353CC}">
              <c16:uniqueId val="{00000000-6769-4211-B6E6-CB18ED5FA4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6769-4211-B6E6-CB18ED5FA4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37.47</c:v>
                </c:pt>
                <c:pt idx="1">
                  <c:v>37.26</c:v>
                </c:pt>
                <c:pt idx="2">
                  <c:v>37.69</c:v>
                </c:pt>
                <c:pt idx="3">
                  <c:v>37.96</c:v>
                </c:pt>
                <c:pt idx="4">
                  <c:v>38.020000000000003</c:v>
                </c:pt>
              </c:numCache>
            </c:numRef>
          </c:val>
          <c:extLst>
            <c:ext xmlns:c16="http://schemas.microsoft.com/office/drawing/2014/chart" uri="{C3380CC4-5D6E-409C-BE32-E72D297353CC}">
              <c16:uniqueId val="{00000000-CFAE-47EA-A3C9-B494CF8ABE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CFAE-47EA-A3C9-B494CF8ABE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6-4F35-B6F4-76193AC85F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16-4F35-B6F4-76193AC85F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247.3</c:v>
                </c:pt>
                <c:pt idx="1">
                  <c:v>198.94</c:v>
                </c:pt>
                <c:pt idx="2">
                  <c:v>199.17</c:v>
                </c:pt>
                <c:pt idx="3">
                  <c:v>163.72999999999999</c:v>
                </c:pt>
                <c:pt idx="4">
                  <c:v>169.87</c:v>
                </c:pt>
              </c:numCache>
            </c:numRef>
          </c:val>
          <c:extLst>
            <c:ext xmlns:c16="http://schemas.microsoft.com/office/drawing/2014/chart" uri="{C3380CC4-5D6E-409C-BE32-E72D297353CC}">
              <c16:uniqueId val="{00000000-035C-4CBD-9606-2E5F6605AD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035C-4CBD-9606-2E5F6605AD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160.37</c:v>
                </c:pt>
                <c:pt idx="1">
                  <c:v>170.09</c:v>
                </c:pt>
                <c:pt idx="2">
                  <c:v>187.06</c:v>
                </c:pt>
                <c:pt idx="3">
                  <c:v>224.17</c:v>
                </c:pt>
                <c:pt idx="4">
                  <c:v>243.69</c:v>
                </c:pt>
              </c:numCache>
            </c:numRef>
          </c:val>
          <c:extLst>
            <c:ext xmlns:c16="http://schemas.microsoft.com/office/drawing/2014/chart" uri="{C3380CC4-5D6E-409C-BE32-E72D297353CC}">
              <c16:uniqueId val="{00000000-1D9C-4103-8E9D-93F0A32562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1D9C-4103-8E9D-93F0A32562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108.36</c:v>
                </c:pt>
                <c:pt idx="1">
                  <c:v>109.44</c:v>
                </c:pt>
                <c:pt idx="2">
                  <c:v>107.26</c:v>
                </c:pt>
                <c:pt idx="3">
                  <c:v>110.71</c:v>
                </c:pt>
                <c:pt idx="4">
                  <c:v>123.96</c:v>
                </c:pt>
              </c:numCache>
            </c:numRef>
          </c:val>
          <c:extLst>
            <c:ext xmlns:c16="http://schemas.microsoft.com/office/drawing/2014/chart" uri="{C3380CC4-5D6E-409C-BE32-E72D297353CC}">
              <c16:uniqueId val="{00000000-2F8B-43CF-8E2B-2DDA036992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2F8B-43CF-8E2B-2DDA036992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133.13</c:v>
                </c:pt>
                <c:pt idx="1">
                  <c:v>137.13999999999999</c:v>
                </c:pt>
                <c:pt idx="2">
                  <c:v>140.9</c:v>
                </c:pt>
                <c:pt idx="3">
                  <c:v>135.71</c:v>
                </c:pt>
                <c:pt idx="4">
                  <c:v>135.08000000000001</c:v>
                </c:pt>
              </c:numCache>
            </c:numRef>
          </c:val>
          <c:extLst>
            <c:ext xmlns:c16="http://schemas.microsoft.com/office/drawing/2014/chart" uri="{C3380CC4-5D6E-409C-BE32-E72D297353CC}">
              <c16:uniqueId val="{00000000-9AF9-4AEF-B316-8F534DF7FA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9AF9-4AEF-B316-8F534DF7FA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吹田市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376101</v>
      </c>
      <c r="AM8" s="61"/>
      <c r="AN8" s="61"/>
      <c r="AO8" s="61"/>
      <c r="AP8" s="61"/>
      <c r="AQ8" s="61"/>
      <c r="AR8" s="61"/>
      <c r="AS8" s="61"/>
      <c r="AT8" s="52">
        <f>データ!$S$6</f>
        <v>36.090000000000003</v>
      </c>
      <c r="AU8" s="53"/>
      <c r="AV8" s="53"/>
      <c r="AW8" s="53"/>
      <c r="AX8" s="53"/>
      <c r="AY8" s="53"/>
      <c r="AZ8" s="53"/>
      <c r="BA8" s="53"/>
      <c r="BB8" s="54">
        <f>データ!$T$6</f>
        <v>10421.200000000001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56.5</v>
      </c>
      <c r="J10" s="53"/>
      <c r="K10" s="53"/>
      <c r="L10" s="53"/>
      <c r="M10" s="53"/>
      <c r="N10" s="53"/>
      <c r="O10" s="64"/>
      <c r="P10" s="54">
        <f>データ!$P$6</f>
        <v>99.88</v>
      </c>
      <c r="Q10" s="54"/>
      <c r="R10" s="54"/>
      <c r="S10" s="54"/>
      <c r="T10" s="54"/>
      <c r="U10" s="54"/>
      <c r="V10" s="54"/>
      <c r="W10" s="61">
        <f>データ!$Q$6</f>
        <v>2706</v>
      </c>
      <c r="X10" s="61"/>
      <c r="Y10" s="61"/>
      <c r="Z10" s="61"/>
      <c r="AA10" s="61"/>
      <c r="AB10" s="61"/>
      <c r="AC10" s="61"/>
      <c r="AD10" s="2"/>
      <c r="AE10" s="2"/>
      <c r="AF10" s="2"/>
      <c r="AG10" s="2"/>
      <c r="AH10" s="4"/>
      <c r="AI10" s="4"/>
      <c r="AJ10" s="4"/>
      <c r="AK10" s="4"/>
      <c r="AL10" s="61">
        <f>データ!$U$6</f>
        <v>376478</v>
      </c>
      <c r="AM10" s="61"/>
      <c r="AN10" s="61"/>
      <c r="AO10" s="61"/>
      <c r="AP10" s="61"/>
      <c r="AQ10" s="61"/>
      <c r="AR10" s="61"/>
      <c r="AS10" s="61"/>
      <c r="AT10" s="52">
        <f>データ!$V$6</f>
        <v>36.090000000000003</v>
      </c>
      <c r="AU10" s="53"/>
      <c r="AV10" s="53"/>
      <c r="AW10" s="53"/>
      <c r="AX10" s="53"/>
      <c r="AY10" s="53"/>
      <c r="AZ10" s="53"/>
      <c r="BA10" s="53"/>
      <c r="BB10" s="54">
        <f>データ!$W$6</f>
        <v>10431.64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M49fO1pq3+v9Qaq2efHv3fkm8n/SGpWo6bWFGApNeW+e6tsaFqmtj7OXTIYDEH0aFtyzgso0oCrXe/LHZ0j3w==" saltValue="/Nkm5+nG9PSOzvsox1/P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272051</v>
      </c>
      <c r="D6" s="34">
        <f t="shared" si="3"/>
        <v>46</v>
      </c>
      <c r="E6" s="34">
        <f t="shared" si="3"/>
        <v>1</v>
      </c>
      <c r="F6" s="34">
        <f t="shared" si="3"/>
        <v>0</v>
      </c>
      <c r="G6" s="34">
        <f t="shared" si="3"/>
        <v>1</v>
      </c>
      <c r="H6" s="34" t="str">
        <f t="shared" si="3"/>
        <v>大阪府　吹田市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56.5</v>
      </c>
      <c r="P6" s="35">
        <f t="shared" si="3"/>
        <v>99.88</v>
      </c>
      <c r="Q6" s="35">
        <f t="shared" si="3"/>
        <v>2706</v>
      </c>
      <c r="R6" s="35">
        <f t="shared" si="3"/>
        <v>376101</v>
      </c>
      <c r="S6" s="35">
        <f t="shared" si="3"/>
        <v>36.090000000000003</v>
      </c>
      <c r="T6" s="35">
        <f t="shared" si="3"/>
        <v>10421.200000000001</v>
      </c>
      <c r="U6" s="35">
        <f t="shared" si="3"/>
        <v>376478</v>
      </c>
      <c r="V6" s="35">
        <f t="shared" si="3"/>
        <v>36.090000000000003</v>
      </c>
      <c r="W6" s="35">
        <f t="shared" si="3"/>
        <v>10431.64</v>
      </c>
      <c r="X6" s="36">
        <f>IF(X7="",NA(),X7)</f>
        <v>116.17</v>
      </c>
      <c r="Y6" s="36">
        <f t="shared" ref="Y6:AG6" si="4">IF(Y7="",NA(),Y7)</f>
        <v>119.02</v>
      </c>
      <c r="Z6" s="36">
        <f t="shared" si="4"/>
        <v>118.8</v>
      </c>
      <c r="AA6" s="36">
        <f t="shared" si="4"/>
        <v>121.63</v>
      </c>
      <c r="AB6" s="36">
        <f t="shared" si="4"/>
        <v>136.47999999999999</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247.3</v>
      </c>
      <c r="AU6" s="36">
        <f t="shared" ref="AU6:BC6" si="6">IF(AU7="",NA(),AU7)</f>
        <v>198.94</v>
      </c>
      <c r="AV6" s="36">
        <f t="shared" si="6"/>
        <v>199.17</v>
      </c>
      <c r="AW6" s="36">
        <f t="shared" si="6"/>
        <v>163.72999999999999</v>
      </c>
      <c r="AX6" s="36">
        <f t="shared" si="6"/>
        <v>169.87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160.37</v>
      </c>
      <c r="BF6" s="36">
        <f t="shared" ref="BF6:BN6" si="7">IF(BF7="",NA(),BF7)</f>
        <v>170.09</v>
      </c>
      <c r="BG6" s="36">
        <f t="shared" si="7"/>
        <v>187.06</v>
      </c>
      <c r="BH6" s="36">
        <f t="shared" si="7"/>
        <v>224.17</v>
      </c>
      <c r="BI6" s="36">
        <f t="shared" si="7"/>
        <v>243.69</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108.36</v>
      </c>
      <c r="BQ6" s="36">
        <f t="shared" ref="BQ6:BY6" si="8">IF(BQ7="",NA(),BQ7)</f>
        <v>109.44</v>
      </c>
      <c r="BR6" s="36">
        <f t="shared" si="8"/>
        <v>107.26</v>
      </c>
      <c r="BS6" s="36">
        <f t="shared" si="8"/>
        <v>110.71</v>
      </c>
      <c r="BT6" s="36">
        <f t="shared" si="8"/>
        <v>123.96</v>
      </c>
      <c r="BU6" s="36">
        <f t="shared" si="8"/>
        <v>110.87</v>
      </c>
      <c r="BV6" s="36">
        <f t="shared" si="8"/>
        <v>110.3</v>
      </c>
      <c r="BW6" s="36">
        <f t="shared" si="8"/>
        <v>109.12</v>
      </c>
      <c r="BX6" s="36">
        <f t="shared" si="8"/>
        <v>107.42</v>
      </c>
      <c r="BY6" s="36">
        <f t="shared" si="8"/>
        <v>105.07</v>
      </c>
      <c r="BZ6" s="35" t="str">
        <f>IF(BZ7="","",IF(BZ7="-","【-】","【"&amp;SUBSTITUTE(TEXT(BZ7,"#,##0.00"),"-","△")&amp;"】"))</f>
        <v>【100.05】</v>
      </c>
      <c r="CA6" s="36">
        <f>IF(CA7="",NA(),CA7)</f>
        <v>133.13</v>
      </c>
      <c r="CB6" s="36">
        <f t="shared" ref="CB6:CJ6" si="9">IF(CB7="",NA(),CB7)</f>
        <v>137.13999999999999</v>
      </c>
      <c r="CC6" s="36">
        <f t="shared" si="9"/>
        <v>140.9</v>
      </c>
      <c r="CD6" s="36">
        <f t="shared" si="9"/>
        <v>135.71</v>
      </c>
      <c r="CE6" s="36">
        <f t="shared" si="9"/>
        <v>135.08000000000001</v>
      </c>
      <c r="CF6" s="36">
        <f t="shared" si="9"/>
        <v>150.54</v>
      </c>
      <c r="CG6" s="36">
        <f t="shared" si="9"/>
        <v>151.85</v>
      </c>
      <c r="CH6" s="36">
        <f t="shared" si="9"/>
        <v>153.88</v>
      </c>
      <c r="CI6" s="36">
        <f t="shared" si="9"/>
        <v>157.19</v>
      </c>
      <c r="CJ6" s="36">
        <f t="shared" si="9"/>
        <v>153.71</v>
      </c>
      <c r="CK6" s="35" t="str">
        <f>IF(CK7="","",IF(CK7="-","【-】","【"&amp;SUBSTITUTE(TEXT(CK7,"#,##0.00"),"-","△")&amp;"】"))</f>
        <v>【166.40】</v>
      </c>
      <c r="CL6" s="36">
        <f>IF(CL7="",NA(),CL7)</f>
        <v>81.150000000000006</v>
      </c>
      <c r="CM6" s="36">
        <f t="shared" ref="CM6:CU6" si="10">IF(CM7="",NA(),CM7)</f>
        <v>80.95</v>
      </c>
      <c r="CN6" s="36">
        <f t="shared" si="10"/>
        <v>81.14</v>
      </c>
      <c r="CO6" s="36">
        <f t="shared" si="10"/>
        <v>80.25</v>
      </c>
      <c r="CP6" s="36">
        <f t="shared" si="10"/>
        <v>81.88</v>
      </c>
      <c r="CQ6" s="36">
        <f t="shared" si="10"/>
        <v>63.18</v>
      </c>
      <c r="CR6" s="36">
        <f t="shared" si="10"/>
        <v>63.54</v>
      </c>
      <c r="CS6" s="36">
        <f t="shared" si="10"/>
        <v>63.53</v>
      </c>
      <c r="CT6" s="36">
        <f t="shared" si="10"/>
        <v>63.16</v>
      </c>
      <c r="CU6" s="36">
        <f t="shared" si="10"/>
        <v>64.41</v>
      </c>
      <c r="CV6" s="35" t="str">
        <f>IF(CV7="","",IF(CV7="-","【-】","【"&amp;SUBSTITUTE(TEXT(CV7,"#,##0.00"),"-","△")&amp;"】"))</f>
        <v>【60.69】</v>
      </c>
      <c r="CW6" s="36">
        <f>IF(CW7="",NA(),CW7)</f>
        <v>95.86</v>
      </c>
      <c r="CX6" s="36">
        <f t="shared" ref="CX6:DF6" si="11">IF(CX7="",NA(),CX7)</f>
        <v>96.04</v>
      </c>
      <c r="CY6" s="36">
        <f t="shared" si="11"/>
        <v>95.88</v>
      </c>
      <c r="CZ6" s="36">
        <f t="shared" si="11"/>
        <v>96.16</v>
      </c>
      <c r="DA6" s="36">
        <f t="shared" si="11"/>
        <v>96.06</v>
      </c>
      <c r="DB6" s="36">
        <f t="shared" si="11"/>
        <v>91.6</v>
      </c>
      <c r="DC6" s="36">
        <f t="shared" si="11"/>
        <v>91.48</v>
      </c>
      <c r="DD6" s="36">
        <f t="shared" si="11"/>
        <v>91.58</v>
      </c>
      <c r="DE6" s="36">
        <f t="shared" si="11"/>
        <v>91.48</v>
      </c>
      <c r="DF6" s="36">
        <f t="shared" si="11"/>
        <v>91.64</v>
      </c>
      <c r="DG6" s="35" t="str">
        <f>IF(DG7="","",IF(DG7="-","【-】","【"&amp;SUBSTITUTE(TEXT(DG7,"#,##0.00"),"-","△")&amp;"】"))</f>
        <v>【89.82】</v>
      </c>
      <c r="DH6" s="36">
        <f>IF(DH7="",NA(),DH7)</f>
        <v>43.08</v>
      </c>
      <c r="DI6" s="36">
        <f t="shared" ref="DI6:DQ6" si="12">IF(DI7="",NA(),DI7)</f>
        <v>43.25</v>
      </c>
      <c r="DJ6" s="36">
        <f t="shared" si="12"/>
        <v>43.3</v>
      </c>
      <c r="DK6" s="36">
        <f t="shared" si="12"/>
        <v>43.58</v>
      </c>
      <c r="DL6" s="36">
        <f t="shared" si="12"/>
        <v>43.68</v>
      </c>
      <c r="DM6" s="36">
        <f t="shared" si="12"/>
        <v>49.1</v>
      </c>
      <c r="DN6" s="36">
        <f t="shared" si="12"/>
        <v>49.66</v>
      </c>
      <c r="DO6" s="36">
        <f t="shared" si="12"/>
        <v>50.41</v>
      </c>
      <c r="DP6" s="36">
        <f t="shared" si="12"/>
        <v>51.13</v>
      </c>
      <c r="DQ6" s="36">
        <f t="shared" si="12"/>
        <v>51.62</v>
      </c>
      <c r="DR6" s="35" t="str">
        <f>IF(DR7="","",IF(DR7="-","【-】","【"&amp;SUBSTITUTE(TEXT(DR7,"#,##0.00"),"-","△")&amp;"】"))</f>
        <v>【50.19】</v>
      </c>
      <c r="DS6" s="36">
        <f>IF(DS7="",NA(),DS7)</f>
        <v>37.47</v>
      </c>
      <c r="DT6" s="36">
        <f t="shared" ref="DT6:EB6" si="13">IF(DT7="",NA(),DT7)</f>
        <v>37.26</v>
      </c>
      <c r="DU6" s="36">
        <f t="shared" si="13"/>
        <v>37.69</v>
      </c>
      <c r="DV6" s="36">
        <f t="shared" si="13"/>
        <v>37.96</v>
      </c>
      <c r="DW6" s="36">
        <f t="shared" si="13"/>
        <v>38.020000000000003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1.05</v>
      </c>
      <c r="EE6" s="36">
        <f t="shared" ref="EE6:EM6" si="14">IF(EE7="",NA(),EE7)</f>
        <v>1.21</v>
      </c>
      <c r="EF6" s="36">
        <f t="shared" si="14"/>
        <v>0.97</v>
      </c>
      <c r="EG6" s="36">
        <f t="shared" si="14"/>
        <v>1.44</v>
      </c>
      <c r="EH6" s="36">
        <f t="shared" si="14"/>
        <v>1.68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272051</v>
      </c>
      <c r="D7" s="38">
        <v>46</v>
      </c>
      <c r="E7" s="38">
        <v>1</v>
      </c>
      <c r="F7" s="38">
        <v>0</v>
      </c>
      <c r="G7" s="38">
        <v>1</v>
      </c>
      <c r="H7" s="38" t="s">
        <v>93</v>
      </c>
      <c r="I7" s="38" t="s">
        <v>94</v>
      </c>
      <c r="J7" s="38" t="s">
        <v>95</v>
      </c>
      <c r="K7" s="38" t="s">
        <v>96</v>
      </c>
      <c r="L7" s="38" t="s">
        <v>97</v>
      </c>
      <c r="M7" s="38" t="s">
        <v>98</v>
      </c>
      <c r="N7" s="39" t="s">
        <v>99</v>
      </c>
      <c r="O7" s="39">
        <v>56.5</v>
      </c>
      <c r="P7" s="39">
        <v>99.88</v>
      </c>
      <c r="Q7" s="39">
        <v>2706</v>
      </c>
      <c r="R7" s="39">
        <v>376101</v>
      </c>
      <c r="S7" s="39">
        <v>36.090000000000003</v>
      </c>
      <c r="T7" s="39">
        <v>10421.200000000001</v>
      </c>
      <c r="U7" s="39">
        <v>376478</v>
      </c>
      <c r="V7" s="39">
        <v>36.090000000000003</v>
      </c>
      <c r="W7" s="39">
        <v>10431.64</v>
      </c>
      <c r="X7" s="39">
        <v>116.17</v>
      </c>
      <c r="Y7" s="39">
        <v>119.02</v>
      </c>
      <c r="Z7" s="39">
        <v>118.8</v>
      </c>
      <c r="AA7" s="39">
        <v>121.63</v>
      </c>
      <c r="AB7" s="39">
        <v>136.47999999999999</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247.3</v>
      </c>
      <c r="AU7" s="39">
        <v>198.94</v>
      </c>
      <c r="AV7" s="39">
        <v>199.17</v>
      </c>
      <c r="AW7" s="39">
        <v>163.72999999999999</v>
      </c>
      <c r="AX7" s="39">
        <v>169.87</v>
      </c>
      <c r="AY7" s="39">
        <v>249.08</v>
      </c>
      <c r="AZ7" s="39">
        <v>254.05</v>
      </c>
      <c r="BA7" s="39">
        <v>258.22000000000003</v>
      </c>
      <c r="BB7" s="39">
        <v>250.03</v>
      </c>
      <c r="BC7" s="39">
        <v>239.45</v>
      </c>
      <c r="BD7" s="39">
        <v>260.31</v>
      </c>
      <c r="BE7" s="39">
        <v>160.37</v>
      </c>
      <c r="BF7" s="39">
        <v>170.09</v>
      </c>
      <c r="BG7" s="39">
        <v>187.06</v>
      </c>
      <c r="BH7" s="39">
        <v>224.17</v>
      </c>
      <c r="BI7" s="39">
        <v>243.69</v>
      </c>
      <c r="BJ7" s="39">
        <v>266.66000000000003</v>
      </c>
      <c r="BK7" s="39">
        <v>258.63</v>
      </c>
      <c r="BL7" s="39">
        <v>255.12</v>
      </c>
      <c r="BM7" s="39">
        <v>254.19</v>
      </c>
      <c r="BN7" s="39">
        <v>259.56</v>
      </c>
      <c r="BO7" s="39">
        <v>275.67</v>
      </c>
      <c r="BP7" s="39">
        <v>108.36</v>
      </c>
      <c r="BQ7" s="39">
        <v>109.44</v>
      </c>
      <c r="BR7" s="39">
        <v>107.26</v>
      </c>
      <c r="BS7" s="39">
        <v>110.71</v>
      </c>
      <c r="BT7" s="39">
        <v>123.96</v>
      </c>
      <c r="BU7" s="39">
        <v>110.87</v>
      </c>
      <c r="BV7" s="39">
        <v>110.3</v>
      </c>
      <c r="BW7" s="39">
        <v>109.12</v>
      </c>
      <c r="BX7" s="39">
        <v>107.42</v>
      </c>
      <c r="BY7" s="39">
        <v>105.07</v>
      </c>
      <c r="BZ7" s="39">
        <v>100.05</v>
      </c>
      <c r="CA7" s="39">
        <v>133.13</v>
      </c>
      <c r="CB7" s="39">
        <v>137.13999999999999</v>
      </c>
      <c r="CC7" s="39">
        <v>140.9</v>
      </c>
      <c r="CD7" s="39">
        <v>135.71</v>
      </c>
      <c r="CE7" s="39">
        <v>135.08000000000001</v>
      </c>
      <c r="CF7" s="39">
        <v>150.54</v>
      </c>
      <c r="CG7" s="39">
        <v>151.85</v>
      </c>
      <c r="CH7" s="39">
        <v>153.88</v>
      </c>
      <c r="CI7" s="39">
        <v>157.19</v>
      </c>
      <c r="CJ7" s="39">
        <v>153.71</v>
      </c>
      <c r="CK7" s="39">
        <v>166.4</v>
      </c>
      <c r="CL7" s="39">
        <v>81.150000000000006</v>
      </c>
      <c r="CM7" s="39">
        <v>80.95</v>
      </c>
      <c r="CN7" s="39">
        <v>81.14</v>
      </c>
      <c r="CO7" s="39">
        <v>80.25</v>
      </c>
      <c r="CP7" s="39">
        <v>81.88</v>
      </c>
      <c r="CQ7" s="39">
        <v>63.18</v>
      </c>
      <c r="CR7" s="39">
        <v>63.54</v>
      </c>
      <c r="CS7" s="39">
        <v>63.53</v>
      </c>
      <c r="CT7" s="39">
        <v>63.16</v>
      </c>
      <c r="CU7" s="39">
        <v>64.41</v>
      </c>
      <c r="CV7" s="39">
        <v>60.69</v>
      </c>
      <c r="CW7" s="39">
        <v>95.86</v>
      </c>
      <c r="CX7" s="39">
        <v>96.04</v>
      </c>
      <c r="CY7" s="39">
        <v>95.88</v>
      </c>
      <c r="CZ7" s="39">
        <v>96.16</v>
      </c>
      <c r="DA7" s="39">
        <v>96.06</v>
      </c>
      <c r="DB7" s="39">
        <v>91.6</v>
      </c>
      <c r="DC7" s="39">
        <v>91.48</v>
      </c>
      <c r="DD7" s="39">
        <v>91.58</v>
      </c>
      <c r="DE7" s="39">
        <v>91.48</v>
      </c>
      <c r="DF7" s="39">
        <v>91.64</v>
      </c>
      <c r="DG7" s="39">
        <v>89.82</v>
      </c>
      <c r="DH7" s="39">
        <v>43.08</v>
      </c>
      <c r="DI7" s="39">
        <v>43.25</v>
      </c>
      <c r="DJ7" s="39">
        <v>43.3</v>
      </c>
      <c r="DK7" s="39">
        <v>43.58</v>
      </c>
      <c r="DL7" s="39">
        <v>43.68</v>
      </c>
      <c r="DM7" s="39">
        <v>49.1</v>
      </c>
      <c r="DN7" s="39">
        <v>49.66</v>
      </c>
      <c r="DO7" s="39">
        <v>50.41</v>
      </c>
      <c r="DP7" s="39">
        <v>51.13</v>
      </c>
      <c r="DQ7" s="39">
        <v>51.62</v>
      </c>
      <c r="DR7" s="39">
        <v>50.19</v>
      </c>
      <c r="DS7" s="39">
        <v>37.47</v>
      </c>
      <c r="DT7" s="39">
        <v>37.26</v>
      </c>
      <c r="DU7" s="39">
        <v>37.69</v>
      </c>
      <c r="DV7" s="39">
        <v>37.96</v>
      </c>
      <c r="DW7" s="39">
        <v>38.020000000000003</v>
      </c>
      <c r="DX7" s="39">
        <v>17.420000000000002</v>
      </c>
      <c r="DY7" s="39">
        <v>18.940000000000001</v>
      </c>
      <c r="DZ7" s="39">
        <v>20.36</v>
      </c>
      <c r="EA7" s="39">
        <v>22.41</v>
      </c>
      <c r="EB7" s="39">
        <v>23.68</v>
      </c>
      <c r="EC7" s="39">
        <v>20.63</v>
      </c>
      <c r="ED7" s="39">
        <v>1.05</v>
      </c>
      <c r="EE7" s="39">
        <v>1.21</v>
      </c>
      <c r="EF7" s="39">
        <v>0.97</v>
      </c>
      <c r="EG7" s="39">
        <v>1.44</v>
      </c>
      <c r="EH7" s="39">
        <v>1.68</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2022-02-02T11:00:33Z</cp:lastPrinted>
  <dcterms:created xsi:type="dcterms:W3CDTF">2021-12-03T06:53:03Z</dcterms:created>
  <dcterms:modified xsi:type="dcterms:W3CDTF">2022-02-04T11:04:50Z</dcterms:modified>
  <cp:category/>
</cp:coreProperties>
</file>