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05 池田市△\"/>
    </mc:Choice>
  </mc:AlternateContent>
  <workbookProtection workbookAlgorithmName="SHA-512" workbookHashValue="KpR1Q2iuIOwFtRc1RWvF50wW1eP3ysQ+UkPtJXWgB15dzRUPSNvUeaJVjfcyzO5MoLZi9X7OsWcD6bf+yBssMA==" workbookSaltValue="CiRk3uU47hK5BRjRec0ys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10" i="4"/>
  <c r="BB8" i="4"/>
  <c r="AT8" i="4"/>
  <c r="AD8" i="4"/>
  <c r="W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<sst xmlns="http://schemas.openxmlformats.org/spreadsheetml/2006/main" count="233" uniqueCount="117">
  <si>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</si>
  <si>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</si>
  <si>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</si>
  <si>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</si>
  <si>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</si>
  <si>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</si>
  <si>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</si>
  <si>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</si>
  <si>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</si>
  <si>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</si>
  <si>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</si>
  <si>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</si>
  <si>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</si>
  <si>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</si>
  <si>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</si>
  <si>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</si>
  <si>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</si>
  <si>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</si>
  <si>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</si>
  <si>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</si>
  <si>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</si>
  <si>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</si>
  <si>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</si>
  <si>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</si>
  <si>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</si>
  <si>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</si>
  <si>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</si>
  <si>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</si>
  <si>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</si>
  <si>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</si>
  <si>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</si>
  <si>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</si>
  <si>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</si>
  <si>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</si>
  <si>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</si>
  <si>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</si>
  <si>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</si>
  <si>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</si>
  <si>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</si>
  <si>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</si>
  <si>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</si>
  <si>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</si>
  <si>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</si>
  <si>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</si>
  <si>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</si>
  <si>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</si>
  <si>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</si>
  <si>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</si>
  <si>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</si>
  <si>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</si>
  <si>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</si>
  <si>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</si>
  <si>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</si>
  <si>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</si>
  <si>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</si>
  <si>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</si>
  <si>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</si>
  <si>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</si>
  <si>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</si>
  <si>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</si>
  <si>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</si>
  <si>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</si>
  <si>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</si>
  <si>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</si>
  <si>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</si>
  <si>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</si>
  <si>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</si>
  <si>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</si>
  <si>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</si>
  <si>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</si>
  <si>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</si>
  <si>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</si>
  <si>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</si>
  <si>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</si>
  <si>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</si>
  <si>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</si>
  <si>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</si>
  <si>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</si>
  <si>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</si>
  <si>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</si>
  <si>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</si>
  <si>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</si>
  <si>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</si>
  <si>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</si>
  <si>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</si>
  <si>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</si>
  <si>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</si>
  <si>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</si>
  <si>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</si>
  <si>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</si>
  <si>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</si>
  <si>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</si>
  <si>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</si>
  <si>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</si>
  <si>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</si>
  <si>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</si>
  <si>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池田市</t>
  </si>
  <si>
    <t>法適用</t>
  </si>
  <si>
    <t>下水道事業</t>
  </si>
  <si>
    <t>公共下水道</t>
  </si>
  <si>
    <t>Aa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</si>
  <si>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</si>
  <si>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</si>
  <si>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</si>
  <si>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</si>
  <si>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</si>
  <si>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</si>
  <si>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</si>
  <si>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</si>
  <si>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</si>
  <si>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</si>
  <si>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</si>
  <si>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</si>
  <si>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</si>
  <si>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については、類似団体平均値を大きく上回っている。終末処理場施設更新などを行っているが、下水道の早期整備により、法定耐用年数に近い、または法定耐用年数を超えた資産が増加していることから、微増傾向にある。
　②管渠老朽化率については年々増加しており、令和2年度は29.23％となり、類似団体平均値を大きく上回っている。
　③管渠改善率については令和2年度よりストックマネジメント計画に基づいた更新事業を行っており、今後増加していく見込みである。</t>
    <rPh sb="2" eb="4">
      <t>ユウケイ</t>
    </rPh>
    <rPh sb="4" eb="6">
      <t>コテイ</t>
    </rPh>
    <rPh sb="6" eb="8">
      <t>シサン</t>
    </rPh>
    <rPh sb="8" eb="10">
      <t>ゲンカ</t>
    </rPh>
    <rPh sb="10" eb="12">
      <t>ショウキャク</t>
    </rPh>
    <rPh sb="12" eb="13">
      <t>リツ</t>
    </rPh>
    <rPh sb="19" eb="21">
      <t>ルイジ</t>
    </rPh>
    <rPh sb="21" eb="23">
      <t>ダンタイ</t>
    </rPh>
    <rPh sb="23" eb="26">
      <t>ヘイキンチ</t>
    </rPh>
    <rPh sb="27" eb="28">
      <t>オオ</t>
    </rPh>
    <rPh sb="30" eb="32">
      <t>ウワマワ</t>
    </rPh>
    <rPh sb="37" eb="39">
      <t>シュウマツ</t>
    </rPh>
    <rPh sb="39" eb="42">
      <t>ショリジョウ</t>
    </rPh>
    <rPh sb="42" eb="44">
      <t>シセツ</t>
    </rPh>
    <rPh sb="44" eb="46">
      <t>コウシン</t>
    </rPh>
    <rPh sb="49" eb="50">
      <t>オコナ</t>
    </rPh>
    <rPh sb="56" eb="59">
      <t>ゲスイドウ</t>
    </rPh>
    <rPh sb="60" eb="62">
      <t>ソウキ</t>
    </rPh>
    <rPh sb="62" eb="64">
      <t>セイビ</t>
    </rPh>
    <rPh sb="68" eb="70">
      <t>ホウテイ</t>
    </rPh>
    <rPh sb="70" eb="72">
      <t>タイヨウ</t>
    </rPh>
    <rPh sb="72" eb="74">
      <t>ネンスウ</t>
    </rPh>
    <rPh sb="75" eb="76">
      <t>チカ</t>
    </rPh>
    <rPh sb="81" eb="83">
      <t>ホウテイ</t>
    </rPh>
    <rPh sb="83" eb="85">
      <t>タイヨウ</t>
    </rPh>
    <rPh sb="85" eb="87">
      <t>ネンスウ</t>
    </rPh>
    <rPh sb="88" eb="89">
      <t>コ</t>
    </rPh>
    <rPh sb="91" eb="93">
      <t>シサン</t>
    </rPh>
    <rPh sb="94" eb="96">
      <t>ゾウカ</t>
    </rPh>
    <rPh sb="105" eb="107">
      <t>ビゾウ</t>
    </rPh>
    <rPh sb="107" eb="109">
      <t>ケイコウ</t>
    </rPh>
    <rPh sb="116" eb="118">
      <t>カンキョ</t>
    </rPh>
    <rPh sb="118" eb="121">
      <t>ロウキュウカ</t>
    </rPh>
    <rPh sb="121" eb="122">
      <t>リツ</t>
    </rPh>
    <rPh sb="127" eb="129">
      <t>ネンネン</t>
    </rPh>
    <rPh sb="129" eb="131">
      <t>ゾウカ</t>
    </rPh>
    <rPh sb="136" eb="138">
      <t>レイワ</t>
    </rPh>
    <rPh sb="139" eb="141">
      <t>ネンド</t>
    </rPh>
    <rPh sb="152" eb="154">
      <t>ルイジ</t>
    </rPh>
    <rPh sb="154" eb="156">
      <t>ダンタイ</t>
    </rPh>
    <rPh sb="156" eb="159">
      <t>ヘイキンチ</t>
    </rPh>
    <rPh sb="160" eb="161">
      <t>オオ</t>
    </rPh>
    <rPh sb="163" eb="165">
      <t>ウワマワ</t>
    </rPh>
    <rPh sb="173" eb="175">
      <t>カンキョ</t>
    </rPh>
    <rPh sb="175" eb="177">
      <t>カイゼン</t>
    </rPh>
    <rPh sb="177" eb="178">
      <t>リツ</t>
    </rPh>
    <rPh sb="183" eb="185">
      <t>レイワ</t>
    </rPh>
    <rPh sb="186" eb="188">
      <t>ネンド</t>
    </rPh>
    <rPh sb="200" eb="202">
      <t>ケイカク</t>
    </rPh>
    <rPh sb="203" eb="204">
      <t>モト</t>
    </rPh>
    <rPh sb="207" eb="209">
      <t>コウシン</t>
    </rPh>
    <rPh sb="209" eb="211">
      <t>ジギョウ</t>
    </rPh>
    <rPh sb="212" eb="213">
      <t>オコナ</t>
    </rPh>
    <rPh sb="218" eb="220">
      <t>コンゴ</t>
    </rPh>
    <rPh sb="220" eb="222">
      <t>ゾウカ</t>
    </rPh>
    <rPh sb="226" eb="228">
      <t>ミコ</t>
    </rPh>
    <phoneticPr fontId="4"/>
  </si>
  <si>
    <t xml:space="preserve">　平成26年1月の下水道使用料の改定や下水処理施設の維持管理費用の削減により、経常収支比率及び、経費回収率は改善したものの、累積欠損金を解消するには至っておらず、今後は平成29年度に策定し令和4年度に改定を行う経営戦略に基づき、中長期的な視点で将来を見据え、人件費を含む維持管理経費の削減等、経営の健全化を図っていく必要がある。
　更新については、ストックマネジメント計画（令和2～6年度)に基づき、緊急度の高い箇所から、計画的・効率的に行っていく。
　耐震化については、総合地震対策計画（令和2～6年度)に基づき、計画的に進めていく。
</t>
    <rPh sb="84" eb="86">
      <t>ヘイセイ</t>
    </rPh>
    <rPh sb="91" eb="93">
      <t>サクテイ</t>
    </rPh>
    <rPh sb="94" eb="96">
      <t>レイワ</t>
    </rPh>
    <rPh sb="97" eb="99">
      <t>ネンド</t>
    </rPh>
    <rPh sb="100" eb="102">
      <t>カイテイ</t>
    </rPh>
    <rPh sb="103" eb="104">
      <t>オコナ</t>
    </rPh>
    <rPh sb="105" eb="107">
      <t>ケイエイ</t>
    </rPh>
    <rPh sb="107" eb="109">
      <t>センリャク</t>
    </rPh>
    <rPh sb="110" eb="111">
      <t>モト</t>
    </rPh>
    <rPh sb="114" eb="118">
      <t>チュウチョウキテキ</t>
    </rPh>
    <rPh sb="119" eb="121">
      <t>シテン</t>
    </rPh>
    <rPh sb="122" eb="124">
      <t>ショウライ</t>
    </rPh>
    <rPh sb="125" eb="127">
      <t>ミス</t>
    </rPh>
    <rPh sb="187" eb="189">
      <t>レイワ</t>
    </rPh>
    <rPh sb="245" eb="247">
      <t>レイワ</t>
    </rPh>
    <phoneticPr fontId="4"/>
  </si>
  <si>
    <t>　収益性については、平成26年1月の下水道使用料改定及び終末処理場の維持管理費用の削減により、①経常収支比率は100％を上回って推移しているものの、類似団体平均値を下回った。⑤経費回収率は、令和元年度に引き続き100％を上回り、類似団体平均値を上回った。
　また、②累積欠損金比率は、類似団体平均値を大きく上回っている。令和元年度までは使用料改定及び終末処理場の維持管理費用の削減により減少傾向にあったが、令和2年度は下水道使用料の減により増加に転じた。⑥汚水処理原価については、類似団体平均値を下回っている。これは、早くから下水道整備に取り組んだことにより、整備にかかるコストが安価であったこと、また、耐用年数を超過した施設が増加していることなどが要因である。
　財政状態については、③流動比率が100％を上回っていることから、一年以内に支払うべき債務に対して支払うことが出来る現金等を十分に保有している状況にある。また、④企業債残高対事業規模比率は、下水道の早期整備により、令和元年度までは類似団体平均値と比較して低い水準で推移していたが、令和2年度は企業債残高の増に対し営業収益が減少したため、類似団体平均値近くまで増加した。
　施設の活用について、⑦施設利用率は、平成26～令和2年度までほぼ横ばいで推移している。⑧水洗化率は99.94％であり、概ね100％を達成している。</t>
    <rPh sb="1" eb="4">
      <t>シュウエキセイ</t>
    </rPh>
    <rPh sb="10" eb="12">
      <t>ヘイセイ</t>
    </rPh>
    <rPh sb="14" eb="15">
      <t>ネン</t>
    </rPh>
    <rPh sb="16" eb="17">
      <t>ガツ</t>
    </rPh>
    <rPh sb="18" eb="21">
      <t>ゲスイドウ</t>
    </rPh>
    <rPh sb="21" eb="24">
      <t>シヨウリョウ</t>
    </rPh>
    <rPh sb="24" eb="26">
      <t>カイテイ</t>
    </rPh>
    <rPh sb="26" eb="27">
      <t>オヨ</t>
    </rPh>
    <rPh sb="28" eb="30">
      <t>シュウマツ</t>
    </rPh>
    <rPh sb="30" eb="33">
      <t>ショリジョウ</t>
    </rPh>
    <rPh sb="34" eb="36">
      <t>イジ</t>
    </rPh>
    <rPh sb="36" eb="38">
      <t>カンリ</t>
    </rPh>
    <rPh sb="38" eb="40">
      <t>ヒヨウ</t>
    </rPh>
    <rPh sb="41" eb="43">
      <t>サクゲン</t>
    </rPh>
    <rPh sb="48" eb="50">
      <t>ケイジョウ</t>
    </rPh>
    <rPh sb="50" eb="52">
      <t>シュウシ</t>
    </rPh>
    <rPh sb="52" eb="54">
      <t>ヒリツ</t>
    </rPh>
    <rPh sb="60" eb="62">
      <t>ウワマワ</t>
    </rPh>
    <rPh sb="64" eb="66">
      <t>スイイ</t>
    </rPh>
    <rPh sb="74" eb="76">
      <t>ルイジ</t>
    </rPh>
    <rPh sb="76" eb="78">
      <t>ダンタイ</t>
    </rPh>
    <rPh sb="78" eb="81">
      <t>ヘイキンチ</t>
    </rPh>
    <rPh sb="82" eb="84">
      <t>シタマワ</t>
    </rPh>
    <rPh sb="88" eb="90">
      <t>ケイヒ</t>
    </rPh>
    <rPh sb="90" eb="92">
      <t>カイシュウ</t>
    </rPh>
    <rPh sb="92" eb="93">
      <t>リツ</t>
    </rPh>
    <rPh sb="95" eb="97">
      <t>レイワ</t>
    </rPh>
    <rPh sb="97" eb="99">
      <t>ガンネン</t>
    </rPh>
    <rPh sb="99" eb="100">
      <t>ド</t>
    </rPh>
    <rPh sb="101" eb="102">
      <t>ヒ</t>
    </rPh>
    <rPh sb="103" eb="104">
      <t>ツヅ</t>
    </rPh>
    <rPh sb="110" eb="112">
      <t>ウワマワ</t>
    </rPh>
    <rPh sb="114" eb="116">
      <t>ルイジ</t>
    </rPh>
    <rPh sb="116" eb="118">
      <t>ダンタイ</t>
    </rPh>
    <rPh sb="118" eb="121">
      <t>ヘイキンチ</t>
    </rPh>
    <rPh sb="122" eb="124">
      <t>ウワマワ</t>
    </rPh>
    <rPh sb="133" eb="135">
      <t>ルイセキ</t>
    </rPh>
    <rPh sb="135" eb="137">
      <t>ケッソン</t>
    </rPh>
    <rPh sb="137" eb="138">
      <t>キン</t>
    </rPh>
    <rPh sb="138" eb="140">
      <t>ヒリツ</t>
    </rPh>
    <rPh sb="142" eb="144">
      <t>ルイジ</t>
    </rPh>
    <rPh sb="144" eb="146">
      <t>ダンタイ</t>
    </rPh>
    <rPh sb="146" eb="149">
      <t>ヘイキンチ</t>
    </rPh>
    <rPh sb="150" eb="151">
      <t>オオ</t>
    </rPh>
    <rPh sb="153" eb="155">
      <t>ウワマワ</t>
    </rPh>
    <rPh sb="160" eb="162">
      <t>レイワ</t>
    </rPh>
    <rPh sb="162" eb="164">
      <t>ガンネン</t>
    </rPh>
    <rPh sb="164" eb="165">
      <t>ド</t>
    </rPh>
    <rPh sb="168" eb="171">
      <t>シヨウリョウ</t>
    </rPh>
    <rPh sb="171" eb="173">
      <t>カイテイ</t>
    </rPh>
    <rPh sb="173" eb="174">
      <t>オヨ</t>
    </rPh>
    <rPh sb="175" eb="177">
      <t>シュウマツ</t>
    </rPh>
    <rPh sb="177" eb="180">
      <t>ショリジョウ</t>
    </rPh>
    <rPh sb="181" eb="183">
      <t>イジ</t>
    </rPh>
    <rPh sb="183" eb="185">
      <t>カンリ</t>
    </rPh>
    <rPh sb="185" eb="187">
      <t>ヒヨウ</t>
    </rPh>
    <rPh sb="188" eb="190">
      <t>サクゲン</t>
    </rPh>
    <rPh sb="193" eb="195">
      <t>ゲンショウ</t>
    </rPh>
    <rPh sb="195" eb="197">
      <t>ケイコウ</t>
    </rPh>
    <rPh sb="203" eb="205">
      <t>レイワ</t>
    </rPh>
    <rPh sb="206" eb="208">
      <t>ネンド</t>
    </rPh>
    <rPh sb="209" eb="212">
      <t>ゲスイドウ</t>
    </rPh>
    <rPh sb="212" eb="215">
      <t>シヨウリョウ</t>
    </rPh>
    <rPh sb="216" eb="217">
      <t>ゲン</t>
    </rPh>
    <rPh sb="220" eb="222">
      <t>ゾウカ</t>
    </rPh>
    <rPh sb="223" eb="224">
      <t>テン</t>
    </rPh>
    <rPh sb="228" eb="230">
      <t>オスイ</t>
    </rPh>
    <rPh sb="230" eb="232">
      <t>ショリ</t>
    </rPh>
    <rPh sb="232" eb="234">
      <t>ゲンカ</t>
    </rPh>
    <rPh sb="240" eb="242">
      <t>ルイジ</t>
    </rPh>
    <rPh sb="242" eb="244">
      <t>ダンタイ</t>
    </rPh>
    <rPh sb="244" eb="247">
      <t>ヘイキンチ</t>
    </rPh>
    <rPh sb="248" eb="250">
      <t>シタマワ</t>
    </rPh>
    <rPh sb="259" eb="260">
      <t>ハヤ</t>
    </rPh>
    <rPh sb="263" eb="266">
      <t>ゲスイドウ</t>
    </rPh>
    <rPh sb="266" eb="268">
      <t>セイビ</t>
    </rPh>
    <rPh sb="269" eb="270">
      <t>ト</t>
    </rPh>
    <rPh sb="271" eb="272">
      <t>ク</t>
    </rPh>
    <rPh sb="280" eb="282">
      <t>セイビ</t>
    </rPh>
    <rPh sb="290" eb="292">
      <t>アンカ</t>
    </rPh>
    <rPh sb="302" eb="304">
      <t>タイヨウ</t>
    </rPh>
    <rPh sb="304" eb="306">
      <t>ネンスウ</t>
    </rPh>
    <rPh sb="307" eb="309">
      <t>チョウカ</t>
    </rPh>
    <rPh sb="311" eb="313">
      <t>シセツ</t>
    </rPh>
    <rPh sb="314" eb="316">
      <t>ゾウカ</t>
    </rPh>
    <rPh sb="325" eb="327">
      <t>ヨウイン</t>
    </rPh>
    <rPh sb="333" eb="335">
      <t>ザイセイ</t>
    </rPh>
    <rPh sb="335" eb="337">
      <t>ジョウタイ</t>
    </rPh>
    <rPh sb="344" eb="346">
      <t>リュウドウ</t>
    </rPh>
    <rPh sb="346" eb="348">
      <t>ヒリツ</t>
    </rPh>
    <rPh sb="354" eb="356">
      <t>ウワマワ</t>
    </rPh>
    <rPh sb="365" eb="367">
      <t>イチネン</t>
    </rPh>
    <rPh sb="367" eb="369">
      <t>イナイ</t>
    </rPh>
    <rPh sb="370" eb="372">
      <t>シハラ</t>
    </rPh>
    <rPh sb="375" eb="377">
      <t>サイム</t>
    </rPh>
    <rPh sb="378" eb="379">
      <t>タイ</t>
    </rPh>
    <rPh sb="381" eb="383">
      <t>シハラ</t>
    </rPh>
    <rPh sb="387" eb="389">
      <t>デキ</t>
    </rPh>
    <rPh sb="390" eb="392">
      <t>ゲンキン</t>
    </rPh>
    <rPh sb="392" eb="393">
      <t>トウ</t>
    </rPh>
    <rPh sb="394" eb="396">
      <t>ジュウブン</t>
    </rPh>
    <rPh sb="397" eb="399">
      <t>ホユウ</t>
    </rPh>
    <rPh sb="403" eb="405">
      <t>ジョウキョウ</t>
    </rPh>
    <rPh sb="413" eb="415">
      <t>キギョウ</t>
    </rPh>
    <rPh sb="415" eb="416">
      <t>サイ</t>
    </rPh>
    <rPh sb="416" eb="418">
      <t>ザンダカ</t>
    </rPh>
    <rPh sb="418" eb="419">
      <t>タイ</t>
    </rPh>
    <rPh sb="419" eb="421">
      <t>ジギョウ</t>
    </rPh>
    <rPh sb="421" eb="423">
      <t>キボ</t>
    </rPh>
    <rPh sb="423" eb="425">
      <t>ヒリツ</t>
    </rPh>
    <rPh sb="427" eb="430">
      <t>ゲスイドウ</t>
    </rPh>
    <rPh sb="431" eb="433">
      <t>ソウキ</t>
    </rPh>
    <rPh sb="433" eb="435">
      <t>セイビ</t>
    </rPh>
    <rPh sb="439" eb="441">
      <t>レイワ</t>
    </rPh>
    <rPh sb="441" eb="443">
      <t>ガンネン</t>
    </rPh>
    <rPh sb="443" eb="444">
      <t>ド</t>
    </rPh>
    <rPh sb="447" eb="449">
      <t>ルイジ</t>
    </rPh>
    <rPh sb="449" eb="451">
      <t>ダンタイ</t>
    </rPh>
    <rPh sb="451" eb="454">
      <t>ヘイキンチ</t>
    </rPh>
    <rPh sb="455" eb="457">
      <t>ヒカク</t>
    </rPh>
    <rPh sb="459" eb="460">
      <t>ヒク</t>
    </rPh>
    <rPh sb="461" eb="463">
      <t>スイジュン</t>
    </rPh>
    <rPh sb="464" eb="466">
      <t>スイイ</t>
    </rPh>
    <rPh sb="472" eb="474">
      <t>レイワ</t>
    </rPh>
    <rPh sb="475" eb="477">
      <t>ネンド</t>
    </rPh>
    <rPh sb="478" eb="480">
      <t>キギョウ</t>
    </rPh>
    <rPh sb="480" eb="481">
      <t>サイ</t>
    </rPh>
    <rPh sb="481" eb="483">
      <t>ザンダカ</t>
    </rPh>
    <rPh sb="484" eb="485">
      <t>ゾウ</t>
    </rPh>
    <rPh sb="486" eb="487">
      <t>タイ</t>
    </rPh>
    <rPh sb="488" eb="490">
      <t>エイギョウ</t>
    </rPh>
    <rPh sb="490" eb="492">
      <t>シュウエキ</t>
    </rPh>
    <rPh sb="493" eb="495">
      <t>ゲンショウ</t>
    </rPh>
    <rPh sb="500" eb="502">
      <t>ルイジ</t>
    </rPh>
    <rPh sb="502" eb="504">
      <t>ダンタイ</t>
    </rPh>
    <rPh sb="504" eb="507">
      <t>ヘイキンチ</t>
    </rPh>
    <rPh sb="507" eb="508">
      <t>チカ</t>
    </rPh>
    <rPh sb="511" eb="513">
      <t>ゾウカ</t>
    </rPh>
    <rPh sb="518" eb="520">
      <t>シセツ</t>
    </rPh>
    <rPh sb="521" eb="523">
      <t>カツヨウ</t>
    </rPh>
    <rPh sb="529" eb="531">
      <t>シセツ</t>
    </rPh>
    <rPh sb="531" eb="533">
      <t>リヨウ</t>
    </rPh>
    <rPh sb="533" eb="534">
      <t>リツ</t>
    </rPh>
    <rPh sb="536" eb="538">
      <t>ヘイセイ</t>
    </rPh>
    <rPh sb="541" eb="543">
      <t>レイワ</t>
    </rPh>
    <rPh sb="544" eb="546">
      <t>ネンド</t>
    </rPh>
    <rPh sb="550" eb="551">
      <t>ヨコ</t>
    </rPh>
    <rPh sb="554" eb="556">
      <t>スイイ</t>
    </rPh>
    <rPh sb="562" eb="565">
      <t>スイセンカ</t>
    </rPh>
    <rPh sb="565" eb="566">
      <t>リツ</t>
    </rPh>
    <rPh sb="577" eb="578">
      <t>オオム</t>
    </rPh>
    <rPh sb="584" eb="586">
      <t>タッセイ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</si>
</sst>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0.02</c:v>
                </c:pt>
                <c:pt idx="1">
                  <c:v>0.25</c:v>
                </c:pt>
                <c:pt idx="2">
                  <c:v>0.19</c:v>
                </c:pt>
                <c:pt idx="3">
                  <c:v>0.71</c:v>
                </c:pt>
                <c:pt idx="4">
                  <c:v>0.06</c:v>
                </c:pt>
              </c:numCache>
            </c:numRef>
          </c:val>
          <c:extLst>
            <c:ext xmlns:c16="http://schemas.microsoft.com/office/drawing/2014/chart" uri="{C3380CC4-5D6E-409C-BE32-E72D297353CC}">
              <c16:uniqueId val="{00000000-10EA-4E31-BAC3-3983827AE3E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0.15</c:v>
                </c:pt>
                <c:pt idx="2">
                  <c:v>0.16</c:v>
                </c:pt>
                <c:pt idx="3">
                  <c:v>0.16</c:v>
                </c:pt>
                <c:pt idx="4">
                  <c:v>0.14000000000000001</c:v>
                </c:pt>
              </c:numCache>
            </c:numRef>
          </c:val>
          <c:smooth val="0"/>
          <c:extLst>
            <c:ext xmlns:c16="http://schemas.microsoft.com/office/drawing/2014/chart" uri="{C3380CC4-5D6E-409C-BE32-E72D297353CC}">
              <c16:uniqueId val="{00000001-10EA-4E31-BAC3-3983827AE3E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69.569999999999993</c:v>
                </c:pt>
                <c:pt idx="1">
                  <c:v>61.66</c:v>
                </c:pt>
                <c:pt idx="2">
                  <c:v>60.21</c:v>
                </c:pt>
                <c:pt idx="3">
                  <c:v>58.56</c:v>
                </c:pt>
                <c:pt idx="4">
                  <c:v>59.41</c:v>
                </c:pt>
              </c:numCache>
            </c:numRef>
          </c:val>
          <c:extLst>
            <c:ext xmlns:c16="http://schemas.microsoft.com/office/drawing/2014/chart" uri="{C3380CC4-5D6E-409C-BE32-E72D297353CC}">
              <c16:uniqueId val="{00000000-A66D-4480-A8B8-76FBCD61ADA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62.96</c:v>
                </c:pt>
                <c:pt idx="3">
                  <c:v>62.97</c:v>
                </c:pt>
                <c:pt idx="4">
                  <c:v>64.930000000000007</c:v>
                </c:pt>
              </c:numCache>
            </c:numRef>
          </c:val>
          <c:smooth val="0"/>
          <c:extLst>
            <c:ext xmlns:c16="http://schemas.microsoft.com/office/drawing/2014/chart" uri="{C3380CC4-5D6E-409C-BE32-E72D297353CC}">
              <c16:uniqueId val="{00000001-A66D-4480-A8B8-76FBCD61ADA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99.93</c:v>
                </c:pt>
                <c:pt idx="1">
                  <c:v>99.94</c:v>
                </c:pt>
                <c:pt idx="2">
                  <c:v>99.94</c:v>
                </c:pt>
                <c:pt idx="3">
                  <c:v>99.94</c:v>
                </c:pt>
                <c:pt idx="4">
                  <c:v>99.94</c:v>
                </c:pt>
              </c:numCache>
            </c:numRef>
          </c:val>
          <c:extLst>
            <c:ext xmlns:c16="http://schemas.microsoft.com/office/drawing/2014/chart" uri="{C3380CC4-5D6E-409C-BE32-E72D297353CC}">
              <c16:uniqueId val="{00000000-F81B-4208-ADDF-E7B7D8DB74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96.99</c:v>
                </c:pt>
                <c:pt idx="1">
                  <c:v>97.08</c:v>
                </c:pt>
                <c:pt idx="2">
                  <c:v>96.96</c:v>
                </c:pt>
                <c:pt idx="3">
                  <c:v>96.97</c:v>
                </c:pt>
                <c:pt idx="4">
                  <c:v>97.7</c:v>
                </c:pt>
              </c:numCache>
            </c:numRef>
          </c:val>
          <c:smooth val="0"/>
          <c:extLst>
            <c:ext xmlns:c16="http://schemas.microsoft.com/office/drawing/2014/chart" uri="{C3380CC4-5D6E-409C-BE32-E72D297353CC}">
              <c16:uniqueId val="{00000001-F81B-4208-ADDF-E7B7D8DB74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102.63</c:v>
                </c:pt>
                <c:pt idx="1">
                  <c:v>104.58</c:v>
                </c:pt>
                <c:pt idx="2">
                  <c:v>105.69</c:v>
                </c:pt>
                <c:pt idx="3">
                  <c:v>104.83</c:v>
                </c:pt>
                <c:pt idx="4">
                  <c:v>103.66</c:v>
                </c:pt>
              </c:numCache>
            </c:numRef>
          </c:val>
          <c:extLst>
            <c:ext xmlns:c16="http://schemas.microsoft.com/office/drawing/2014/chart" uri="{C3380CC4-5D6E-409C-BE32-E72D297353CC}">
              <c16:uniqueId val="{00000000-BF49-40F2-86D0-2F82AF6AAD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105.43</c:v>
                </c:pt>
                <c:pt idx="1">
                  <c:v>106.56</c:v>
                </c:pt>
                <c:pt idx="2">
                  <c:v>108.87</c:v>
                </c:pt>
                <c:pt idx="3">
                  <c:v>109</c:v>
                </c:pt>
                <c:pt idx="4">
                  <c:v>107.09</c:v>
                </c:pt>
              </c:numCache>
            </c:numRef>
          </c:val>
          <c:smooth val="0"/>
          <c:extLst>
            <c:ext xmlns:c16="http://schemas.microsoft.com/office/drawing/2014/chart" uri="{C3380CC4-5D6E-409C-BE32-E72D297353CC}">
              <c16:uniqueId val="{00000001-BF49-40F2-86D0-2F82AF6AAD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37.72</c:v>
                </c:pt>
                <c:pt idx="1">
                  <c:v>38.96</c:v>
                </c:pt>
                <c:pt idx="2">
                  <c:v>41.4</c:v>
                </c:pt>
                <c:pt idx="3">
                  <c:v>42.91</c:v>
                </c:pt>
                <c:pt idx="4">
                  <c:v>45.09</c:v>
                </c:pt>
              </c:numCache>
            </c:numRef>
          </c:val>
          <c:extLst>
            <c:ext xmlns:c16="http://schemas.microsoft.com/office/drawing/2014/chart" uri="{C3380CC4-5D6E-409C-BE32-E72D297353CC}">
              <c16:uniqueId val="{00000000-DFD2-4443-8160-626938F46B6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19.579999999999998</c:v>
                </c:pt>
                <c:pt idx="1">
                  <c:v>22.24</c:v>
                </c:pt>
                <c:pt idx="2">
                  <c:v>25.13</c:v>
                </c:pt>
                <c:pt idx="3">
                  <c:v>24.54</c:v>
                </c:pt>
                <c:pt idx="4">
                  <c:v>23.38</c:v>
                </c:pt>
              </c:numCache>
            </c:numRef>
          </c:val>
          <c:smooth val="0"/>
          <c:extLst>
            <c:ext xmlns:c16="http://schemas.microsoft.com/office/drawing/2014/chart" uri="{C3380CC4-5D6E-409C-BE32-E72D297353CC}">
              <c16:uniqueId val="{00000001-DFD2-4443-8160-626938F46B6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10.53</c:v>
                </c:pt>
                <c:pt idx="1">
                  <c:v>12.17</c:v>
                </c:pt>
                <c:pt idx="2">
                  <c:v>17.420000000000002</c:v>
                </c:pt>
                <c:pt idx="3">
                  <c:v>23.38</c:v>
                </c:pt>
                <c:pt idx="4">
                  <c:v>29.23</c:v>
                </c:pt>
              </c:numCache>
            </c:numRef>
          </c:val>
          <c:extLst>
            <c:ext xmlns:c16="http://schemas.microsoft.com/office/drawing/2014/chart" uri="{C3380CC4-5D6E-409C-BE32-E72D297353CC}">
              <c16:uniqueId val="{00000000-B5BE-494C-8167-6C67292D2B7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3.27</c:v>
                </c:pt>
                <c:pt idx="1">
                  <c:v>0.28999999999999998</c:v>
                </c:pt>
                <c:pt idx="2">
                  <c:v>6.4</c:v>
                </c:pt>
                <c:pt idx="3">
                  <c:v>7.66</c:v>
                </c:pt>
                <c:pt idx="4">
                  <c:v>8.1999999999999993</c:v>
                </c:pt>
              </c:numCache>
            </c:numRef>
          </c:val>
          <c:smooth val="0"/>
          <c:extLst>
            <c:ext xmlns:c16="http://schemas.microsoft.com/office/drawing/2014/chart" uri="{C3380CC4-5D6E-409C-BE32-E72D297353CC}">
              <c16:uniqueId val="{00000001-B5BE-494C-8167-6C67292D2B7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35.770000000000003</c:v>
                </c:pt>
                <c:pt idx="1">
                  <c:v>26.55</c:v>
                </c:pt>
                <c:pt idx="2">
                  <c:v>17.87</c:v>
                </c:pt>
                <c:pt idx="3">
                  <c:v>11.9</c:v>
                </c:pt>
                <c:pt idx="4">
                  <c:v>15.11</c:v>
                </c:pt>
              </c:numCache>
            </c:numRef>
          </c:val>
          <c:extLst>
            <c:ext xmlns:c16="http://schemas.microsoft.com/office/drawing/2014/chart" uri="{C3380CC4-5D6E-409C-BE32-E72D297353CC}">
              <c16:uniqueId val="{00000000-0303-474B-9300-1474A2CBD5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27.29</c:v>
                </c:pt>
                <c:pt idx="1">
                  <c:v>8.31</c:v>
                </c:pt>
                <c:pt idx="2">
                  <c:v>0.39</c:v>
                </c:pt>
                <c:pt idx="3">
                  <c:v>0.28000000000000003</c:v>
                </c:pt>
                <c:pt idx="4">
                  <c:v>0.59</c:v>
                </c:pt>
              </c:numCache>
            </c:numRef>
          </c:val>
          <c:smooth val="0"/>
          <c:extLst>
            <c:ext xmlns:c16="http://schemas.microsoft.com/office/drawing/2014/chart" uri="{C3380CC4-5D6E-409C-BE32-E72D297353CC}">
              <c16:uniqueId val="{00000001-0303-474B-9300-1474A2CBD5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143.41</c:v>
                </c:pt>
                <c:pt idx="1">
                  <c:v>162.06</c:v>
                </c:pt>
                <c:pt idx="2">
                  <c:v>173.64</c:v>
                </c:pt>
                <c:pt idx="3">
                  <c:v>174.09</c:v>
                </c:pt>
                <c:pt idx="4">
                  <c:v>137.66</c:v>
                </c:pt>
              </c:numCache>
            </c:numRef>
          </c:val>
          <c:extLst>
            <c:ext xmlns:c16="http://schemas.microsoft.com/office/drawing/2014/chart" uri="{C3380CC4-5D6E-409C-BE32-E72D297353CC}">
              <c16:uniqueId val="{00000000-EF01-48EE-8D11-1BF74CC272F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77.83</c:v>
                </c:pt>
                <c:pt idx="1">
                  <c:v>86.93</c:v>
                </c:pt>
                <c:pt idx="2">
                  <c:v>73.55</c:v>
                </c:pt>
                <c:pt idx="3">
                  <c:v>71.19</c:v>
                </c:pt>
                <c:pt idx="4">
                  <c:v>77.72</c:v>
                </c:pt>
              </c:numCache>
            </c:numRef>
          </c:val>
          <c:smooth val="0"/>
          <c:extLst>
            <c:ext xmlns:c16="http://schemas.microsoft.com/office/drawing/2014/chart" uri="{C3380CC4-5D6E-409C-BE32-E72D297353CC}">
              <c16:uniqueId val="{00000001-EF01-48EE-8D11-1BF74CC272F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371.68</c:v>
                </c:pt>
                <c:pt idx="1">
                  <c:v>375.79</c:v>
                </c:pt>
                <c:pt idx="2">
                  <c:v>366.45</c:v>
                </c:pt>
                <c:pt idx="3">
                  <c:v>399.1</c:v>
                </c:pt>
                <c:pt idx="4">
                  <c:v>470.63</c:v>
                </c:pt>
              </c:numCache>
            </c:numRef>
          </c:val>
          <c:extLst>
            <c:ext xmlns:c16="http://schemas.microsoft.com/office/drawing/2014/chart" uri="{C3380CC4-5D6E-409C-BE32-E72D297353CC}">
              <c16:uniqueId val="{00000000-7ED1-46B5-B2EB-C5223A1A8B5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710.4</c:v>
                </c:pt>
                <c:pt idx="1">
                  <c:v>674.86</c:v>
                </c:pt>
                <c:pt idx="2">
                  <c:v>514.27</c:v>
                </c:pt>
                <c:pt idx="3">
                  <c:v>517.34</c:v>
                </c:pt>
                <c:pt idx="4">
                  <c:v>485.6</c:v>
                </c:pt>
              </c:numCache>
            </c:numRef>
          </c:val>
          <c:smooth val="0"/>
          <c:extLst>
            <c:ext xmlns:c16="http://schemas.microsoft.com/office/drawing/2014/chart" uri="{C3380CC4-5D6E-409C-BE32-E72D297353CC}">
              <c16:uniqueId val="{00000001-7ED1-46B5-B2EB-C5223A1A8B5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106.25</c:v>
                </c:pt>
                <c:pt idx="1">
                  <c:v>110.86</c:v>
                </c:pt>
                <c:pt idx="2">
                  <c:v>114.15</c:v>
                </c:pt>
                <c:pt idx="3">
                  <c:v>109.68</c:v>
                </c:pt>
                <c:pt idx="4">
                  <c:v>106.59</c:v>
                </c:pt>
              </c:numCache>
            </c:numRef>
          </c:val>
          <c:extLst>
            <c:ext xmlns:c16="http://schemas.microsoft.com/office/drawing/2014/chart" uri="{C3380CC4-5D6E-409C-BE32-E72D297353CC}">
              <c16:uniqueId val="{00000000-E7D9-48EA-8FB5-B92091B69C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97.39</c:v>
                </c:pt>
                <c:pt idx="1">
                  <c:v>97.78</c:v>
                </c:pt>
                <c:pt idx="2">
                  <c:v>100.34</c:v>
                </c:pt>
                <c:pt idx="3">
                  <c:v>99.89</c:v>
                </c:pt>
                <c:pt idx="4">
                  <c:v>99.95</c:v>
                </c:pt>
              </c:numCache>
            </c:numRef>
          </c:val>
          <c:smooth val="0"/>
          <c:extLst>
            <c:ext xmlns:c16="http://schemas.microsoft.com/office/drawing/2014/chart" uri="{C3380CC4-5D6E-409C-BE32-E72D297353CC}">
              <c16:uniqueId val="{00000001-E7D9-48EA-8FB5-B92091B69C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84.99</c:v>
                </c:pt>
                <c:pt idx="1">
                  <c:v>83.19</c:v>
                </c:pt>
                <c:pt idx="2">
                  <c:v>81.41</c:v>
                </c:pt>
                <c:pt idx="3">
                  <c:v>84.2</c:v>
                </c:pt>
                <c:pt idx="4">
                  <c:v>82.81</c:v>
                </c:pt>
              </c:numCache>
            </c:numRef>
          </c:val>
          <c:extLst>
            <c:ext xmlns:c16="http://schemas.microsoft.com/office/drawing/2014/chart" uri="{C3380CC4-5D6E-409C-BE32-E72D297353CC}">
              <c16:uniqueId val="{00000000-39EC-404E-AFF2-B359C3CCB2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114.85</c:v>
                </c:pt>
                <c:pt idx="1">
                  <c:v>114.82</c:v>
                </c:pt>
                <c:pt idx="2">
                  <c:v>113.49</c:v>
                </c:pt>
                <c:pt idx="3">
                  <c:v>112.4</c:v>
                </c:pt>
                <c:pt idx="4">
                  <c:v>110.21</c:v>
                </c:pt>
              </c:numCache>
            </c:numRef>
          </c:val>
          <c:smooth val="0"/>
          <c:extLst>
            <c:ext xmlns:c16="http://schemas.microsoft.com/office/drawing/2014/chart" uri="{C3380CC4-5D6E-409C-BE32-E72D297353CC}">
              <c16:uniqueId val="{00000001-39EC-404E-AFF2-B359C3CCB2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池田市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Aa</v>
      </c>
      <c r="X8" s="49"/>
      <c r="Y8" s="49"/>
      <c r="Z8" s="49"/>
      <c r="AA8" s="49"/>
      <c r="AB8" s="49"/>
      <c r="AC8" s="49"/>
      <c r="AD8" s="50" t="str">
        <f>データ!$M$6</f>
        <v>自治体職員</v>
      </c>
      <c r="AE8" s="50"/>
      <c r="AF8" s="50"/>
      <c r="AG8" s="50"/>
      <c r="AH8" s="50"/>
      <c r="AI8" s="50"/>
      <c r="AJ8" s="50"/>
      <c r="AK8" s="3"/>
      <c r="AL8" s="51">
        <f>データ!S6</f>
        <v>103712</v>
      </c>
      <c r="AM8" s="51"/>
      <c r="AN8" s="51"/>
      <c r="AO8" s="51"/>
      <c r="AP8" s="51"/>
      <c r="AQ8" s="51"/>
      <c r="AR8" s="51"/>
      <c r="AS8" s="51"/>
      <c r="AT8" s="46">
        <f>データ!T6</f>
        <v>22.14</v>
      </c>
      <c r="AU8" s="46"/>
      <c r="AV8" s="46"/>
      <c r="AW8" s="46"/>
      <c r="AX8" s="46"/>
      <c r="AY8" s="46"/>
      <c r="AZ8" s="46"/>
      <c r="BA8" s="46"/>
      <c r="BB8" s="46">
        <f>データ!U6</f>
        <v>4684.37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62.6</v>
      </c>
      <c r="J10" s="46"/>
      <c r="K10" s="46"/>
      <c r="L10" s="46"/>
      <c r="M10" s="46"/>
      <c r="N10" s="46"/>
      <c r="O10" s="46"/>
      <c r="P10" s="46">
        <f>データ!P6</f>
        <v>96.68</v>
      </c>
      <c r="Q10" s="46"/>
      <c r="R10" s="46"/>
      <c r="S10" s="46"/>
      <c r="T10" s="46"/>
      <c r="U10" s="46"/>
      <c r="V10" s="46"/>
      <c r="W10" s="46">
        <f>データ!Q6</f>
        <v>63.5</v>
      </c>
      <c r="X10" s="46"/>
      <c r="Y10" s="46"/>
      <c r="Z10" s="46"/>
      <c r="AA10" s="46"/>
      <c r="AB10" s="46"/>
      <c r="AC10" s="46"/>
      <c r="AD10" s="51">
        <f>データ!R6</f>
        <v>1353</v>
      </c>
      <c r="AE10" s="51"/>
      <c r="AF10" s="51"/>
      <c r="AG10" s="51"/>
      <c r="AH10" s="51"/>
      <c r="AI10" s="51"/>
      <c r="AJ10" s="51"/>
      <c r="AK10" s="2"/>
      <c r="AL10" s="51">
        <f>データ!V6</f>
        <v>100183</v>
      </c>
      <c r="AM10" s="51"/>
      <c r="AN10" s="51"/>
      <c r="AO10" s="51"/>
      <c r="AP10" s="51"/>
      <c r="AQ10" s="51"/>
      <c r="AR10" s="51"/>
      <c r="AS10" s="51"/>
      <c r="AT10" s="46">
        <f>データ!W6</f>
        <v>9.82</v>
      </c>
      <c r="AU10" s="46"/>
      <c r="AV10" s="46"/>
      <c r="AW10" s="46"/>
      <c r="AX10" s="46"/>
      <c r="AY10" s="46"/>
      <c r="AZ10" s="46"/>
      <c r="BA10" s="46"/>
      <c r="BB10" s="46">
        <f>データ!X6</f>
        <v>10201.93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DZcCo1wxh2pOkcEZCRasMjqI7xiFPZIkKxgjIUvvSY9E+poT+3mQNnlBZSM8HE878nuPT96CMfn4GjK7Rl01qA==" saltValue="3wV0Ga+xfm8ODGnaRq1Z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272043</v>
      </c>
      <c r="D6" s="33">
        <f t="shared" si="3"/>
        <v>46</v>
      </c>
      <c r="E6" s="33">
        <f t="shared" si="3"/>
        <v>17</v>
      </c>
      <c r="F6" s="33">
        <f t="shared" si="3"/>
        <v>1</v>
      </c>
      <c r="G6" s="33">
        <f t="shared" si="3"/>
        <v>0</v>
      </c>
      <c r="H6" s="33" t="str">
        <f t="shared" si="3"/>
        <v>大阪府　池田市</v>
      </c>
      <c r="I6" s="33" t="str">
        <f t="shared" si="3"/>
        <v>法適用</v>
      </c>
      <c r="J6" s="33" t="str">
        <f t="shared" si="3"/>
        <v>下水道事業</v>
      </c>
      <c r="K6" s="33" t="str">
        <f t="shared" si="3"/>
        <v>公共下水道</v>
      </c>
      <c r="L6" s="33" t="str">
        <f t="shared" si="3"/>
        <v>Aa</v>
      </c>
      <c r="M6" s="33" t="str">
        <f t="shared" si="3"/>
        <v>自治体職員</v>
      </c>
      <c r="N6" s="34" t="str">
        <f t="shared" si="3"/>
        <v>-</v>
      </c>
      <c r="O6" s="34">
        <f t="shared" si="3"/>
        <v>62.6</v>
      </c>
      <c r="P6" s="34">
        <f t="shared" si="3"/>
        <v>96.68</v>
      </c>
      <c r="Q6" s="34">
        <f t="shared" si="3"/>
        <v>63.5</v>
      </c>
      <c r="R6" s="34">
        <f t="shared" si="3"/>
        <v>1353</v>
      </c>
      <c r="S6" s="34">
        <f t="shared" si="3"/>
        <v>103712</v>
      </c>
      <c r="T6" s="34">
        <f t="shared" si="3"/>
        <v>22.14</v>
      </c>
      <c r="U6" s="34">
        <f t="shared" si="3"/>
        <v>4684.37</v>
      </c>
      <c r="V6" s="34">
        <f t="shared" si="3"/>
        <v>100183</v>
      </c>
      <c r="W6" s="34">
        <f t="shared" si="3"/>
        <v>9.82</v>
      </c>
      <c r="X6" s="34">
        <f t="shared" si="3"/>
        <v>10201.93</v>
      </c>
      <c r="Y6" s="35">
        <f>IF(Y7="",NA(),Y7)</f>
        <v>102.63</v>
      </c>
      <c r="Z6" s="35">
        <f t="shared" ref="Z6:AH6" si="4">IF(Z7="",NA(),Z7)</f>
        <v>104.58</v>
      </c>
      <c r="AA6" s="35">
        <f t="shared" si="4"/>
        <v>105.69</v>
      </c>
      <c r="AB6" s="35">
        <f t="shared" si="4"/>
        <v>104.83</v>
      </c>
      <c r="AC6" s="35">
        <f t="shared" si="4"/>
        <v>103.66</v>
      </c>
      <c r="AD6" s="35">
        <f t="shared" si="4"/>
        <v>105.43</v>
      </c>
      <c r="AE6" s="35">
        <f t="shared" si="4"/>
        <v>106.56</v>
      </c>
      <c r="AF6" s="35">
        <f t="shared" si="4"/>
        <v>108.87</v>
      </c>
      <c r="AG6" s="35">
        <f t="shared" si="4"/>
        <v>109</v>
      </c>
      <c r="AH6" s="35">
        <f t="shared" si="4"/>
        <v>107.09</v>
      </c>
      <c r="AI6" s="34" t="str">
        <f>IF(AI7="","",IF(AI7="-","【-】","【"&amp;SUBSTITUTE(TEXT(AI7,"#,##0.00"),"-","△")&amp;"】"))</f>
        <v>【106.67】</v>
      </c>
      <c r="AJ6" s="35">
        <f>IF(AJ7="",NA(),AJ7)</f>
        <v>35.770000000000003</v>
      </c>
      <c r="AK6" s="35">
        <f t="shared" ref="AK6:AS6" si="5">IF(AK7="",NA(),AK7)</f>
        <v>26.55</v>
      </c>
      <c r="AL6" s="35">
        <f t="shared" si="5"/>
        <v>17.87</v>
      </c>
      <c r="AM6" s="35">
        <f t="shared" si="5"/>
        <v>11.9</v>
      </c>
      <c r="AN6" s="35">
        <f t="shared" si="5"/>
        <v>15.11</v>
      </c>
      <c r="AO6" s="35">
        <f t="shared" si="5"/>
        <v>27.29</v>
      </c>
      <c r="AP6" s="35">
        <f t="shared" si="5"/>
        <v>8.31</v>
      </c>
      <c r="AQ6" s="35">
        <f t="shared" si="5"/>
        <v>0.39</v>
      </c>
      <c r="AR6" s="35">
        <f t="shared" si="5"/>
        <v>0.28000000000000003</v>
      </c>
      <c r="AS6" s="35">
        <f t="shared" si="5"/>
        <v>0.59</v>
      </c>
      <c r="AT6" s="34" t="str">
        <f>IF(AT7="","",IF(AT7="-","【-】","【"&amp;SUBSTITUTE(TEXT(AT7,"#,##0.00"),"-","△")&amp;"】"))</f>
        <v>【3.64】</v>
      </c>
      <c r="AU6" s="35">
        <f>IF(AU7="",NA(),AU7)</f>
        <v>143.41</v>
      </c>
      <c r="AV6" s="35">
        <f t="shared" ref="AV6:BD6" si="6">IF(AV7="",NA(),AV7)</f>
        <v>162.06</v>
      </c>
      <c r="AW6" s="35">
        <f t="shared" si="6"/>
        <v>173.64</v>
      </c>
      <c r="AX6" s="35">
        <f t="shared" si="6"/>
        <v>174.09</v>
      </c>
      <c r="AY6" s="35">
        <f t="shared" si="6"/>
        <v>137.66</v>
      </c>
      <c r="AZ6" s="35">
        <f t="shared" si="6"/>
        <v>77.83</v>
      </c>
      <c r="BA6" s="35">
        <f t="shared" si="6"/>
        <v>86.93</v>
      </c>
      <c r="BB6" s="35">
        <f t="shared" si="6"/>
        <v>73.55</v>
      </c>
      <c r="BC6" s="35">
        <f t="shared" si="6"/>
        <v>71.19</v>
      </c>
      <c r="BD6" s="35">
        <f t="shared" si="6"/>
        <v>77.72</v>
      </c>
      <c r="BE6" s="34" t="str">
        <f>IF(BE7="","",IF(BE7="-","【-】","【"&amp;SUBSTITUTE(TEXT(BE7,"#,##0.00"),"-","△")&amp;"】"))</f>
        <v>【67.52】</v>
      </c>
      <c r="BF6" s="35">
        <f>IF(BF7="",NA(),BF7)</f>
        <v>371.68</v>
      </c>
      <c r="BG6" s="35">
        <f t="shared" ref="BG6:BO6" si="7">IF(BG7="",NA(),BG7)</f>
        <v>375.79</v>
      </c>
      <c r="BH6" s="35">
        <f t="shared" si="7"/>
        <v>366.45</v>
      </c>
      <c r="BI6" s="35">
        <f t="shared" si="7"/>
        <v>399.1</v>
      </c>
      <c r="BJ6" s="35">
        <f t="shared" si="7"/>
        <v>470.63</v>
      </c>
      <c r="BK6" s="35">
        <f t="shared" si="7"/>
        <v>710.4</v>
      </c>
      <c r="BL6" s="35">
        <f t="shared" si="7"/>
        <v>674.86</v>
      </c>
      <c r="BM6" s="35">
        <f t="shared" si="7"/>
        <v>514.27</v>
      </c>
      <c r="BN6" s="35">
        <f t="shared" si="7"/>
        <v>517.34</v>
      </c>
      <c r="BO6" s="35">
        <f t="shared" si="7"/>
        <v>485.6</v>
      </c>
      <c r="BP6" s="34" t="str">
        <f>IF(BP7="","",IF(BP7="-","【-】","【"&amp;SUBSTITUTE(TEXT(BP7,"#,##0.00"),"-","△")&amp;"】"))</f>
        <v>【705.21】</v>
      </c>
      <c r="BQ6" s="35">
        <f>IF(BQ7="",NA(),BQ7)</f>
        <v>106.25</v>
      </c>
      <c r="BR6" s="35">
        <f t="shared" ref="BR6:BZ6" si="8">IF(BR7="",NA(),BR7)</f>
        <v>110.86</v>
      </c>
      <c r="BS6" s="35">
        <f t="shared" si="8"/>
        <v>114.15</v>
      </c>
      <c r="BT6" s="35">
        <f t="shared" si="8"/>
        <v>109.68</v>
      </c>
      <c r="BU6" s="35">
        <f t="shared" si="8"/>
        <v>106.59</v>
      </c>
      <c r="BV6" s="35">
        <f t="shared" si="8"/>
        <v>97.39</v>
      </c>
      <c r="BW6" s="35">
        <f t="shared" si="8"/>
        <v>97.78</v>
      </c>
      <c r="BX6" s="35">
        <f t="shared" si="8"/>
        <v>100.34</v>
      </c>
      <c r="BY6" s="35">
        <f t="shared" si="8"/>
        <v>99.89</v>
      </c>
      <c r="BZ6" s="35">
        <f t="shared" si="8"/>
        <v>99.95</v>
      </c>
      <c r="CA6" s="34" t="str">
        <f>IF(CA7="","",IF(CA7="-","【-】","【"&amp;SUBSTITUTE(TEXT(CA7,"#,##0.00"),"-","△")&amp;"】"))</f>
        <v>【98.96】</v>
      </c>
      <c r="CB6" s="35">
        <f>IF(CB7="",NA(),CB7)</f>
        <v>84.99</v>
      </c>
      <c r="CC6" s="35">
        <f t="shared" ref="CC6:CK6" si="9">IF(CC7="",NA(),CC7)</f>
        <v>83.19</v>
      </c>
      <c r="CD6" s="35">
        <f t="shared" si="9"/>
        <v>81.41</v>
      </c>
      <c r="CE6" s="35">
        <f t="shared" si="9"/>
        <v>84.2</v>
      </c>
      <c r="CF6" s="35">
        <f t="shared" si="9"/>
        <v>82.81</v>
      </c>
      <c r="CG6" s="35">
        <f t="shared" si="9"/>
        <v>114.85</v>
      </c>
      <c r="CH6" s="35">
        <f t="shared" si="9"/>
        <v>114.82</v>
      </c>
      <c r="CI6" s="35">
        <f t="shared" si="9"/>
        <v>113.49</v>
      </c>
      <c r="CJ6" s="35">
        <f t="shared" si="9"/>
        <v>112.4</v>
      </c>
      <c r="CK6" s="35">
        <f t="shared" si="9"/>
        <v>110.21</v>
      </c>
      <c r="CL6" s="34" t="str">
        <f>IF(CL7="","",IF(CL7="-","【-】","【"&amp;SUBSTITUTE(TEXT(CL7,"#,##0.00"),"-","△")&amp;"】"))</f>
        <v>【134.52】</v>
      </c>
      <c r="CM6" s="35">
        <f>IF(CM7="",NA(),CM7)</f>
        <v>69.569999999999993</v>
      </c>
      <c r="CN6" s="35">
        <f t="shared" ref="CN6:CV6" si="10">IF(CN7="",NA(),CN7)</f>
        <v>61.66</v>
      </c>
      <c r="CO6" s="35">
        <f t="shared" si="10"/>
        <v>60.21</v>
      </c>
      <c r="CP6" s="35">
        <f t="shared" si="10"/>
        <v>58.56</v>
      </c>
      <c r="CQ6" s="35">
        <f t="shared" si="10"/>
        <v>59.41</v>
      </c>
      <c r="CR6" s="35" t="str">
        <f t="shared" si="10"/>
        <v>-</v>
      </c>
      <c r="CS6" s="35" t="str">
        <f t="shared" si="10"/>
        <v>-</v>
      </c>
      <c r="CT6" s="35">
        <f t="shared" si="10"/>
        <v>62.96</v>
      </c>
      <c r="CU6" s="35">
        <f t="shared" si="10"/>
        <v>62.97</v>
      </c>
      <c r="CV6" s="35">
        <f t="shared" si="10"/>
        <v>64.930000000000007</v>
      </c>
      <c r="CW6" s="34" t="str">
        <f>IF(CW7="","",IF(CW7="-","【-】","【"&amp;SUBSTITUTE(TEXT(CW7,"#,##0.00"),"-","△")&amp;"】"))</f>
        <v>【59.57】</v>
      </c>
      <c r="CX6" s="35">
        <f>IF(CX7="",NA(),CX7)</f>
        <v>99.93</v>
      </c>
      <c r="CY6" s="35">
        <f t="shared" ref="CY6:DG6" si="11">IF(CY7="",NA(),CY7)</f>
        <v>99.94</v>
      </c>
      <c r="CZ6" s="35">
        <f t="shared" si="11"/>
        <v>99.94</v>
      </c>
      <c r="DA6" s="35">
        <f t="shared" si="11"/>
        <v>99.94</v>
      </c>
      <c r="DB6" s="35">
        <f t="shared" si="11"/>
        <v>99.94</v>
      </c>
      <c r="DC6" s="35">
        <f t="shared" si="11"/>
        <v>96.99</v>
      </c>
      <c r="DD6" s="35">
        <f t="shared" si="11"/>
        <v>97.08</v>
      </c>
      <c r="DE6" s="35">
        <f t="shared" si="11"/>
        <v>96.96</v>
      </c>
      <c r="DF6" s="35">
        <f t="shared" si="11"/>
        <v>96.97</v>
      </c>
      <c r="DG6" s="35">
        <f t="shared" si="11"/>
        <v>97.7</v>
      </c>
      <c r="DH6" s="34" t="str">
        <f>IF(DH7="","",IF(DH7="-","【-】","【"&amp;SUBSTITUTE(TEXT(DH7,"#,##0.00"),"-","△")&amp;"】"))</f>
        <v>【95.57】</v>
      </c>
      <c r="DI6" s="35">
        <f>IF(DI7="",NA(),DI7)</f>
        <v>37.72</v>
      </c>
      <c r="DJ6" s="35">
        <f t="shared" ref="DJ6:DR6" si="12">IF(DJ7="",NA(),DJ7)</f>
        <v>38.96</v>
      </c>
      <c r="DK6" s="35">
        <f t="shared" si="12"/>
        <v>41.4</v>
      </c>
      <c r="DL6" s="35">
        <f t="shared" si="12"/>
        <v>42.91</v>
      </c>
      <c r="DM6" s="35">
        <f t="shared" si="12"/>
        <v>45.09</v>
      </c>
      <c r="DN6" s="35">
        <f t="shared" si="12"/>
        <v>19.579999999999998</v>
      </c>
      <c r="DO6" s="35">
        <f t="shared" si="12"/>
        <v>22.24</v>
      </c>
      <c r="DP6" s="35">
        <f t="shared" si="12"/>
        <v>25.13</v>
      </c>
      <c r="DQ6" s="35">
        <f t="shared" si="12"/>
        <v>24.54</v>
      </c>
      <c r="DR6" s="35">
        <f t="shared" si="12"/>
        <v>23.38</v>
      </c>
      <c r="DS6" s="34" t="str">
        <f>IF(DS7="","",IF(DS7="-","【-】","【"&amp;SUBSTITUTE(TEXT(DS7,"#,##0.00"),"-","△")&amp;"】"))</f>
        <v>【36.52】</v>
      </c>
      <c r="DT6" s="35">
        <f>IF(DT7="",NA(),DT7)</f>
        <v>10.53</v>
      </c>
      <c r="DU6" s="35">
        <f t="shared" ref="DU6:EC6" si="13">IF(DU7="",NA(),DU7)</f>
        <v>12.17</v>
      </c>
      <c r="DV6" s="35">
        <f t="shared" si="13"/>
        <v>17.420000000000002</v>
      </c>
      <c r="DW6" s="35">
        <f t="shared" si="13"/>
        <v>23.38</v>
      </c>
      <c r="DX6" s="35">
        <f t="shared" si="13"/>
        <v>29.23</v>
      </c>
      <c r="DY6" s="35">
        <f t="shared" si="13"/>
        <v>3.27</v>
      </c>
      <c r="DZ6" s="35">
        <f t="shared" si="13"/>
        <v>0.28999999999999998</v>
      </c>
      <c r="EA6" s="35">
        <f t="shared" si="13"/>
        <v>6.4</v>
      </c>
      <c r="EB6" s="35">
        <f t="shared" si="13"/>
        <v>7.66</v>
      </c>
      <c r="EC6" s="35">
        <f t="shared" si="13"/>
        <v>8.1999999999999993</v>
      </c>
      <c r="ED6" s="34" t="str">
        <f>IF(ED7="","",IF(ED7="-","【-】","【"&amp;SUBSTITUTE(TEXT(ED7,"#,##0.00"),"-","△")&amp;"】"))</f>
        <v>【5.72】</v>
      </c>
      <c r="EE6" s="35">
        <f>IF(EE7="",NA(),EE7)</f>
        <v>0.02</v>
      </c>
      <c r="EF6" s="35">
        <f t="shared" ref="EF6:EN6" si="14">IF(EF7="",NA(),EF7)</f>
        <v>0.25</v>
      </c>
      <c r="EG6" s="35">
        <f t="shared" si="14"/>
        <v>0.19</v>
      </c>
      <c r="EH6" s="35">
        <f t="shared" si="14"/>
        <v>0.71</v>
      </c>
      <c r="EI6" s="35">
        <f t="shared" si="14"/>
        <v>0.06</v>
      </c>
      <c r="EJ6" s="35">
        <f t="shared" si="14"/>
        <v>0.04</v>
      </c>
      <c r="EK6" s="35">
        <f t="shared" si="14"/>
        <v>0.15</v>
      </c>
      <c r="EL6" s="35">
        <f t="shared" si="14"/>
        <v>0.16</v>
      </c>
      <c r="EM6" s="35">
        <f t="shared" si="14"/>
        <v>0.16</v>
      </c>
      <c r="EN6" s="35">
        <f t="shared" si="14"/>
        <v>0.14000000000000001</v>
      </c>
      <c r="EO6" s="34" t="str">
        <f>IF(EO7="","",IF(EO7="-","【-】","【"&amp;SUBSTITUTE(TEXT(EO7,"#,##0.00"),"-","△")&amp;"】"))</f>
        <v>【0.30】</v>
      </c>
    </row>
    <row r="7" spans="1:148" s="36" customFormat="1" x14ac:dyDescent="0.15">
      <c r="A7" s="28"/>
      <c r="B7" s="37">
        <v>2020</v>
      </c>
      <c r="C7" s="37">
        <v>272043</v>
      </c>
      <c r="D7" s="37">
        <v>46</v>
      </c>
      <c r="E7" s="37">
        <v>17</v>
      </c>
      <c r="F7" s="37">
        <v>1</v>
      </c>
      <c r="G7" s="37">
        <v>0</v>
      </c>
      <c r="H7" s="37" t="s">
        <v>96</v>
      </c>
      <c r="I7" s="37" t="s">
        <v>97</v>
      </c>
      <c r="J7" s="37" t="s">
        <v>98</v>
      </c>
      <c r="K7" s="37" t="s">
        <v>99</v>
      </c>
      <c r="L7" s="37" t="s">
        <v>100</v>
      </c>
      <c r="M7" s="37" t="s">
        <v>101</v>
      </c>
      <c r="N7" s="38" t="s">
        <v>102</v>
      </c>
      <c r="O7" s="38">
        <v>62.6</v>
      </c>
      <c r="P7" s="38">
        <v>96.68</v>
      </c>
      <c r="Q7" s="38">
        <v>63.5</v>
      </c>
      <c r="R7" s="38">
        <v>1353</v>
      </c>
      <c r="S7" s="38">
        <v>103712</v>
      </c>
      <c r="T7" s="38">
        <v>22.14</v>
      </c>
      <c r="U7" s="38">
        <v>4684.37</v>
      </c>
      <c r="V7" s="38">
        <v>100183</v>
      </c>
      <c r="W7" s="38">
        <v>9.82</v>
      </c>
      <c r="X7" s="38">
        <v>10201.93</v>
      </c>
      <c r="Y7" s="38">
        <v>102.63</v>
      </c>
      <c r="Z7" s="38">
        <v>104.58</v>
      </c>
      <c r="AA7" s="38">
        <v>105.69</v>
      </c>
      <c r="AB7" s="38">
        <v>104.83</v>
      </c>
      <c r="AC7" s="38">
        <v>103.66</v>
      </c>
      <c r="AD7" s="38">
        <v>105.43</v>
      </c>
      <c r="AE7" s="38">
        <v>106.56</v>
      </c>
      <c r="AF7" s="38">
        <v>108.87</v>
      </c>
      <c r="AG7" s="38">
        <v>109</v>
      </c>
      <c r="AH7" s="38">
        <v>107.09</v>
      </c>
      <c r="AI7" s="38">
        <v>106.67</v>
      </c>
      <c r="AJ7" s="38">
        <v>35.770000000000003</v>
      </c>
      <c r="AK7" s="38">
        <v>26.55</v>
      </c>
      <c r="AL7" s="38">
        <v>17.87</v>
      </c>
      <c r="AM7" s="38">
        <v>11.9</v>
      </c>
      <c r="AN7" s="38">
        <v>15.11</v>
      </c>
      <c r="AO7" s="38">
        <v>27.29</v>
      </c>
      <c r="AP7" s="38">
        <v>8.31</v>
      </c>
      <c r="AQ7" s="38">
        <v>0.39</v>
      </c>
      <c r="AR7" s="38">
        <v>0.28000000000000003</v>
      </c>
      <c r="AS7" s="38">
        <v>0.59</v>
      </c>
      <c r="AT7" s="38">
        <v>3.64</v>
      </c>
      <c r="AU7" s="38">
        <v>143.41</v>
      </c>
      <c r="AV7" s="38">
        <v>162.06</v>
      </c>
      <c r="AW7" s="38">
        <v>173.64</v>
      </c>
      <c r="AX7" s="38">
        <v>174.09</v>
      </c>
      <c r="AY7" s="38">
        <v>137.66</v>
      </c>
      <c r="AZ7" s="38">
        <v>77.83</v>
      </c>
      <c r="BA7" s="38">
        <v>86.93</v>
      </c>
      <c r="BB7" s="38">
        <v>73.55</v>
      </c>
      <c r="BC7" s="38">
        <v>71.19</v>
      </c>
      <c r="BD7" s="38">
        <v>77.72</v>
      </c>
      <c r="BE7" s="38">
        <v>67.52</v>
      </c>
      <c r="BF7" s="38">
        <v>371.68</v>
      </c>
      <c r="BG7" s="38">
        <v>375.79</v>
      </c>
      <c r="BH7" s="38">
        <v>366.45</v>
      </c>
      <c r="BI7" s="38">
        <v>399.1</v>
      </c>
      <c r="BJ7" s="38">
        <v>470.63</v>
      </c>
      <c r="BK7" s="38">
        <v>710.4</v>
      </c>
      <c r="BL7" s="38">
        <v>674.86</v>
      </c>
      <c r="BM7" s="38">
        <v>514.27</v>
      </c>
      <c r="BN7" s="38">
        <v>517.34</v>
      </c>
      <c r="BO7" s="38">
        <v>485.6</v>
      </c>
      <c r="BP7" s="38">
        <v>705.21</v>
      </c>
      <c r="BQ7" s="38">
        <v>106.25</v>
      </c>
      <c r="BR7" s="38">
        <v>110.86</v>
      </c>
      <c r="BS7" s="38">
        <v>114.15</v>
      </c>
      <c r="BT7" s="38">
        <v>109.68</v>
      </c>
      <c r="BU7" s="38">
        <v>106.59</v>
      </c>
      <c r="BV7" s="38">
        <v>97.39</v>
      </c>
      <c r="BW7" s="38">
        <v>97.78</v>
      </c>
      <c r="BX7" s="38">
        <v>100.34</v>
      </c>
      <c r="BY7" s="38">
        <v>99.89</v>
      </c>
      <c r="BZ7" s="38">
        <v>99.95</v>
      </c>
      <c r="CA7" s="38">
        <v>98.96</v>
      </c>
      <c r="CB7" s="38">
        <v>84.99</v>
      </c>
      <c r="CC7" s="38">
        <v>83.19</v>
      </c>
      <c r="CD7" s="38">
        <v>81.41</v>
      </c>
      <c r="CE7" s="38">
        <v>84.2</v>
      </c>
      <c r="CF7" s="38">
        <v>82.81</v>
      </c>
      <c r="CG7" s="38">
        <v>114.85</v>
      </c>
      <c r="CH7" s="38">
        <v>114.82</v>
      </c>
      <c r="CI7" s="38">
        <v>113.49</v>
      </c>
      <c r="CJ7" s="38">
        <v>112.4</v>
      </c>
      <c r="CK7" s="38">
        <v>110.21</v>
      </c>
      <c r="CL7" s="38">
        <v>134.52000000000001</v>
      </c>
      <c r="CM7" s="38">
        <v>69.569999999999993</v>
      </c>
      <c r="CN7" s="38">
        <v>61.66</v>
      </c>
      <c r="CO7" s="38">
        <v>60.21</v>
      </c>
      <c r="CP7" s="38">
        <v>58.56</v>
      </c>
      <c r="CQ7" s="38">
        <v>59.41</v>
      </c>
      <c r="CR7" s="38" t="s">
        <v>102</v>
      </c>
      <c r="CS7" s="38" t="s">
        <v>102</v>
      </c>
      <c r="CT7" s="38">
        <v>62.96</v>
      </c>
      <c r="CU7" s="38">
        <v>62.97</v>
      </c>
      <c r="CV7" s="38">
        <v>64.930000000000007</v>
      </c>
      <c r="CW7" s="38">
        <v>59.57</v>
      </c>
      <c r="CX7" s="38">
        <v>99.93</v>
      </c>
      <c r="CY7" s="38">
        <v>99.94</v>
      </c>
      <c r="CZ7" s="38">
        <v>99.94</v>
      </c>
      <c r="DA7" s="38">
        <v>99.94</v>
      </c>
      <c r="DB7" s="38">
        <v>99.94</v>
      </c>
      <c r="DC7" s="38">
        <v>96.99</v>
      </c>
      <c r="DD7" s="38">
        <v>97.08</v>
      </c>
      <c r="DE7" s="38">
        <v>96.96</v>
      </c>
      <c r="DF7" s="38">
        <v>96.97</v>
      </c>
      <c r="DG7" s="38">
        <v>97.7</v>
      </c>
      <c r="DH7" s="38">
        <v>95.57</v>
      </c>
      <c r="DI7" s="38">
        <v>37.72</v>
      </c>
      <c r="DJ7" s="38">
        <v>38.96</v>
      </c>
      <c r="DK7" s="38">
        <v>41.4</v>
      </c>
      <c r="DL7" s="38">
        <v>42.91</v>
      </c>
      <c r="DM7" s="38">
        <v>45.09</v>
      </c>
      <c r="DN7" s="38">
        <v>19.579999999999998</v>
      </c>
      <c r="DO7" s="38">
        <v>22.24</v>
      </c>
      <c r="DP7" s="38">
        <v>25.13</v>
      </c>
      <c r="DQ7" s="38">
        <v>24.54</v>
      </c>
      <c r="DR7" s="38">
        <v>23.38</v>
      </c>
      <c r="DS7" s="38">
        <v>36.520000000000003</v>
      </c>
      <c r="DT7" s="38">
        <v>10.53</v>
      </c>
      <c r="DU7" s="38">
        <v>12.17</v>
      </c>
      <c r="DV7" s="38">
        <v>17.420000000000002</v>
      </c>
      <c r="DW7" s="38">
        <v>23.38</v>
      </c>
      <c r="DX7" s="38">
        <v>29.23</v>
      </c>
      <c r="DY7" s="38">
        <v>3.27</v>
      </c>
      <c r="DZ7" s="38">
        <v>0.28999999999999998</v>
      </c>
      <c r="EA7" s="38">
        <v>6.4</v>
      </c>
      <c r="EB7" s="38">
        <v>7.66</v>
      </c>
      <c r="EC7" s="38">
        <v>8.1999999999999993</v>
      </c>
      <c r="ED7" s="38">
        <v>5.72</v>
      </c>
      <c r="EE7" s="38">
        <v>0.02</v>
      </c>
      <c r="EF7" s="38">
        <v>0.25</v>
      </c>
      <c r="EG7" s="38">
        <v>0.19</v>
      </c>
      <c r="EH7" s="38">
        <v>0.71</v>
      </c>
      <c r="EI7" s="38">
        <v>0.06</v>
      </c>
      <c r="EJ7" s="38">
        <v>0.04</v>
      </c>
      <c r="EK7" s="38">
        <v>0.15</v>
      </c>
      <c r="EL7" s="38">
        <v>0.16</v>
      </c>
      <c r="EM7" s="38">
        <v>0.16</v>
      </c>
      <c r="EN7" s="38">
        <v>0.14000000000000001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2022-01-18T04:26:00Z</cp:lastPrinted>
  <dcterms:created xsi:type="dcterms:W3CDTF">2021-12-03T07:15:13Z</dcterms:created>
  <dcterms:modified xsi:type="dcterms:W3CDTF">2022-02-02T04:05:08Z</dcterms:modified>
  <cp:category/>
</cp:coreProperties>
</file>