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5 池田市△\"/>
    </mc:Choice>
  </mc:AlternateContent>
  <workbookProtection workbookAlgorithmName="SHA-512" workbookHashValue="++wiOFMiRssfoNbVhr04Y0OH3BvVav/pc70u/T0xKZygIA9rkvms07vRCAMqgA1RgqRBdPbBb4DhtnhPtHilAg==" workbookSaltValue="79WwVKm0ZxYoiLAqZAQfqQ==" workbookSpinCount="100000" lockStructure="1"/>
  <bookViews>
    <workbookView xWindow="0" yWindow="0" windowWidth="20490" windowHeight="7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F85" i="4"/>
  <c r="E85" i="4"/>
  <c r="BB10" i="4"/>
  <c r="AT10" i="4"/>
  <c r="AL10" i="4"/>
  <c r="W10" i="4"/>
  <c r="I10" i="4"/>
  <c r="B10" i="4"/>
  <c r="AL8" i="4"/>
  <c r="AD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<sst xmlns="http://schemas.openxmlformats.org/spreadsheetml/2006/main" count="228" uniqueCount="113">
  <si>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</si>
  <si>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</si>
  <si>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</si>
  <si>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</si>
  <si>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</si>
  <si>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</si>
  <si>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</si>
  <si>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</si>
  <si>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</si>
  <si>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</si>
  <si>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</si>
  <si>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</si>
  <si>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</si>
  <si>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</si>
  <si>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</si>
  <si>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</si>
  <si>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</si>
  <si>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</si>
  <si>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</si>
  <si>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</si>
  <si>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</si>
  <si>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</si>
  <si>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</si>
  <si>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</si>
  <si>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</si>
  <si>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</si>
  <si>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</si>
  <si>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</si>
  <si>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</si>
  <si>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</si>
  <si>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</si>
  <si>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</si>
  <si>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</si>
  <si>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</si>
  <si>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</si>
  <si>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</si>
  <si>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</si>
  <si>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</si>
  <si>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</si>
  <si>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</si>
  <si>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</si>
  <si>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</si>
  <si>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</si>
  <si>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</si>
  <si>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</si>
  <si>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</si>
  <si>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</si>
  <si>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</si>
  <si>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</si>
  <si>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</si>
  <si>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</si>
  <si>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</si>
  <si>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</si>
  <si>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</si>
  <si>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</si>
  <si>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</si>
  <si>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</si>
  <si>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</si>
  <si>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</si>
  <si>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</si>
  <si>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</si>
  <si>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</si>
  <si>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</si>
  <si>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</si>
  <si>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</si>
  <si>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</si>
  <si>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</si>
  <si>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</si>
  <si>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</si>
  <si>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</si>
  <si>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</si>
  <si>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</si>
  <si>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</si>
  <si>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</si>
  <si>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</si>
  <si>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</si>
  <si>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</si>
  <si>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</si>
  <si>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</si>
  <si>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</si>
  <si>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</si>
  <si>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</si>
  <si>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</si>
  <si>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</si>
  <si>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</si>
  <si>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</si>
  <si>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</si>
  <si>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</si>
  <si>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</si>
  <si>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</si>
  <si>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</si>
  <si>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</si>
  <si>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</si>
  <si>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</si>
  <si>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</si>
  <si>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</si>
  <si>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</si>
  <si>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</si>
  <si>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</si>
  <si>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</si>
  <si>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</si>
  <si>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</si>
  <si>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</si>
  <si>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</si>
  <si>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</si>
  <si>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</si>
  <si>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</si>
  <si>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</si>
  <si>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</si>
  <si>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</si>
  <si>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性については、①経常収支比率は100％を上回ったものの、給水収益の減少により類似団体平均値は下回った。⑤料金回収率は令和２年度については、大口使用者の使用水量の減少に伴う給水収益の減少等により100％を下回った。⑥給水原価は設備更新工事による減価償却費が増加傾向にあり、類似団体平均値を上回る状況が続いている。
　財政状態については、③流動比率は平成28年度より類似団体平均値を下回っているが、100％を超えている状態が続いていることから、１年以内に支払うべき債務に対して支払うことができる現金等を十分に保有している状況である。一方で、④企業債残高対給水収益比率については、施設整備計画により施設を更新しており、施設の整備に係る起債の発行額が多いため、類似団体平均値を大きく上回っている。
　施設の活用については、水需要の減少により⑦施設利用率が類似団体平均値と比べて低くなっている。一方、⑧有収率は漏水対策の強化により改善傾向にあり、施設の稼動は概ね収益に反映されている状況である。</t>
    <rPh sb="31" eb="33">
      <t>キュウスイ</t>
    </rPh>
    <rPh sb="33" eb="35">
      <t>シュウエキ</t>
    </rPh>
    <rPh sb="36" eb="38">
      <t>ゲンショウ</t>
    </rPh>
    <rPh sb="41" eb="45">
      <t>ルイジダンタイ</t>
    </rPh>
    <rPh sb="45" eb="48">
      <t>ヘイキンチ</t>
    </rPh>
    <rPh sb="49" eb="51">
      <t>シタマワ</t>
    </rPh>
    <rPh sb="72" eb="74">
      <t>オオグチ</t>
    </rPh>
    <rPh sb="74" eb="77">
      <t>シヨウシャ</t>
    </rPh>
    <rPh sb="78" eb="82">
      <t>シヨウスイリョウ</t>
    </rPh>
    <rPh sb="83" eb="85">
      <t>ゲンショウ</t>
    </rPh>
    <rPh sb="86" eb="87">
      <t>トモナ</t>
    </rPh>
    <rPh sb="93" eb="95">
      <t>ゲンショウ</t>
    </rPh>
    <rPh sb="95" eb="96">
      <t>ナド</t>
    </rPh>
    <rPh sb="104" eb="106">
      <t>シタマワ</t>
    </rPh>
    <phoneticPr fontId="4"/>
  </si>
  <si>
    <r>
      <rPr>
        <sz val="11"/>
        <color theme="1"/>
        <rFont val="ＭＳ ゴシック"/>
        <family val="3"/>
        <charset val="128"/>
      </rPr>
      <t>　①有形固定資産減価償却率は横ばいで推移しており、依然、類似団体平均値と比較すると少し高い水準にある。特に管路について、②管路経年化率も年々増加しており、類似団体平均値を大きく上回っているが、これは早期に管路を整備したことによるものである。</t>
    </r>
    <r>
      <rPr>
        <sz val="11"/>
        <color rgb="FFFF0000"/>
        <rFont val="ＭＳ ゴシック"/>
        <family val="3"/>
        <charset val="128"/>
      </rPr>
      <t xml:space="preserve">
　</t>
    </r>
    <r>
      <rPr>
        <sz val="11"/>
        <color theme="1"/>
        <rFont val="ＭＳ ゴシック"/>
        <family val="3"/>
        <charset val="128"/>
      </rPr>
      <t>また、管路については、施設整備計画に基づき毎年約4km更新していることから③管路更新率は概ね1%前後で推移している。</t>
    </r>
    <rPh sb="14" eb="15">
      <t>ヨコ</t>
    </rPh>
    <phoneticPr fontId="4"/>
  </si>
  <si>
    <t>　現在、施設整備計画により、管路の更新（実態に即した耐用年数をもとに、昭和45年以前の管路を老朽管として位置づけ、年約4km更新）を行っている。令和２年度は上記に加え、配水施設の更新や耐震化等を実施した。
　これらの現状や今後の水需要の減少、老朽化施設の更新需要の増加を鑑み、将来にわたり水道事業を持続可能なものにするために業務の委託や設備の更新に取り組んでいるが、さらなる施設の維持管理費を含む経費の削減等を行うとともに、老朽化した施設の更新について、重要度、優先度を考慮し、行っていく必要がある。
　令和４年度には、平成29年度に策定した経営戦略を改定し、中長期的な視点で将来を見据えた効率的な事業運営を行っていく。</t>
    <rPh sb="84" eb="86">
      <t>ハイスイ</t>
    </rPh>
    <rPh sb="89" eb="91">
      <t>コウシン</t>
    </rPh>
    <rPh sb="92" eb="95">
      <t>タイシンカ</t>
    </rPh>
    <rPh sb="252" eb="254">
      <t>レイワ</t>
    </rPh>
    <rPh sb="255" eb="256">
      <t>ネン</t>
    </rPh>
    <rPh sb="256" eb="257">
      <t>ド</t>
    </rPh>
    <rPh sb="276" eb="278">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</si>
</sst>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1.01</c:v>
                </c:pt>
                <c:pt idx="1">
                  <c:v>1.24</c:v>
                </c:pt>
                <c:pt idx="2">
                  <c:v>1.21</c:v>
                </c:pt>
                <c:pt idx="3">
                  <c:v>1.08</c:v>
                </c:pt>
                <c:pt idx="4">
                  <c:v>1.24</c:v>
                </c:pt>
              </c:numCache>
            </c:numRef>
          </c:val>
          <c:extLst>
            <c:ext xmlns:c16="http://schemas.microsoft.com/office/drawing/2014/chart" uri="{C3380CC4-5D6E-409C-BE32-E72D297353CC}">
              <c16:uniqueId val="{00000000-818A-45DF-9FB8-113BFD5AD6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818A-45DF-9FB8-113BFD5AD6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49.16</c:v>
                </c:pt>
                <c:pt idx="1">
                  <c:v>47.95</c:v>
                </c:pt>
                <c:pt idx="2">
                  <c:v>47.54</c:v>
                </c:pt>
                <c:pt idx="3">
                  <c:v>46.4</c:v>
                </c:pt>
                <c:pt idx="4">
                  <c:v>46.21</c:v>
                </c:pt>
              </c:numCache>
            </c:numRef>
          </c:val>
          <c:extLst>
            <c:ext xmlns:c16="http://schemas.microsoft.com/office/drawing/2014/chart" uri="{C3380CC4-5D6E-409C-BE32-E72D297353CC}">
              <c16:uniqueId val="{00000000-5543-4F34-BD55-1389DFCE5D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543-4F34-BD55-1389DFCE5D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90.86</c:v>
                </c:pt>
                <c:pt idx="1">
                  <c:v>93.87</c:v>
                </c:pt>
                <c:pt idx="2">
                  <c:v>93.82</c:v>
                </c:pt>
                <c:pt idx="3">
                  <c:v>95.1</c:v>
                </c:pt>
                <c:pt idx="4">
                  <c:v>95.21</c:v>
                </c:pt>
              </c:numCache>
            </c:numRef>
          </c:val>
          <c:extLst>
            <c:ext xmlns:c16="http://schemas.microsoft.com/office/drawing/2014/chart" uri="{C3380CC4-5D6E-409C-BE32-E72D297353CC}">
              <c16:uniqueId val="{00000000-F369-449D-B45A-2DAA9DFB4B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F369-449D-B45A-2DAA9DFB4B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112.58</c:v>
                </c:pt>
                <c:pt idx="1">
                  <c:v>114.5</c:v>
                </c:pt>
                <c:pt idx="2">
                  <c:v>118.02</c:v>
                </c:pt>
                <c:pt idx="3">
                  <c:v>118.43</c:v>
                </c:pt>
                <c:pt idx="4">
                  <c:v>105.24</c:v>
                </c:pt>
              </c:numCache>
            </c:numRef>
          </c:val>
          <c:extLst>
            <c:ext xmlns:c16="http://schemas.microsoft.com/office/drawing/2014/chart" uri="{C3380CC4-5D6E-409C-BE32-E72D297353CC}">
              <c16:uniqueId val="{00000000-A935-4DCB-969B-AF0F6E3BE8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A935-4DCB-969B-AF0F6E3BE8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50.56</c:v>
                </c:pt>
                <c:pt idx="1">
                  <c:v>51.48</c:v>
                </c:pt>
                <c:pt idx="2">
                  <c:v>49.59</c:v>
                </c:pt>
                <c:pt idx="3">
                  <c:v>50.63</c:v>
                </c:pt>
                <c:pt idx="4">
                  <c:v>50.68</c:v>
                </c:pt>
              </c:numCache>
            </c:numRef>
          </c:val>
          <c:extLst>
            <c:ext xmlns:c16="http://schemas.microsoft.com/office/drawing/2014/chart" uri="{C3380CC4-5D6E-409C-BE32-E72D297353CC}">
              <c16:uniqueId val="{00000000-9540-4E8E-B123-196BB7EF00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540-4E8E-B123-196BB7EF00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38.79</c:v>
                </c:pt>
                <c:pt idx="1">
                  <c:v>43.02</c:v>
                </c:pt>
                <c:pt idx="2">
                  <c:v>45.44</c:v>
                </c:pt>
                <c:pt idx="3">
                  <c:v>48.49</c:v>
                </c:pt>
                <c:pt idx="4">
                  <c:v>48.93</c:v>
                </c:pt>
              </c:numCache>
            </c:numRef>
          </c:val>
          <c:extLst>
            <c:ext xmlns:c16="http://schemas.microsoft.com/office/drawing/2014/chart" uri="{C3380CC4-5D6E-409C-BE32-E72D297353CC}">
              <c16:uniqueId val="{00000000-17D4-4447-AAC8-1A4C3DF49E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17D4-4447-AAC8-1A4C3DF49E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D1-4A17-9C31-59FEB851CC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FD1-4A17-9C31-59FEB851CC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327.05</c:v>
                </c:pt>
                <c:pt idx="1">
                  <c:v>310.54000000000002</c:v>
                </c:pt>
                <c:pt idx="2">
                  <c:v>329.31</c:v>
                </c:pt>
                <c:pt idx="3">
                  <c:v>302.76</c:v>
                </c:pt>
                <c:pt idx="4">
                  <c:v>253.42</c:v>
                </c:pt>
              </c:numCache>
            </c:numRef>
          </c:val>
          <c:extLst>
            <c:ext xmlns:c16="http://schemas.microsoft.com/office/drawing/2014/chart" uri="{C3380CC4-5D6E-409C-BE32-E72D297353CC}">
              <c16:uniqueId val="{00000000-1240-470B-9CC9-40013CC087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1240-470B-9CC9-40013CC087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417.5</c:v>
                </c:pt>
                <c:pt idx="1">
                  <c:v>418.93</c:v>
                </c:pt>
                <c:pt idx="2">
                  <c:v>445</c:v>
                </c:pt>
                <c:pt idx="3">
                  <c:v>464.09</c:v>
                </c:pt>
                <c:pt idx="4">
                  <c:v>484.31</c:v>
                </c:pt>
              </c:numCache>
            </c:numRef>
          </c:val>
          <c:extLst>
            <c:ext xmlns:c16="http://schemas.microsoft.com/office/drawing/2014/chart" uri="{C3380CC4-5D6E-409C-BE32-E72D297353CC}">
              <c16:uniqueId val="{00000000-9D2B-485D-88F3-0AB7ADA790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9D2B-485D-88F3-0AB7ADA790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101.25</c:v>
                </c:pt>
                <c:pt idx="1">
                  <c:v>103.98</c:v>
                </c:pt>
                <c:pt idx="2">
                  <c:v>103.46</c:v>
                </c:pt>
                <c:pt idx="3">
                  <c:v>105.55</c:v>
                </c:pt>
                <c:pt idx="4">
                  <c:v>95.32</c:v>
                </c:pt>
              </c:numCache>
            </c:numRef>
          </c:val>
          <c:extLst>
            <c:ext xmlns:c16="http://schemas.microsoft.com/office/drawing/2014/chart" uri="{C3380CC4-5D6E-409C-BE32-E72D297353CC}">
              <c16:uniqueId val="{00000000-D61C-4E0E-AD46-7ECFEE3FB1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61C-4E0E-AD46-7ECFEE3FB1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174.85</c:v>
                </c:pt>
                <c:pt idx="1">
                  <c:v>169.42</c:v>
                </c:pt>
                <c:pt idx="2">
                  <c:v>171.42</c:v>
                </c:pt>
                <c:pt idx="3">
                  <c:v>164.83</c:v>
                </c:pt>
                <c:pt idx="4">
                  <c:v>176.2</c:v>
                </c:pt>
              </c:numCache>
            </c:numRef>
          </c:val>
          <c:extLst>
            <c:ext xmlns:c16="http://schemas.microsoft.com/office/drawing/2014/chart" uri="{C3380CC4-5D6E-409C-BE32-E72D297353CC}">
              <c16:uniqueId val="{00000000-D673-4738-A0DD-1EA726A92F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D673-4738-A0DD-1EA726A92F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池田市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自治体職員</v>
      </c>
      <c r="AE8" s="86"/>
      <c r="AF8" s="86"/>
      <c r="AG8" s="86"/>
      <c r="AH8" s="86"/>
      <c r="AI8" s="86"/>
      <c r="AJ8" s="86"/>
      <c r="AK8" s="4"/>
      <c r="AL8" s="74">
        <f>データ!$R$6</f>
        <v>103712</v>
      </c>
      <c r="AM8" s="74"/>
      <c r="AN8" s="74"/>
      <c r="AO8" s="74"/>
      <c r="AP8" s="74"/>
      <c r="AQ8" s="74"/>
      <c r="AR8" s="74"/>
      <c r="AS8" s="74"/>
      <c r="AT8" s="70">
        <f>データ!$S$6</f>
        <v>22.14</v>
      </c>
      <c r="AU8" s="71"/>
      <c r="AV8" s="71"/>
      <c r="AW8" s="71"/>
      <c r="AX8" s="71"/>
      <c r="AY8" s="71"/>
      <c r="AZ8" s="71"/>
      <c r="BA8" s="71"/>
      <c r="BB8" s="73">
        <f>データ!$T$6</f>
        <v>4684.37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55.98</v>
      </c>
      <c r="J10" s="71"/>
      <c r="K10" s="71"/>
      <c r="L10" s="71"/>
      <c r="M10" s="71"/>
      <c r="N10" s="71"/>
      <c r="O10" s="72"/>
      <c r="P10" s="73">
        <f>データ!$P$6</f>
        <v>99.98</v>
      </c>
      <c r="Q10" s="73"/>
      <c r="R10" s="73"/>
      <c r="S10" s="73"/>
      <c r="T10" s="73"/>
      <c r="U10" s="73"/>
      <c r="V10" s="73"/>
      <c r="W10" s="74">
        <f>データ!$Q$6</f>
        <v>2651</v>
      </c>
      <c r="X10" s="74"/>
      <c r="Y10" s="74"/>
      <c r="Z10" s="74"/>
      <c r="AA10" s="74"/>
      <c r="AB10" s="74"/>
      <c r="AC10" s="74"/>
      <c r="AD10" s="2"/>
      <c r="AE10" s="2"/>
      <c r="AF10" s="2"/>
      <c r="AG10" s="2"/>
      <c r="AH10" s="4"/>
      <c r="AI10" s="4"/>
      <c r="AJ10" s="4"/>
      <c r="AK10" s="4"/>
      <c r="AL10" s="74">
        <f>データ!$U$6</f>
        <v>103601</v>
      </c>
      <c r="AM10" s="74"/>
      <c r="AN10" s="74"/>
      <c r="AO10" s="74"/>
      <c r="AP10" s="74"/>
      <c r="AQ10" s="74"/>
      <c r="AR10" s="74"/>
      <c r="AS10" s="74"/>
      <c r="AT10" s="70">
        <f>データ!$V$6</f>
        <v>13.44</v>
      </c>
      <c r="AU10" s="71"/>
      <c r="AV10" s="71"/>
      <c r="AW10" s="71"/>
      <c r="AX10" s="71"/>
      <c r="AY10" s="71"/>
      <c r="AZ10" s="71"/>
      <c r="BA10" s="71"/>
      <c r="BB10" s="73">
        <f>データ!$W$6</f>
        <v>7708.41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phxzo2lRig+Fgx+Y0JssbcVGif08KxGIlqJT24Jt5JnifqJ6Ro6TmmuD/lswdJVsdKSueIjVTXFRK9Qvvz7Nw==" saltValue="T5HM1NmSraK7oT06LtWY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272043</v>
      </c>
      <c r="D6" s="34">
        <f t="shared" si="3"/>
        <v>46</v>
      </c>
      <c r="E6" s="34">
        <f t="shared" si="3"/>
        <v>1</v>
      </c>
      <c r="F6" s="34">
        <f t="shared" si="3"/>
        <v>0</v>
      </c>
      <c r="G6" s="34">
        <f t="shared" si="3"/>
        <v>1</v>
      </c>
      <c r="H6" s="34" t="str">
        <f t="shared" si="3"/>
        <v>大阪府　池田市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55.98</v>
      </c>
      <c r="P6" s="35">
        <f t="shared" si="3"/>
        <v>99.98</v>
      </c>
      <c r="Q6" s="35">
        <f t="shared" si="3"/>
        <v>2651</v>
      </c>
      <c r="R6" s="35">
        <f t="shared" si="3"/>
        <v>103712</v>
      </c>
      <c r="S6" s="35">
        <f t="shared" si="3"/>
        <v>22.14</v>
      </c>
      <c r="T6" s="35">
        <f t="shared" si="3"/>
        <v>4684.37</v>
      </c>
      <c r="U6" s="35">
        <f t="shared" si="3"/>
        <v>103601</v>
      </c>
      <c r="V6" s="35">
        <f t="shared" si="3"/>
        <v>13.44</v>
      </c>
      <c r="W6" s="35">
        <f t="shared" si="3"/>
        <v>7708.41</v>
      </c>
      <c r="X6" s="36">
        <f>IF(X7="",NA(),X7)</f>
        <v>112.58</v>
      </c>
      <c r="Y6" s="36">
        <f t="shared" ref="Y6:AG6" si="4">IF(Y7="",NA(),Y7)</f>
        <v>114.5</v>
      </c>
      <c r="Z6" s="36">
        <f t="shared" si="4"/>
        <v>118.02</v>
      </c>
      <c r="AA6" s="36">
        <f t="shared" si="4"/>
        <v>118.43</v>
      </c>
      <c r="AB6" s="36">
        <f t="shared" si="4"/>
        <v>105.24</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327.05</v>
      </c>
      <c r="AU6" s="36">
        <f t="shared" ref="AU6:BC6" si="6">IF(AU7="",NA(),AU7)</f>
        <v>310.54000000000002</v>
      </c>
      <c r="AV6" s="36">
        <f t="shared" si="6"/>
        <v>329.31</v>
      </c>
      <c r="AW6" s="36">
        <f t="shared" si="6"/>
        <v>302.76</v>
      </c>
      <c r="AX6" s="36">
        <f t="shared" si="6"/>
        <v>253.42</v>
      </c>
      <c r="AY6" s="36">
        <f t="shared" si="6"/>
        <v>349.04</v>
      </c>
      <c r="AZ6" s="36">
        <f t="shared" si="6"/>
        <v>337.49</v>
      </c>
      <c r="BA6" s="36">
        <f t="shared" si="6"/>
        <v>335.6</v>
      </c>
      <c r="BB6" s="36">
        <f t="shared" si="6"/>
        <v>358.91</v>
      </c>
      <c r="BC6" s="36">
        <f t="shared" si="6"/>
        <v>360.96</v>
      </c>
      <c r="BD6" s="35" t="str">
        <f>IF(BD7="","",IF(BD7="-","【-】","【"&amp;SUBSTITUTE(TEXT(BD7,"#,##0.00"),"-","△")&amp;"】"))</f>
        <v>【260.31】</v>
      </c>
      <c r="BE6" s="36">
        <f>IF(BE7="",NA(),BE7)</f>
        <v>417.5</v>
      </c>
      <c r="BF6" s="36">
        <f t="shared" ref="BF6:BN6" si="7">IF(BF7="",NA(),BF7)</f>
        <v>418.93</v>
      </c>
      <c r="BG6" s="36">
        <f t="shared" si="7"/>
        <v>445</v>
      </c>
      <c r="BH6" s="36">
        <f t="shared" si="7"/>
        <v>464.09</v>
      </c>
      <c r="BI6" s="36">
        <f t="shared" si="7"/>
        <v>484.31</v>
      </c>
      <c r="BJ6" s="36">
        <f t="shared" si="7"/>
        <v>254.54</v>
      </c>
      <c r="BK6" s="36">
        <f t="shared" si="7"/>
        <v>265.92</v>
      </c>
      <c r="BL6" s="36">
        <f t="shared" si="7"/>
        <v>258.26</v>
      </c>
      <c r="BM6" s="36">
        <f t="shared" si="7"/>
        <v>247.27</v>
      </c>
      <c r="BN6" s="36">
        <f t="shared" si="7"/>
        <v>239.18</v>
      </c>
      <c r="BO6" s="35" t="str">
        <f>IF(BO7="","",IF(BO7="-","【-】","【"&amp;SUBSTITUTE(TEXT(BO7,"#,##0.00"),"-","△")&amp;"】"))</f>
        <v>【275.67】</v>
      </c>
      <c r="BP6" s="36">
        <f>IF(BP7="",NA(),BP7)</f>
        <v>101.25</v>
      </c>
      <c r="BQ6" s="36">
        <f t="shared" ref="BQ6:BY6" si="8">IF(BQ7="",NA(),BQ7)</f>
        <v>103.98</v>
      </c>
      <c r="BR6" s="36">
        <f t="shared" si="8"/>
        <v>103.46</v>
      </c>
      <c r="BS6" s="36">
        <f t="shared" si="8"/>
        <v>105.55</v>
      </c>
      <c r="BT6" s="36">
        <f t="shared" si="8"/>
        <v>95.32</v>
      </c>
      <c r="BU6" s="36">
        <f t="shared" si="8"/>
        <v>106.52</v>
      </c>
      <c r="BV6" s="36">
        <f t="shared" si="8"/>
        <v>105.86</v>
      </c>
      <c r="BW6" s="36">
        <f t="shared" si="8"/>
        <v>106.07</v>
      </c>
      <c r="BX6" s="36">
        <f t="shared" si="8"/>
        <v>105.34</v>
      </c>
      <c r="BY6" s="36">
        <f t="shared" si="8"/>
        <v>101.89</v>
      </c>
      <c r="BZ6" s="35" t="str">
        <f>IF(BZ7="","",IF(BZ7="-","【-】","【"&amp;SUBSTITUTE(TEXT(BZ7,"#,##0.00"),"-","△")&amp;"】"))</f>
        <v>【100.05】</v>
      </c>
      <c r="CA6" s="36">
        <f>IF(CA7="",NA(),CA7)</f>
        <v>174.85</v>
      </c>
      <c r="CB6" s="36">
        <f t="shared" ref="CB6:CJ6" si="9">IF(CB7="",NA(),CB7)</f>
        <v>169.42</v>
      </c>
      <c r="CC6" s="36">
        <f t="shared" si="9"/>
        <v>171.42</v>
      </c>
      <c r="CD6" s="36">
        <f t="shared" si="9"/>
        <v>164.83</v>
      </c>
      <c r="CE6" s="36">
        <f t="shared" si="9"/>
        <v>176.2</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49.16</v>
      </c>
      <c r="CM6" s="36">
        <f t="shared" ref="CM6:CU6" si="10">IF(CM7="",NA(),CM7)</f>
        <v>47.95</v>
      </c>
      <c r="CN6" s="36">
        <f t="shared" si="10"/>
        <v>47.54</v>
      </c>
      <c r="CO6" s="36">
        <f t="shared" si="10"/>
        <v>46.4</v>
      </c>
      <c r="CP6" s="36">
        <f t="shared" si="10"/>
        <v>46.21</v>
      </c>
      <c r="CQ6" s="36">
        <f t="shared" si="10"/>
        <v>62.1</v>
      </c>
      <c r="CR6" s="36">
        <f t="shared" si="10"/>
        <v>62.38</v>
      </c>
      <c r="CS6" s="36">
        <f t="shared" si="10"/>
        <v>62.83</v>
      </c>
      <c r="CT6" s="36">
        <f t="shared" si="10"/>
        <v>62.05</v>
      </c>
      <c r="CU6" s="36">
        <f t="shared" si="10"/>
        <v>63.23</v>
      </c>
      <c r="CV6" s="35" t="str">
        <f>IF(CV7="","",IF(CV7="-","【-】","【"&amp;SUBSTITUTE(TEXT(CV7,"#,##0.00"),"-","△")&amp;"】"))</f>
        <v>【60.69】</v>
      </c>
      <c r="CW6" s="36">
        <f>IF(CW7="",NA(),CW7)</f>
        <v>90.86</v>
      </c>
      <c r="CX6" s="36">
        <f t="shared" ref="CX6:DF6" si="11">IF(CX7="",NA(),CX7)</f>
        <v>93.87</v>
      </c>
      <c r="CY6" s="36">
        <f t="shared" si="11"/>
        <v>93.82</v>
      </c>
      <c r="CZ6" s="36">
        <f t="shared" si="11"/>
        <v>95.1</v>
      </c>
      <c r="DA6" s="36">
        <f t="shared" si="11"/>
        <v>95.21</v>
      </c>
      <c r="DB6" s="36">
        <f t="shared" si="11"/>
        <v>89.52</v>
      </c>
      <c r="DC6" s="36">
        <f t="shared" si="11"/>
        <v>89.17</v>
      </c>
      <c r="DD6" s="36">
        <f t="shared" si="11"/>
        <v>88.86</v>
      </c>
      <c r="DE6" s="36">
        <f t="shared" si="11"/>
        <v>89.11</v>
      </c>
      <c r="DF6" s="36">
        <f t="shared" si="11"/>
        <v>89.35</v>
      </c>
      <c r="DG6" s="35" t="str">
        <f>IF(DG7="","",IF(DG7="-","【-】","【"&amp;SUBSTITUTE(TEXT(DG7,"#,##0.00"),"-","△")&amp;"】"))</f>
        <v>【89.82】</v>
      </c>
      <c r="DH6" s="36">
        <f>IF(DH7="",NA(),DH7)</f>
        <v>50.56</v>
      </c>
      <c r="DI6" s="36">
        <f t="shared" ref="DI6:DQ6" si="12">IF(DI7="",NA(),DI7)</f>
        <v>51.48</v>
      </c>
      <c r="DJ6" s="36">
        <f t="shared" si="12"/>
        <v>49.59</v>
      </c>
      <c r="DK6" s="36">
        <f t="shared" si="12"/>
        <v>50.63</v>
      </c>
      <c r="DL6" s="36">
        <f t="shared" si="12"/>
        <v>50.68</v>
      </c>
      <c r="DM6" s="36">
        <f t="shared" si="12"/>
        <v>46.58</v>
      </c>
      <c r="DN6" s="36">
        <f t="shared" si="12"/>
        <v>46.99</v>
      </c>
      <c r="DO6" s="36">
        <f t="shared" si="12"/>
        <v>47.89</v>
      </c>
      <c r="DP6" s="36">
        <f t="shared" si="12"/>
        <v>48.69</v>
      </c>
      <c r="DQ6" s="36">
        <f t="shared" si="12"/>
        <v>49.62</v>
      </c>
      <c r="DR6" s="35" t="str">
        <f>IF(DR7="","",IF(DR7="-","【-】","【"&amp;SUBSTITUTE(TEXT(DR7,"#,##0.00"),"-","△")&amp;"】"))</f>
        <v>【50.19】</v>
      </c>
      <c r="DS6" s="36">
        <f>IF(DS7="",NA(),DS7)</f>
        <v>38.79</v>
      </c>
      <c r="DT6" s="36">
        <f t="shared" ref="DT6:EB6" si="13">IF(DT7="",NA(),DT7)</f>
        <v>43.02</v>
      </c>
      <c r="DU6" s="36">
        <f t="shared" si="13"/>
        <v>45.44</v>
      </c>
      <c r="DV6" s="36">
        <f t="shared" si="13"/>
        <v>48.49</v>
      </c>
      <c r="DW6" s="36">
        <f t="shared" si="13"/>
        <v>48.93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1.01</v>
      </c>
      <c r="EE6" s="36">
        <f t="shared" ref="EE6:EM6" si="14">IF(EE7="",NA(),EE7)</f>
        <v>1.24</v>
      </c>
      <c r="EF6" s="36">
        <f t="shared" si="14"/>
        <v>1.21</v>
      </c>
      <c r="EG6" s="36">
        <f t="shared" si="14"/>
        <v>1.08</v>
      </c>
      <c r="EH6" s="36">
        <f t="shared" si="14"/>
        <v>1.24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272043</v>
      </c>
      <c r="D7" s="38">
        <v>46</v>
      </c>
      <c r="E7" s="38">
        <v>1</v>
      </c>
      <c r="F7" s="38">
        <v>0</v>
      </c>
      <c r="G7" s="38">
        <v>1</v>
      </c>
      <c r="H7" s="38" t="s">
        <v>93</v>
      </c>
      <c r="I7" s="38" t="s">
        <v>94</v>
      </c>
      <c r="J7" s="38" t="s">
        <v>95</v>
      </c>
      <c r="K7" s="38" t="s">
        <v>96</v>
      </c>
      <c r="L7" s="38" t="s">
        <v>97</v>
      </c>
      <c r="M7" s="38" t="s">
        <v>98</v>
      </c>
      <c r="N7" s="39" t="s">
        <v>99</v>
      </c>
      <c r="O7" s="39">
        <v>55.98</v>
      </c>
      <c r="P7" s="39">
        <v>99.98</v>
      </c>
      <c r="Q7" s="39">
        <v>2651</v>
      </c>
      <c r="R7" s="39">
        <v>103712</v>
      </c>
      <c r="S7" s="39">
        <v>22.14</v>
      </c>
      <c r="T7" s="39">
        <v>4684.37</v>
      </c>
      <c r="U7" s="39">
        <v>103601</v>
      </c>
      <c r="V7" s="39">
        <v>13.44</v>
      </c>
      <c r="W7" s="39">
        <v>7708.41</v>
      </c>
      <c r="X7" s="39">
        <v>112.58</v>
      </c>
      <c r="Y7" s="39">
        <v>114.5</v>
      </c>
      <c r="Z7" s="39">
        <v>118.02</v>
      </c>
      <c r="AA7" s="39">
        <v>118.43</v>
      </c>
      <c r="AB7" s="39">
        <v>105.24</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327.05</v>
      </c>
      <c r="AU7" s="39">
        <v>310.54000000000002</v>
      </c>
      <c r="AV7" s="39">
        <v>329.31</v>
      </c>
      <c r="AW7" s="39">
        <v>302.76</v>
      </c>
      <c r="AX7" s="39">
        <v>253.42</v>
      </c>
      <c r="AY7" s="39">
        <v>349.04</v>
      </c>
      <c r="AZ7" s="39">
        <v>337.49</v>
      </c>
      <c r="BA7" s="39">
        <v>335.6</v>
      </c>
      <c r="BB7" s="39">
        <v>358.91</v>
      </c>
      <c r="BC7" s="39">
        <v>360.96</v>
      </c>
      <c r="BD7" s="39">
        <v>260.31</v>
      </c>
      <c r="BE7" s="39">
        <v>417.5</v>
      </c>
      <c r="BF7" s="39">
        <v>418.93</v>
      </c>
      <c r="BG7" s="39">
        <v>445</v>
      </c>
      <c r="BH7" s="39">
        <v>464.09</v>
      </c>
      <c r="BI7" s="39">
        <v>484.31</v>
      </c>
      <c r="BJ7" s="39">
        <v>254.54</v>
      </c>
      <c r="BK7" s="39">
        <v>265.92</v>
      </c>
      <c r="BL7" s="39">
        <v>258.26</v>
      </c>
      <c r="BM7" s="39">
        <v>247.27</v>
      </c>
      <c r="BN7" s="39">
        <v>239.18</v>
      </c>
      <c r="BO7" s="39">
        <v>275.67</v>
      </c>
      <c r="BP7" s="39">
        <v>101.25</v>
      </c>
      <c r="BQ7" s="39">
        <v>103.98</v>
      </c>
      <c r="BR7" s="39">
        <v>103.46</v>
      </c>
      <c r="BS7" s="39">
        <v>105.55</v>
      </c>
      <c r="BT7" s="39">
        <v>95.32</v>
      </c>
      <c r="BU7" s="39">
        <v>106.52</v>
      </c>
      <c r="BV7" s="39">
        <v>105.86</v>
      </c>
      <c r="BW7" s="39">
        <v>106.07</v>
      </c>
      <c r="BX7" s="39">
        <v>105.34</v>
      </c>
      <c r="BY7" s="39">
        <v>101.89</v>
      </c>
      <c r="BZ7" s="39">
        <v>100.05</v>
      </c>
      <c r="CA7" s="39">
        <v>174.85</v>
      </c>
      <c r="CB7" s="39">
        <v>169.42</v>
      </c>
      <c r="CC7" s="39">
        <v>171.42</v>
      </c>
      <c r="CD7" s="39">
        <v>164.83</v>
      </c>
      <c r="CE7" s="39">
        <v>176.2</v>
      </c>
      <c r="CF7" s="39">
        <v>155.80000000000001</v>
      </c>
      <c r="CG7" s="39">
        <v>158.58000000000001</v>
      </c>
      <c r="CH7" s="39">
        <v>159.22</v>
      </c>
      <c r="CI7" s="39">
        <v>159.6</v>
      </c>
      <c r="CJ7" s="39">
        <v>156.32</v>
      </c>
      <c r="CK7" s="39">
        <v>166.4</v>
      </c>
      <c r="CL7" s="39">
        <v>49.16</v>
      </c>
      <c r="CM7" s="39">
        <v>47.95</v>
      </c>
      <c r="CN7" s="39">
        <v>47.54</v>
      </c>
      <c r="CO7" s="39">
        <v>46.4</v>
      </c>
      <c r="CP7" s="39">
        <v>46.21</v>
      </c>
      <c r="CQ7" s="39">
        <v>62.1</v>
      </c>
      <c r="CR7" s="39">
        <v>62.38</v>
      </c>
      <c r="CS7" s="39">
        <v>62.83</v>
      </c>
      <c r="CT7" s="39">
        <v>62.05</v>
      </c>
      <c r="CU7" s="39">
        <v>63.23</v>
      </c>
      <c r="CV7" s="39">
        <v>60.69</v>
      </c>
      <c r="CW7" s="39">
        <v>90.86</v>
      </c>
      <c r="CX7" s="39">
        <v>93.87</v>
      </c>
      <c r="CY7" s="39">
        <v>93.82</v>
      </c>
      <c r="CZ7" s="39">
        <v>95.1</v>
      </c>
      <c r="DA7" s="39">
        <v>95.21</v>
      </c>
      <c r="DB7" s="39">
        <v>89.52</v>
      </c>
      <c r="DC7" s="39">
        <v>89.17</v>
      </c>
      <c r="DD7" s="39">
        <v>88.86</v>
      </c>
      <c r="DE7" s="39">
        <v>89.11</v>
      </c>
      <c r="DF7" s="39">
        <v>89.35</v>
      </c>
      <c r="DG7" s="39">
        <v>89.82</v>
      </c>
      <c r="DH7" s="39">
        <v>50.56</v>
      </c>
      <c r="DI7" s="39">
        <v>51.48</v>
      </c>
      <c r="DJ7" s="39">
        <v>49.59</v>
      </c>
      <c r="DK7" s="39">
        <v>50.63</v>
      </c>
      <c r="DL7" s="39">
        <v>50.68</v>
      </c>
      <c r="DM7" s="39">
        <v>46.58</v>
      </c>
      <c r="DN7" s="39">
        <v>46.99</v>
      </c>
      <c r="DO7" s="39">
        <v>47.89</v>
      </c>
      <c r="DP7" s="39">
        <v>48.69</v>
      </c>
      <c r="DQ7" s="39">
        <v>49.62</v>
      </c>
      <c r="DR7" s="39">
        <v>50.19</v>
      </c>
      <c r="DS7" s="39">
        <v>38.79</v>
      </c>
      <c r="DT7" s="39">
        <v>43.02</v>
      </c>
      <c r="DU7" s="39">
        <v>45.44</v>
      </c>
      <c r="DV7" s="39">
        <v>48.49</v>
      </c>
      <c r="DW7" s="39">
        <v>48.93</v>
      </c>
      <c r="DX7" s="39">
        <v>14.45</v>
      </c>
      <c r="DY7" s="39">
        <v>15.83</v>
      </c>
      <c r="DZ7" s="39">
        <v>16.899999999999999</v>
      </c>
      <c r="EA7" s="39">
        <v>18.260000000000002</v>
      </c>
      <c r="EB7" s="39">
        <v>19.510000000000002</v>
      </c>
      <c r="EC7" s="39">
        <v>20.63</v>
      </c>
      <c r="ED7" s="39">
        <v>1.01</v>
      </c>
      <c r="EE7" s="39">
        <v>1.24</v>
      </c>
      <c r="EF7" s="39">
        <v>1.21</v>
      </c>
      <c r="EG7" s="39">
        <v>1.08</v>
      </c>
      <c r="EH7" s="39">
        <v>1.24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2022-01-18T06:01:46Z</cp:lastPrinted>
  <dcterms:created xsi:type="dcterms:W3CDTF">2021-12-03T06:53:02Z</dcterms:created>
  <dcterms:modified xsi:type="dcterms:W3CDTF">2022-02-02T04:04:57Z</dcterms:modified>
  <cp:category/>
</cp:coreProperties>
</file>