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5 池田市△\"/>
    </mc:Choice>
  </mc:AlternateContent>
  <workbookProtection workbookAlgorithmName="SHA-512" workbookHashValue="7oEEjGKh0YgdAyjh+NkvzQ/w03E+F5F3QLiK5ue9vvtsFatG+5foRwJMPaK361Er0TXzul52FE35EGPSzDZiZA==" workbookSaltValue="ISA1fPYHTSwjYKo3dQjYKw==" workbookSpinCount="100000" lockStructure="1"/>
  <bookViews>
    <workbookView xWindow="0" yWindow="0" windowWidth="6540" windowHeight="44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Z30" i="4" l="1"/>
  <c r="BK76" i="4"/>
  <c r="LH51" i="4"/>
  <c r="BZ51" i="4"/>
  <c r="LT76" i="4"/>
  <c r="GQ51" i="4"/>
  <c r="LH30" i="4"/>
  <c r="IE76" i="4"/>
  <c r="GQ30" i="4"/>
  <c r="BG30" i="4"/>
  <c r="KO30" i="4"/>
  <c r="AV76" i="4"/>
  <c r="KO51" i="4"/>
  <c r="LE76" i="4"/>
  <c r="FX51" i="4"/>
  <c r="HP76" i="4"/>
  <c r="BG51" i="4"/>
  <c r="FX30" i="4"/>
  <c r="KP76" i="4"/>
  <c r="HA76" i="4"/>
  <c r="AN51" i="4"/>
  <c r="FE30" i="4"/>
  <c r="JV51" i="4"/>
  <c r="AN30" i="4"/>
  <c r="AG76" i="4"/>
  <c r="JV30" i="4"/>
  <c r="FE51" i="4"/>
  <c r="KA76" i="4"/>
  <c r="EL51" i="4"/>
  <c r="JC30" i="4"/>
  <c r="R76" i="4"/>
  <c r="JC51" i="4"/>
  <c r="GL76" i="4"/>
  <c r="U51" i="4"/>
  <c r="EL30" i="4"/>
  <c r="U30"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<sst xmlns="http://schemas.openxmlformats.org/spreadsheetml/2006/main" count="278" uniqueCount="136">
  <si>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</si>
  <si>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</si>
  <si>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</si>
  <si>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</si>
  <si>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</si>
  <si>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</si>
  <si>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</si>
  <si>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</si>
  <si>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</si>
  <si>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</si>
  <si>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</si>
  <si>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</si>
  <si>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</si>
  <si>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</si>
  <si>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</si>
  <si>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</si>
  <si>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</si>
  <si>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</si>
  <si>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</si>
  <si>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</si>
  <si>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</si>
  <si>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</si>
  <si>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</si>
  <si>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</si>
  <si>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</si>
  <si>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</si>
  <si>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</si>
  <si>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</si>
  <si>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</si>
  <si>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</si>
  <si>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</si>
  <si>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</si>
  <si>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</si>
  <si>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</si>
  <si>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</si>
  <si>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</si>
  <si>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</si>
  <si>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</si>
  <si>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</si>
  <si>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</si>
  <si>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</si>
  <si>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</si>
  <si>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</si>
  <si>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</si>
  <si>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</si>
  <si>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</si>
  <si>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</si>
  <si>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</si>
  <si>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</si>
  <si>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</si>
  <si>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</si>
  <si>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</si>
  <si>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</si>
  <si>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</si>
  <si>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</si>
  <si>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</si>
  <si>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</si>
  <si>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</si>
  <si>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</si>
  <si>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</si>
  <si>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</si>
  <si>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</si>
  <si>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</si>
  <si>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</si>
  <si>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</si>
  <si>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</si>
  <si>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</si>
  <si>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</si>
  <si>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</si>
  <si>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</si>
  <si>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</si>
  <si>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</si>
  <si>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</si>
  <si>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</si>
  <si>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</si>
  <si>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</si>
  <si>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</si>
  <si>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</si>
  <si>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</si>
  <si>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</si>
  <si>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</si>
  <si>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</si>
  <si>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</si>
  <si>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</si>
  <si>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</si>
  <si>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</si>
  <si>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</si>
  <si>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</si>
  <si>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</si>
  <si>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</si>
  <si>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</si>
  <si>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</si>
  <si>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</si>
  <si>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</si>
  <si>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</si>
  <si>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</si>
  <si>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</si>
  <si>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</si>
  <si>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</si>
  <si>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</si>
  <si>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</si>
  <si>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</si>
  <si>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</si>
  <si>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</si>
  <si>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</si>
  <si>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</si>
  <si>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</si>
  <si>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</si>
  <si>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</si>
  <si>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</si>
  <si>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</si>
  <si>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</si>
  <si>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</si>
  <si>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</si>
  <si>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</si>
  <si>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池田市</t>
  </si>
  <si>
    <t>池田市立駐車場</t>
  </si>
  <si>
    <t>法非適用</t>
  </si>
  <si>
    <t>駐車場整備事業</t>
  </si>
  <si>
    <t>-</t>
  </si>
  <si>
    <t>Ａ２Ｂ１</t>
  </si>
  <si>
    <t>非設置</t>
  </si>
  <si>
    <t>該当数値なし</t>
  </si>
  <si>
    <t>その他駐車場</t>
  </si>
  <si>
    <t>地下式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</si>
  <si>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</si>
  <si>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</si>
  <si>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</si>
  <si>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</si>
  <si>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</si>
  <si>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</si>
  <si>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</si>
  <si>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立地条件から短時間での買い物客の利用が多いことから、駐車場の稼働率は類似施設平均値や全国平均より上回っている。</t>
    <phoneticPr fontId="5"/>
  </si>
  <si>
    <t>　商業施設へ直結していること、そして、駅へのアクセスが良いことなどから、稼働率が高い値で推移している。しかしながら、一般会計からの繰入金なしでは、営業費用を料金収入で賄い切れていない状況であるが、コロナ禍に伴いその傾向は強く現れている。</t>
    <rPh sb="101" eb="102">
      <t>ワザワイ</t>
    </rPh>
    <rPh sb="103" eb="104">
      <t>トモナ</t>
    </rPh>
    <rPh sb="107" eb="109">
      <t>ケイコウ</t>
    </rPh>
    <rPh sb="110" eb="111">
      <t>ツヨ</t>
    </rPh>
    <rPh sb="112" eb="113">
      <t>アラワ</t>
    </rPh>
    <phoneticPr fontId="5"/>
  </si>
  <si>
    <t>　建設から36年が経過し、設備の老朽化が本格化してきている。
　今後は設備の更新及び修繕を実施し老朽化対策を行う方針である。令和2年度には満空表示の修繕工事を実施し、令和3年度には換気ファン等の改修工事を実施する予定としている。</t>
    <rPh sb="45" eb="47">
      <t>ジッシ</t>
    </rPh>
    <phoneticPr fontId="5"/>
  </si>
  <si>
    <t xml:space="preserve">　①において数値が100％を維持しているが、これは一般会計からの繰入によるものである。②③の数値は、類似施設平均値や全国平均から大きく上回っており、一般会計からの繰入金への依存度が高いことは明白である。
　また、④が負数となる要因は、営業費用を料金収入で賄いきれていないためであり、繰入金によってその差額を補填していることから、⑤も負数となっている。
　以上の傾向は、コロナ禍により例年よりも強く現れており、また、公営企業の独立採算制の観点から収益性改善の必要性を迫られている。
</t>
    <rPh sb="177" eb="179">
      <t>イジョウ</t>
    </rPh>
    <rPh sb="180" eb="182">
      <t>ケイコウ</t>
    </rPh>
    <rPh sb="187" eb="188">
      <t>ワザワイ</t>
    </rPh>
    <rPh sb="191" eb="193">
      <t>レイネン</t>
    </rPh>
    <rPh sb="196" eb="197">
      <t>ツヨ</t>
    </rPh>
    <rPh sb="198" eb="199">
      <t>アラワ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</si>
</sst>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BBD-4F39-A88A-837A3AB5676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FBBD-4F39-A88A-837A3AB5676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5B-4905-B8B9-150EFA52ADE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7F5B-4905-B8B9-150EFA52ADE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5A2-4709-A3B4-1FD5D74FC3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5A2-4709-A3B4-1FD5D74FC32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223-40D6-98DC-DEC6470E0C8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223-40D6-98DC-DEC6470E0C8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33.799999999999997</c:v>
                </c:pt>
                <c:pt idx="1">
                  <c:v>34.799999999999997</c:v>
                </c:pt>
                <c:pt idx="2">
                  <c:v>31.3</c:v>
                </c:pt>
                <c:pt idx="3">
                  <c:v>36.799999999999997</c:v>
                </c:pt>
                <c:pt idx="4">
                  <c:v>43.8</c:v>
                </c:pt>
              </c:numCache>
            </c:numRef>
          </c:val>
          <c:extLst>
            <c:ext xmlns:c16="http://schemas.microsoft.com/office/drawing/2014/chart" uri="{C3380CC4-5D6E-409C-BE32-E72D297353CC}">
              <c16:uniqueId val="{00000000-419B-4158-AAF4-BE80286C4D2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419B-4158-AAF4-BE80286C4D2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243</c:v>
                </c:pt>
                <c:pt idx="1">
                  <c:v>253</c:v>
                </c:pt>
                <c:pt idx="2">
                  <c:v>223</c:v>
                </c:pt>
                <c:pt idx="3">
                  <c:v>295</c:v>
                </c:pt>
                <c:pt idx="4">
                  <c:v>367</c:v>
                </c:pt>
              </c:numCache>
            </c:numRef>
          </c:val>
          <c:extLst>
            <c:ext xmlns:c16="http://schemas.microsoft.com/office/drawing/2014/chart" uri="{C3380CC4-5D6E-409C-BE32-E72D297353CC}">
              <c16:uniqueId val="{00000000-E91B-45BE-8CF7-2FAA1FFD2F6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E91B-45BE-8CF7-2FAA1FFD2F6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258.10000000000002</c:v>
                </c:pt>
                <c:pt idx="1">
                  <c:v>264.5</c:v>
                </c:pt>
                <c:pt idx="2">
                  <c:v>274.2</c:v>
                </c:pt>
                <c:pt idx="3">
                  <c:v>254.8</c:v>
                </c:pt>
                <c:pt idx="4">
                  <c:v>245.2</c:v>
                </c:pt>
              </c:numCache>
            </c:numRef>
          </c:val>
          <c:extLst>
            <c:ext xmlns:c16="http://schemas.microsoft.com/office/drawing/2014/chart" uri="{C3380CC4-5D6E-409C-BE32-E72D297353CC}">
              <c16:uniqueId val="{00000000-1E41-47B8-9500-9C5CB56CA4D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1E41-47B8-9500-9C5CB56CA4D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-51</c:v>
                </c:pt>
                <c:pt idx="1">
                  <c:v>-53.3</c:v>
                </c:pt>
                <c:pt idx="2">
                  <c:v>-45.6</c:v>
                </c:pt>
                <c:pt idx="3">
                  <c:v>-58.3</c:v>
                </c:pt>
                <c:pt idx="4">
                  <c:v>-78.2</c:v>
                </c:pt>
              </c:numCache>
            </c:numRef>
          </c:val>
          <c:extLst>
            <c:ext xmlns:c16="http://schemas.microsoft.com/office/drawing/2014/chart" uri="{C3380CC4-5D6E-409C-BE32-E72D297353CC}">
              <c16:uniqueId val="{00000000-204E-4E0A-91E7-704CE1EB589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204E-4E0A-91E7-704CE1EB589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-7086</c:v>
                </c:pt>
                <c:pt idx="1">
                  <c:v>-7576</c:v>
                </c:pt>
                <c:pt idx="2">
                  <c:v>-6920</c:v>
                </c:pt>
                <c:pt idx="3">
                  <c:v>-8521</c:v>
                </c:pt>
                <c:pt idx="4">
                  <c:v>-10168</c:v>
                </c:pt>
              </c:numCache>
            </c:numRef>
          </c:val>
          <c:extLst>
            <c:ext xmlns:c16="http://schemas.microsoft.com/office/drawing/2014/chart" uri="{C3380CC4-5D6E-409C-BE32-E72D297353CC}">
              <c16:uniqueId val="{00000000-7F8B-48D0-86B1-A4AD1EAF82E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7F8B-48D0-86B1-A4AD1EAF82E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大阪府池田市　池田市立駐車場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100</v>
      </c>
      <c r="BH31" s="118"/>
      <c r="BI31" s="118"/>
      <c r="BJ31" s="118"/>
      <c r="BK31" s="118"/>
      <c r="BL31" s="118"/>
      <c r="BM31" s="118"/>
      <c r="BN31" s="118"/>
      <c r="BO31" s="118"/>
      <c r="BP31" s="118"/>
      <c r="BQ31" s="118"/>
      <c r="BR31" s="118"/>
      <c r="BS31" s="118"/>
      <c r="BT31" s="118"/>
      <c r="BU31" s="118"/>
      <c r="BV31" s="118"/>
      <c r="BW31" s="118"/>
      <c r="BX31" s="118"/>
      <c r="BY31" s="118"/>
      <c r="BZ31" s="118">
        <f>データ!AB7</f>
        <v>100</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33.799999999999997</v>
      </c>
      <c r="EM31" s="118"/>
      <c r="EN31" s="118"/>
      <c r="EO31" s="118"/>
      <c r="EP31" s="118"/>
      <c r="EQ31" s="118"/>
      <c r="ER31" s="118"/>
      <c r="ES31" s="118"/>
      <c r="ET31" s="118"/>
      <c r="EU31" s="118"/>
      <c r="EV31" s="118"/>
      <c r="EW31" s="118"/>
      <c r="EX31" s="118"/>
      <c r="EY31" s="118"/>
      <c r="EZ31" s="118"/>
      <c r="FA31" s="118"/>
      <c r="FB31" s="118"/>
      <c r="FC31" s="118"/>
      <c r="FD31" s="118"/>
      <c r="FE31" s="118">
        <f>データ!AK7</f>
        <v>34.799999999999997</v>
      </c>
      <c r="FF31" s="118"/>
      <c r="FG31" s="118"/>
      <c r="FH31" s="118"/>
      <c r="FI31" s="118"/>
      <c r="FJ31" s="118"/>
      <c r="FK31" s="118"/>
      <c r="FL31" s="118"/>
      <c r="FM31" s="118"/>
      <c r="FN31" s="118"/>
      <c r="FO31" s="118"/>
      <c r="FP31" s="118"/>
      <c r="FQ31" s="118"/>
      <c r="FR31" s="118"/>
      <c r="FS31" s="118"/>
      <c r="FT31" s="118"/>
      <c r="FU31" s="118"/>
      <c r="FV31" s="118"/>
      <c r="FW31" s="118"/>
      <c r="FX31" s="118">
        <f>データ!AL7</f>
        <v>31.3</v>
      </c>
      <c r="FY31" s="118"/>
      <c r="FZ31" s="118"/>
      <c r="GA31" s="118"/>
      <c r="GB31" s="118"/>
      <c r="GC31" s="118"/>
      <c r="GD31" s="118"/>
      <c r="GE31" s="118"/>
      <c r="GF31" s="118"/>
      <c r="GG31" s="118"/>
      <c r="GH31" s="118"/>
      <c r="GI31" s="118"/>
      <c r="GJ31" s="118"/>
      <c r="GK31" s="118"/>
      <c r="GL31" s="118"/>
      <c r="GM31" s="118"/>
      <c r="GN31" s="118"/>
      <c r="GO31" s="118"/>
      <c r="GP31" s="118"/>
      <c r="GQ31" s="118">
        <f>データ!AM7</f>
        <v>36.799999999999997</v>
      </c>
      <c r="GR31" s="118"/>
      <c r="GS31" s="118"/>
      <c r="GT31" s="118"/>
      <c r="GU31" s="118"/>
      <c r="GV31" s="118"/>
      <c r="GW31" s="118"/>
      <c r="GX31" s="118"/>
      <c r="GY31" s="118"/>
      <c r="GZ31" s="118"/>
      <c r="HA31" s="118"/>
      <c r="HB31" s="118"/>
      <c r="HC31" s="118"/>
      <c r="HD31" s="118"/>
      <c r="HE31" s="118"/>
      <c r="HF31" s="118"/>
      <c r="HG31" s="118"/>
      <c r="HH31" s="118"/>
      <c r="HI31" s="118"/>
      <c r="HJ31" s="118">
        <f>データ!AN7</f>
        <v>43.8</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258.10000000000002</v>
      </c>
      <c r="JD31" s="120"/>
      <c r="JE31" s="120"/>
      <c r="JF31" s="120"/>
      <c r="JG31" s="120"/>
      <c r="JH31" s="120"/>
      <c r="JI31" s="120"/>
      <c r="JJ31" s="120"/>
      <c r="JK31" s="120"/>
      <c r="JL31" s="120"/>
      <c r="JM31" s="120"/>
      <c r="JN31" s="120"/>
      <c r="JO31" s="120"/>
      <c r="JP31" s="120"/>
      <c r="JQ31" s="120"/>
      <c r="JR31" s="120"/>
      <c r="JS31" s="120"/>
      <c r="JT31" s="120"/>
      <c r="JU31" s="121"/>
      <c r="JV31" s="119">
        <f>データ!DL7</f>
        <v>264.5</v>
      </c>
      <c r="JW31" s="120"/>
      <c r="JX31" s="120"/>
      <c r="JY31" s="120"/>
      <c r="JZ31" s="120"/>
      <c r="KA31" s="120"/>
      <c r="KB31" s="120"/>
      <c r="KC31" s="120"/>
      <c r="KD31" s="120"/>
      <c r="KE31" s="120"/>
      <c r="KF31" s="120"/>
      <c r="KG31" s="120"/>
      <c r="KH31" s="120"/>
      <c r="KI31" s="120"/>
      <c r="KJ31" s="120"/>
      <c r="KK31" s="120"/>
      <c r="KL31" s="120"/>
      <c r="KM31" s="120"/>
      <c r="KN31" s="121"/>
      <c r="KO31" s="119">
        <f>データ!DM7</f>
        <v>274.2</v>
      </c>
      <c r="KP31" s="120"/>
      <c r="KQ31" s="120"/>
      <c r="KR31" s="120"/>
      <c r="KS31" s="120"/>
      <c r="KT31" s="120"/>
      <c r="KU31" s="120"/>
      <c r="KV31" s="120"/>
      <c r="KW31" s="120"/>
      <c r="KX31" s="120"/>
      <c r="KY31" s="120"/>
      <c r="KZ31" s="120"/>
      <c r="LA31" s="120"/>
      <c r="LB31" s="120"/>
      <c r="LC31" s="120"/>
      <c r="LD31" s="120"/>
      <c r="LE31" s="120"/>
      <c r="LF31" s="120"/>
      <c r="LG31" s="121"/>
      <c r="LH31" s="119">
        <f>データ!DN7</f>
        <v>254.8</v>
      </c>
      <c r="LI31" s="120"/>
      <c r="LJ31" s="120"/>
      <c r="LK31" s="120"/>
      <c r="LL31" s="120"/>
      <c r="LM31" s="120"/>
      <c r="LN31" s="120"/>
      <c r="LO31" s="120"/>
      <c r="LP31" s="120"/>
      <c r="LQ31" s="120"/>
      <c r="LR31" s="120"/>
      <c r="LS31" s="120"/>
      <c r="LT31" s="120"/>
      <c r="LU31" s="120"/>
      <c r="LV31" s="120"/>
      <c r="LW31" s="120"/>
      <c r="LX31" s="120"/>
      <c r="LY31" s="120"/>
      <c r="LZ31" s="121"/>
      <c r="MA31" s="119">
        <f>データ!DO7</f>
        <v>245.2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243</v>
      </c>
      <c r="V52" s="125"/>
      <c r="W52" s="125"/>
      <c r="X52" s="125"/>
      <c r="Y52" s="125"/>
      <c r="Z52" s="125"/>
      <c r="AA52" s="125"/>
      <c r="AB52" s="125"/>
      <c r="AC52" s="125"/>
      <c r="AD52" s="125"/>
      <c r="AE52" s="125"/>
      <c r="AF52" s="125"/>
      <c r="AG52" s="125"/>
      <c r="AH52" s="125"/>
      <c r="AI52" s="125"/>
      <c r="AJ52" s="125"/>
      <c r="AK52" s="125"/>
      <c r="AL52" s="125"/>
      <c r="AM52" s="125"/>
      <c r="AN52" s="125">
        <f>データ!AV7</f>
        <v>253</v>
      </c>
      <c r="AO52" s="125"/>
      <c r="AP52" s="125"/>
      <c r="AQ52" s="125"/>
      <c r="AR52" s="125"/>
      <c r="AS52" s="125"/>
      <c r="AT52" s="125"/>
      <c r="AU52" s="125"/>
      <c r="AV52" s="125"/>
      <c r="AW52" s="125"/>
      <c r="AX52" s="125"/>
      <c r="AY52" s="125"/>
      <c r="AZ52" s="125"/>
      <c r="BA52" s="125"/>
      <c r="BB52" s="125"/>
      <c r="BC52" s="125"/>
      <c r="BD52" s="125"/>
      <c r="BE52" s="125"/>
      <c r="BF52" s="125"/>
      <c r="BG52" s="125">
        <f>データ!AW7</f>
        <v>223</v>
      </c>
      <c r="BH52" s="125"/>
      <c r="BI52" s="125"/>
      <c r="BJ52" s="125"/>
      <c r="BK52" s="125"/>
      <c r="BL52" s="125"/>
      <c r="BM52" s="125"/>
      <c r="BN52" s="125"/>
      <c r="BO52" s="125"/>
      <c r="BP52" s="125"/>
      <c r="BQ52" s="125"/>
      <c r="BR52" s="125"/>
      <c r="BS52" s="125"/>
      <c r="BT52" s="125"/>
      <c r="BU52" s="125"/>
      <c r="BV52" s="125"/>
      <c r="BW52" s="125"/>
      <c r="BX52" s="125"/>
      <c r="BY52" s="125"/>
      <c r="BZ52" s="125">
        <f>データ!AX7</f>
        <v>295</v>
      </c>
      <c r="CA52" s="125"/>
      <c r="CB52" s="125"/>
      <c r="CC52" s="125"/>
      <c r="CD52" s="125"/>
      <c r="CE52" s="125"/>
      <c r="CF52" s="125"/>
      <c r="CG52" s="125"/>
      <c r="CH52" s="125"/>
      <c r="CI52" s="125"/>
      <c r="CJ52" s="125"/>
      <c r="CK52" s="125"/>
      <c r="CL52" s="125"/>
      <c r="CM52" s="125"/>
      <c r="CN52" s="125"/>
      <c r="CO52" s="125"/>
      <c r="CP52" s="125"/>
      <c r="CQ52" s="125"/>
      <c r="CR52" s="125"/>
      <c r="CS52" s="125">
        <f>データ!AY7</f>
        <v>367</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-51</v>
      </c>
      <c r="EM52" s="118"/>
      <c r="EN52" s="118"/>
      <c r="EO52" s="118"/>
      <c r="EP52" s="118"/>
      <c r="EQ52" s="118"/>
      <c r="ER52" s="118"/>
      <c r="ES52" s="118"/>
      <c r="ET52" s="118"/>
      <c r="EU52" s="118"/>
      <c r="EV52" s="118"/>
      <c r="EW52" s="118"/>
      <c r="EX52" s="118"/>
      <c r="EY52" s="118"/>
      <c r="EZ52" s="118"/>
      <c r="FA52" s="118"/>
      <c r="FB52" s="118"/>
      <c r="FC52" s="118"/>
      <c r="FD52" s="118"/>
      <c r="FE52" s="118">
        <f>データ!BG7</f>
        <v>-53.3</v>
      </c>
      <c r="FF52" s="118"/>
      <c r="FG52" s="118"/>
      <c r="FH52" s="118"/>
      <c r="FI52" s="118"/>
      <c r="FJ52" s="118"/>
      <c r="FK52" s="118"/>
      <c r="FL52" s="118"/>
      <c r="FM52" s="118"/>
      <c r="FN52" s="118"/>
      <c r="FO52" s="118"/>
      <c r="FP52" s="118"/>
      <c r="FQ52" s="118"/>
      <c r="FR52" s="118"/>
      <c r="FS52" s="118"/>
      <c r="FT52" s="118"/>
      <c r="FU52" s="118"/>
      <c r="FV52" s="118"/>
      <c r="FW52" s="118"/>
      <c r="FX52" s="118">
        <f>データ!BH7</f>
        <v>-45.6</v>
      </c>
      <c r="FY52" s="118"/>
      <c r="FZ52" s="118"/>
      <c r="GA52" s="118"/>
      <c r="GB52" s="118"/>
      <c r="GC52" s="118"/>
      <c r="GD52" s="118"/>
      <c r="GE52" s="118"/>
      <c r="GF52" s="118"/>
      <c r="GG52" s="118"/>
      <c r="GH52" s="118"/>
      <c r="GI52" s="118"/>
      <c r="GJ52" s="118"/>
      <c r="GK52" s="118"/>
      <c r="GL52" s="118"/>
      <c r="GM52" s="118"/>
      <c r="GN52" s="118"/>
      <c r="GO52" s="118"/>
      <c r="GP52" s="118"/>
      <c r="GQ52" s="118">
        <f>データ!BI7</f>
        <v>-58.3</v>
      </c>
      <c r="GR52" s="118"/>
      <c r="GS52" s="118"/>
      <c r="GT52" s="118"/>
      <c r="GU52" s="118"/>
      <c r="GV52" s="118"/>
      <c r="GW52" s="118"/>
      <c r="GX52" s="118"/>
      <c r="GY52" s="118"/>
      <c r="GZ52" s="118"/>
      <c r="HA52" s="118"/>
      <c r="HB52" s="118"/>
      <c r="HC52" s="118"/>
      <c r="HD52" s="118"/>
      <c r="HE52" s="118"/>
      <c r="HF52" s="118"/>
      <c r="HG52" s="118"/>
      <c r="HH52" s="118"/>
      <c r="HI52" s="118"/>
      <c r="HJ52" s="118">
        <f>データ!BJ7</f>
        <v>-78.2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-7086</v>
      </c>
      <c r="JD52" s="125"/>
      <c r="JE52" s="125"/>
      <c r="JF52" s="125"/>
      <c r="JG52" s="125"/>
      <c r="JH52" s="125"/>
      <c r="JI52" s="125"/>
      <c r="JJ52" s="125"/>
      <c r="JK52" s="125"/>
      <c r="JL52" s="125"/>
      <c r="JM52" s="125"/>
      <c r="JN52" s="125"/>
      <c r="JO52" s="125"/>
      <c r="JP52" s="125"/>
      <c r="JQ52" s="125"/>
      <c r="JR52" s="125"/>
      <c r="JS52" s="125"/>
      <c r="JT52" s="125"/>
      <c r="JU52" s="125"/>
      <c r="JV52" s="125">
        <f>データ!BR7</f>
        <v>-7576</v>
      </c>
      <c r="JW52" s="125"/>
      <c r="JX52" s="125"/>
      <c r="JY52" s="125"/>
      <c r="JZ52" s="125"/>
      <c r="KA52" s="125"/>
      <c r="KB52" s="125"/>
      <c r="KC52" s="125"/>
      <c r="KD52" s="125"/>
      <c r="KE52" s="125"/>
      <c r="KF52" s="125"/>
      <c r="KG52" s="125"/>
      <c r="KH52" s="125"/>
      <c r="KI52" s="125"/>
      <c r="KJ52" s="125"/>
      <c r="KK52" s="125"/>
      <c r="KL52" s="125"/>
      <c r="KM52" s="125"/>
      <c r="KN52" s="125"/>
      <c r="KO52" s="125">
        <f>データ!BS7</f>
        <v>-6920</v>
      </c>
      <c r="KP52" s="125"/>
      <c r="KQ52" s="125"/>
      <c r="KR52" s="125"/>
      <c r="KS52" s="125"/>
      <c r="KT52" s="125"/>
      <c r="KU52" s="125"/>
      <c r="KV52" s="125"/>
      <c r="KW52" s="125"/>
      <c r="KX52" s="125"/>
      <c r="KY52" s="125"/>
      <c r="KZ52" s="125"/>
      <c r="LA52" s="125"/>
      <c r="LB52" s="125"/>
      <c r="LC52" s="125"/>
      <c r="LD52" s="125"/>
      <c r="LE52" s="125"/>
      <c r="LF52" s="125"/>
      <c r="LG52" s="125"/>
      <c r="LH52" s="125">
        <f>データ!BT7</f>
        <v>-8521</v>
      </c>
      <c r="LI52" s="125"/>
      <c r="LJ52" s="125"/>
      <c r="LK52" s="125"/>
      <c r="LL52" s="125"/>
      <c r="LM52" s="125"/>
      <c r="LN52" s="125"/>
      <c r="LO52" s="125"/>
      <c r="LP52" s="125"/>
      <c r="LQ52" s="125"/>
      <c r="LR52" s="125"/>
      <c r="LS52" s="125"/>
      <c r="LT52" s="125"/>
      <c r="LU52" s="125"/>
      <c r="LV52" s="125"/>
      <c r="LW52" s="125"/>
      <c r="LX52" s="125"/>
      <c r="LY52" s="125"/>
      <c r="LZ52" s="125"/>
      <c r="MA52" s="125">
        <f>データ!BU7</f>
        <v>-10168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58000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96Xij78IEV4S8eBJZwHEBBaU2f9RJlni64FO7L1lx+2ZqvbQtyhBuO1gGdzVZIhhib5oCO5b1YwpoPaaEA26g==" saltValue="F+gUKdvPGtiT574ESlQnq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89</v>
      </c>
      <c r="AV5" s="59" t="s">
        <v>90</v>
      </c>
      <c r="AW5" s="59" t="s">
        <v>105</v>
      </c>
      <c r="AX5" s="59" t="s">
        <v>106</v>
      </c>
      <c r="AY5" s="59" t="s">
        <v>107</v>
      </c>
      <c r="AZ5" s="59" t="s">
        <v>94</v>
      </c>
      <c r="BA5" s="59" t="s">
        <v>95</v>
      </c>
      <c r="BB5" s="59" t="s">
        <v>96</v>
      </c>
      <c r="BC5" s="59" t="s">
        <v>97</v>
      </c>
      <c r="BD5" s="59" t="s">
        <v>98</v>
      </c>
      <c r="BE5" s="59" t="s">
        <v>99</v>
      </c>
      <c r="BF5" s="59" t="s">
        <v>108</v>
      </c>
      <c r="BG5" s="59" t="s">
        <v>101</v>
      </c>
      <c r="BH5" s="59" t="s">
        <v>91</v>
      </c>
      <c r="BI5" s="59" t="s">
        <v>103</v>
      </c>
      <c r="BJ5" s="59" t="s">
        <v>104</v>
      </c>
      <c r="BK5" s="59" t="s">
        <v>94</v>
      </c>
      <c r="BL5" s="59" t="s">
        <v>95</v>
      </c>
      <c r="BM5" s="59" t="s">
        <v>96</v>
      </c>
      <c r="BN5" s="59" t="s">
        <v>97</v>
      </c>
      <c r="BO5" s="59" t="s">
        <v>98</v>
      </c>
      <c r="BP5" s="59" t="s">
        <v>99</v>
      </c>
      <c r="BQ5" s="59" t="s">
        <v>89</v>
      </c>
      <c r="BR5" s="59" t="s">
        <v>109</v>
      </c>
      <c r="BS5" s="59" t="s">
        <v>105</v>
      </c>
      <c r="BT5" s="59" t="s">
        <v>103</v>
      </c>
      <c r="BU5" s="59" t="s">
        <v>107</v>
      </c>
      <c r="BV5" s="59" t="s">
        <v>94</v>
      </c>
      <c r="BW5" s="59" t="s">
        <v>95</v>
      </c>
      <c r="BX5" s="59" t="s">
        <v>96</v>
      </c>
      <c r="BY5" s="59" t="s">
        <v>97</v>
      </c>
      <c r="BZ5" s="59" t="s">
        <v>98</v>
      </c>
      <c r="CA5" s="59" t="s">
        <v>99</v>
      </c>
      <c r="CB5" s="59" t="s">
        <v>89</v>
      </c>
      <c r="CC5" s="59" t="s">
        <v>109</v>
      </c>
      <c r="CD5" s="59" t="s">
        <v>91</v>
      </c>
      <c r="CE5" s="59" t="s">
        <v>106</v>
      </c>
      <c r="CF5" s="59" t="s">
        <v>104</v>
      </c>
      <c r="CG5" s="59" t="s">
        <v>94</v>
      </c>
      <c r="CH5" s="59" t="s">
        <v>95</v>
      </c>
      <c r="CI5" s="59" t="s">
        <v>96</v>
      </c>
      <c r="CJ5" s="59" t="s">
        <v>97</v>
      </c>
      <c r="CK5" s="59" t="s">
        <v>98</v>
      </c>
      <c r="CL5" s="59" t="s">
        <v>99</v>
      </c>
      <c r="CM5" s="150"/>
      <c r="CN5" s="150"/>
      <c r="CO5" s="59" t="s">
        <v>89</v>
      </c>
      <c r="CP5" s="59" t="s">
        <v>101</v>
      </c>
      <c r="CQ5" s="59" t="s">
        <v>105</v>
      </c>
      <c r="CR5" s="59" t="s">
        <v>106</v>
      </c>
      <c r="CS5" s="59" t="s">
        <v>104</v>
      </c>
      <c r="CT5" s="59" t="s">
        <v>94</v>
      </c>
      <c r="CU5" s="59" t="s">
        <v>95</v>
      </c>
      <c r="CV5" s="59" t="s">
        <v>96</v>
      </c>
      <c r="CW5" s="59" t="s">
        <v>97</v>
      </c>
      <c r="CX5" s="59" t="s">
        <v>98</v>
      </c>
      <c r="CY5" s="59" t="s">
        <v>99</v>
      </c>
      <c r="CZ5" s="59" t="s">
        <v>89</v>
      </c>
      <c r="DA5" s="59" t="s">
        <v>109</v>
      </c>
      <c r="DB5" s="59" t="s">
        <v>102</v>
      </c>
      <c r="DC5" s="59" t="s">
        <v>106</v>
      </c>
      <c r="DD5" s="59" t="s">
        <v>107</v>
      </c>
      <c r="DE5" s="59" t="s">
        <v>94</v>
      </c>
      <c r="DF5" s="59" t="s">
        <v>95</v>
      </c>
      <c r="DG5" s="59" t="s">
        <v>96</v>
      </c>
      <c r="DH5" s="59" t="s">
        <v>97</v>
      </c>
      <c r="DI5" s="59" t="s">
        <v>98</v>
      </c>
      <c r="DJ5" s="59" t="s">
        <v>35</v>
      </c>
      <c r="DK5" s="59" t="s">
        <v>100</v>
      </c>
      <c r="DL5" s="59" t="s">
        <v>90</v>
      </c>
      <c r="DM5" s="59" t="s">
        <v>102</v>
      </c>
      <c r="DN5" s="59" t="s">
        <v>106</v>
      </c>
      <c r="DO5" s="59" t="s">
        <v>93</v>
      </c>
      <c r="DP5" s="59" t="s">
        <v>94</v>
      </c>
      <c r="DQ5" s="59" t="s">
        <v>95</v>
      </c>
      <c r="DR5" s="59" t="s">
        <v>96</v>
      </c>
      <c r="DS5" s="59" t="s">
        <v>97</v>
      </c>
      <c r="DT5" s="59" t="s">
        <v>98</v>
      </c>
      <c r="DU5" s="59" t="s">
        <v>99</v>
      </c>
    </row>
    <row r="6" spans="1:125" s="66" customFormat="1" x14ac:dyDescent="0.15">
      <c r="A6" s="49" t="s">
        <v>110</v>
      </c>
      <c r="B6" s="60">
        <f>B8</f>
        <v>2020</v>
      </c>
      <c r="C6" s="60">
        <f t="shared" ref="C6:X6" si="1">C8</f>
        <v>272043</v>
      </c>
      <c r="D6" s="60">
        <f t="shared" si="1"/>
        <v>47</v>
      </c>
      <c r="E6" s="60">
        <f t="shared" si="1"/>
        <v>14</v>
      </c>
      <c r="F6" s="60">
        <f t="shared" si="1"/>
        <v>0</v>
      </c>
      <c r="G6" s="60">
        <f t="shared" si="1"/>
        <v>1</v>
      </c>
      <c r="H6" s="60" t="str">
        <f>SUBSTITUTE(H8,"　","")</f>
        <v>大阪府池田市</v>
      </c>
      <c r="I6" s="60" t="str">
        <f t="shared" si="1"/>
        <v>池田市立駐車場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36</v>
      </c>
      <c r="S6" s="62" t="str">
        <f t="shared" si="1"/>
        <v>商業施設</v>
      </c>
      <c r="T6" s="62" t="str">
        <f t="shared" si="1"/>
        <v>無</v>
      </c>
      <c r="U6" s="63">
        <f t="shared" si="1"/>
        <v>1080</v>
      </c>
      <c r="V6" s="63">
        <f t="shared" si="1"/>
        <v>31</v>
      </c>
      <c r="W6" s="63">
        <f t="shared" si="1"/>
        <v>300</v>
      </c>
      <c r="X6" s="62" t="str">
        <f t="shared" si="1"/>
        <v>無</v>
      </c>
      <c r="Y6" s="64">
        <f>IF(Y8="-",NA(),Y8)</f>
        <v>100</v>
      </c>
      <c r="Z6" s="64">
        <f t="shared" ref="Z6:AH6" si="2">IF(Z8="-",NA(),Z8)</f>
        <v>100</v>
      </c>
      <c r="AA6" s="64">
        <f t="shared" si="2"/>
        <v>100</v>
      </c>
      <c r="AB6" s="64">
        <f t="shared" si="2"/>
        <v>100</v>
      </c>
      <c r="AC6" s="64">
        <f t="shared" si="2"/>
        <v>100</v>
      </c>
      <c r="AD6" s="64">
        <f t="shared" si="2"/>
        <v>206.5</v>
      </c>
      <c r="AE6" s="64">
        <f t="shared" si="2"/>
        <v>124.4</v>
      </c>
      <c r="AF6" s="64">
        <f t="shared" si="2"/>
        <v>126.3</v>
      </c>
      <c r="AG6" s="64">
        <f t="shared" si="2"/>
        <v>121.8</v>
      </c>
      <c r="AH6" s="64">
        <f t="shared" si="2"/>
        <v>100.6</v>
      </c>
      <c r="AI6" s="61" t="str">
        <f>IF(AI8="-","",IF(AI8="-","【-】","【"&amp;SUBSTITUTE(TEXT(AI8,"#,##0.0"),"-","△")&amp;"】"))</f>
        <v>【630.7】</v>
      </c>
      <c r="AJ6" s="64">
        <f>IF(AJ8="-",NA(),AJ8)</f>
        <v>33.799999999999997</v>
      </c>
      <c r="AK6" s="64">
        <f t="shared" ref="AK6:AS6" si="3">IF(AK8="-",NA(),AK8)</f>
        <v>34.799999999999997</v>
      </c>
      <c r="AL6" s="64">
        <f t="shared" si="3"/>
        <v>31.3</v>
      </c>
      <c r="AM6" s="64">
        <f t="shared" si="3"/>
        <v>36.799999999999997</v>
      </c>
      <c r="AN6" s="64">
        <f t="shared" si="3"/>
        <v>43.8</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243</v>
      </c>
      <c r="AV6" s="65">
        <f t="shared" ref="AV6:BD6" si="4">IF(AV8="-",NA(),AV8)</f>
        <v>253</v>
      </c>
      <c r="AW6" s="65">
        <f t="shared" si="4"/>
        <v>223</v>
      </c>
      <c r="AX6" s="65">
        <f t="shared" si="4"/>
        <v>295</v>
      </c>
      <c r="AY6" s="65">
        <f t="shared" si="4"/>
        <v>367</v>
      </c>
      <c r="AZ6" s="65">
        <f t="shared" si="4"/>
        <v>158</v>
      </c>
      <c r="BA6" s="65">
        <f t="shared" si="4"/>
        <v>117</v>
      </c>
      <c r="BB6" s="65">
        <f t="shared" si="4"/>
        <v>96</v>
      </c>
      <c r="BC6" s="65">
        <f t="shared" si="4"/>
        <v>37</v>
      </c>
      <c r="BD6" s="65">
        <f t="shared" si="4"/>
        <v>9617</v>
      </c>
      <c r="BE6" s="63" t="str">
        <f>IF(BE8="-","",IF(BE8="-","【-】","【"&amp;SUBSTITUTE(TEXT(BE8,"#,##0"),"-","△")&amp;"】"))</f>
        <v>【2,345】</v>
      </c>
      <c r="BF6" s="64">
        <f>IF(BF8="-",NA(),BF8)</f>
        <v>-51</v>
      </c>
      <c r="BG6" s="64">
        <f t="shared" ref="BG6:BO6" si="5">IF(BG8="-",NA(),BG8)</f>
        <v>-53.3</v>
      </c>
      <c r="BH6" s="64">
        <f t="shared" si="5"/>
        <v>-45.6</v>
      </c>
      <c r="BI6" s="64">
        <f t="shared" si="5"/>
        <v>-58.3</v>
      </c>
      <c r="BJ6" s="64">
        <f t="shared" si="5"/>
        <v>-78.2</v>
      </c>
      <c r="BK6" s="64">
        <f t="shared" si="5"/>
        <v>15</v>
      </c>
      <c r="BL6" s="64">
        <f t="shared" si="5"/>
        <v>11.7</v>
      </c>
      <c r="BM6" s="64">
        <f t="shared" si="5"/>
        <v>9.6</v>
      </c>
      <c r="BN6" s="64">
        <f t="shared" si="5"/>
        <v>2.2000000000000002</v>
      </c>
      <c r="BO6" s="64">
        <f t="shared" si="5"/>
        <v>-74.8</v>
      </c>
      <c r="BP6" s="61" t="str">
        <f>IF(BP8="-","",IF(BP8="-","【-】","【"&amp;SUBSTITUTE(TEXT(BP8,"#,##0.0"),"-","△")&amp;"】"))</f>
        <v>【△65.9】</v>
      </c>
      <c r="BQ6" s="65">
        <f>IF(BQ8="-",NA(),BQ8)</f>
        <v>-7086</v>
      </c>
      <c r="BR6" s="65">
        <f t="shared" ref="BR6:BZ6" si="6">IF(BR8="-",NA(),BR8)</f>
        <v>-7576</v>
      </c>
      <c r="BS6" s="65">
        <f t="shared" si="6"/>
        <v>-6920</v>
      </c>
      <c r="BT6" s="65">
        <f t="shared" si="6"/>
        <v>-8521</v>
      </c>
      <c r="BU6" s="65">
        <f t="shared" si="6"/>
        <v>-10168</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111</v>
      </c>
      <c r="CM6" s="63">
        <f t="shared" ref="CM6:CN6" si="7">CM8</f>
        <v>0</v>
      </c>
      <c r="CN6" s="63">
        <f t="shared" si="7"/>
        <v>58000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258.10000000000002</v>
      </c>
      <c r="DL6" s="64">
        <f t="shared" ref="DL6:DT6" si="9">IF(DL8="-",NA(),DL8)</f>
        <v>264.5</v>
      </c>
      <c r="DM6" s="64">
        <f t="shared" si="9"/>
        <v>274.2</v>
      </c>
      <c r="DN6" s="64">
        <f t="shared" si="9"/>
        <v>254.8</v>
      </c>
      <c r="DO6" s="64">
        <f t="shared" si="9"/>
        <v>245.2</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112</v>
      </c>
      <c r="B7" s="60">
        <f t="shared" ref="B7:X7" si="10">B8</f>
        <v>2020</v>
      </c>
      <c r="C7" s="60">
        <f t="shared" si="10"/>
        <v>272043</v>
      </c>
      <c r="D7" s="60">
        <f t="shared" si="10"/>
        <v>47</v>
      </c>
      <c r="E7" s="60">
        <f t="shared" si="10"/>
        <v>14</v>
      </c>
      <c r="F7" s="60">
        <f t="shared" si="10"/>
        <v>0</v>
      </c>
      <c r="G7" s="60">
        <f t="shared" si="10"/>
        <v>1</v>
      </c>
      <c r="H7" s="60" t="str">
        <f t="shared" si="10"/>
        <v>大阪府　池田市</v>
      </c>
      <c r="I7" s="60" t="str">
        <f t="shared" si="10"/>
        <v>池田市立駐車場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36</v>
      </c>
      <c r="S7" s="62" t="str">
        <f t="shared" si="10"/>
        <v>商業施設</v>
      </c>
      <c r="T7" s="62" t="str">
        <f t="shared" si="10"/>
        <v>無</v>
      </c>
      <c r="U7" s="63">
        <f t="shared" si="10"/>
        <v>1080</v>
      </c>
      <c r="V7" s="63">
        <f t="shared" si="10"/>
        <v>31</v>
      </c>
      <c r="W7" s="63">
        <f t="shared" si="10"/>
        <v>300</v>
      </c>
      <c r="X7" s="62" t="str">
        <f t="shared" si="10"/>
        <v>無</v>
      </c>
      <c r="Y7" s="64">
        <f>Y8</f>
        <v>100</v>
      </c>
      <c r="Z7" s="64">
        <f t="shared" ref="Z7:AH7" si="11">Z8</f>
        <v>100</v>
      </c>
      <c r="AA7" s="64">
        <f t="shared" si="11"/>
        <v>100</v>
      </c>
      <c r="AB7" s="64">
        <f t="shared" si="11"/>
        <v>100</v>
      </c>
      <c r="AC7" s="64">
        <f t="shared" si="11"/>
        <v>100</v>
      </c>
      <c r="AD7" s="64">
        <f t="shared" si="11"/>
        <v>206.5</v>
      </c>
      <c r="AE7" s="64">
        <f t="shared" si="11"/>
        <v>124.4</v>
      </c>
      <c r="AF7" s="64">
        <f t="shared" si="11"/>
        <v>126.3</v>
      </c>
      <c r="AG7" s="64">
        <f t="shared" si="11"/>
        <v>121.8</v>
      </c>
      <c r="AH7" s="64">
        <f t="shared" si="11"/>
        <v>100.6</v>
      </c>
      <c r="AI7" s="61"/>
      <c r="AJ7" s="64">
        <f>AJ8</f>
        <v>33.799999999999997</v>
      </c>
      <c r="AK7" s="64">
        <f t="shared" ref="AK7:AS7" si="12">AK8</f>
        <v>34.799999999999997</v>
      </c>
      <c r="AL7" s="64">
        <f t="shared" si="12"/>
        <v>31.3</v>
      </c>
      <c r="AM7" s="64">
        <f t="shared" si="12"/>
        <v>36.799999999999997</v>
      </c>
      <c r="AN7" s="64">
        <f t="shared" si="12"/>
        <v>43.8</v>
      </c>
      <c r="AO7" s="64">
        <f t="shared" si="12"/>
        <v>17.100000000000001</v>
      </c>
      <c r="AP7" s="64">
        <f t="shared" si="12"/>
        <v>16.899999999999999</v>
      </c>
      <c r="AQ7" s="64">
        <f t="shared" si="12"/>
        <v>12.1</v>
      </c>
      <c r="AR7" s="64">
        <f t="shared" si="12"/>
        <v>6.5</v>
      </c>
      <c r="AS7" s="64">
        <f t="shared" si="12"/>
        <v>9.8000000000000007</v>
      </c>
      <c r="AT7" s="61"/>
      <c r="AU7" s="65">
        <f>AU8</f>
        <v>243</v>
      </c>
      <c r="AV7" s="65">
        <f t="shared" ref="AV7:BD7" si="13">AV8</f>
        <v>253</v>
      </c>
      <c r="AW7" s="65">
        <f t="shared" si="13"/>
        <v>223</v>
      </c>
      <c r="AX7" s="65">
        <f t="shared" si="13"/>
        <v>295</v>
      </c>
      <c r="AY7" s="65">
        <f t="shared" si="13"/>
        <v>367</v>
      </c>
      <c r="AZ7" s="65">
        <f t="shared" si="13"/>
        <v>158</v>
      </c>
      <c r="BA7" s="65">
        <f t="shared" si="13"/>
        <v>117</v>
      </c>
      <c r="BB7" s="65">
        <f t="shared" si="13"/>
        <v>96</v>
      </c>
      <c r="BC7" s="65">
        <f t="shared" si="13"/>
        <v>37</v>
      </c>
      <c r="BD7" s="65">
        <f t="shared" si="13"/>
        <v>9617</v>
      </c>
      <c r="BE7" s="63"/>
      <c r="BF7" s="64">
        <f>BF8</f>
        <v>-51</v>
      </c>
      <c r="BG7" s="64">
        <f t="shared" ref="BG7:BO7" si="14">BG8</f>
        <v>-53.3</v>
      </c>
      <c r="BH7" s="64">
        <f t="shared" si="14"/>
        <v>-45.6</v>
      </c>
      <c r="BI7" s="64">
        <f t="shared" si="14"/>
        <v>-58.3</v>
      </c>
      <c r="BJ7" s="64">
        <f t="shared" si="14"/>
        <v>-78.2</v>
      </c>
      <c r="BK7" s="64">
        <f t="shared" si="14"/>
        <v>15</v>
      </c>
      <c r="BL7" s="64">
        <f t="shared" si="14"/>
        <v>11.7</v>
      </c>
      <c r="BM7" s="64">
        <f t="shared" si="14"/>
        <v>9.6</v>
      </c>
      <c r="BN7" s="64">
        <f t="shared" si="14"/>
        <v>2.2000000000000002</v>
      </c>
      <c r="BO7" s="64">
        <f t="shared" si="14"/>
        <v>-74.8</v>
      </c>
      <c r="BP7" s="61"/>
      <c r="BQ7" s="65">
        <f>BQ8</f>
        <v>-7086</v>
      </c>
      <c r="BR7" s="65">
        <f t="shared" ref="BR7:BZ7" si="15">BR8</f>
        <v>-7576</v>
      </c>
      <c r="BS7" s="65">
        <f t="shared" si="15"/>
        <v>-6920</v>
      </c>
      <c r="BT7" s="65">
        <f t="shared" si="15"/>
        <v>-8521</v>
      </c>
      <c r="BU7" s="65">
        <f t="shared" si="15"/>
        <v>-10168</v>
      </c>
      <c r="BV7" s="65">
        <f t="shared" si="15"/>
        <v>37773</v>
      </c>
      <c r="BW7" s="65">
        <f t="shared" si="15"/>
        <v>33351</v>
      </c>
      <c r="BX7" s="65">
        <f t="shared" si="15"/>
        <v>18755</v>
      </c>
      <c r="BY7" s="65">
        <f t="shared" si="15"/>
        <v>16100</v>
      </c>
      <c r="BZ7" s="65">
        <f t="shared" si="15"/>
        <v>4993</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58000</v>
      </c>
      <c r="CO7" s="64" t="s">
        <v>113</v>
      </c>
      <c r="CP7" s="64" t="s">
        <v>113</v>
      </c>
      <c r="CQ7" s="64" t="s">
        <v>113</v>
      </c>
      <c r="CR7" s="64" t="s">
        <v>113</v>
      </c>
      <c r="CS7" s="64" t="s">
        <v>113</v>
      </c>
      <c r="CT7" s="64" t="s">
        <v>113</v>
      </c>
      <c r="CU7" s="64" t="s">
        <v>113</v>
      </c>
      <c r="CV7" s="64" t="s">
        <v>113</v>
      </c>
      <c r="CW7" s="64" t="s">
        <v>113</v>
      </c>
      <c r="CX7" s="64" t="s">
        <v>114</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258.10000000000002</v>
      </c>
      <c r="DL7" s="64">
        <f t="shared" ref="DL7:DT7" si="17">DL8</f>
        <v>264.5</v>
      </c>
      <c r="DM7" s="64">
        <f t="shared" si="17"/>
        <v>274.2</v>
      </c>
      <c r="DN7" s="64">
        <f t="shared" si="17"/>
        <v>254.8</v>
      </c>
      <c r="DO7" s="64">
        <f t="shared" si="17"/>
        <v>245.2</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272043</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36</v>
      </c>
      <c r="S8" s="69" t="s">
        <v>125</v>
      </c>
      <c r="T8" s="69" t="s">
        <v>126</v>
      </c>
      <c r="U8" s="70">
        <v>1080</v>
      </c>
      <c r="V8" s="70">
        <v>31</v>
      </c>
      <c r="W8" s="70">
        <v>300</v>
      </c>
      <c r="X8" s="69" t="s">
        <v>126</v>
      </c>
      <c r="Y8" s="71">
        <v>100</v>
      </c>
      <c r="Z8" s="71">
        <v>100</v>
      </c>
      <c r="AA8" s="71">
        <v>100</v>
      </c>
      <c r="AB8" s="71">
        <v>100</v>
      </c>
      <c r="AC8" s="71">
        <v>100</v>
      </c>
      <c r="AD8" s="71">
        <v>206.5</v>
      </c>
      <c r="AE8" s="71">
        <v>124.4</v>
      </c>
      <c r="AF8" s="71">
        <v>126.3</v>
      </c>
      <c r="AG8" s="71">
        <v>121.8</v>
      </c>
      <c r="AH8" s="71">
        <v>100.6</v>
      </c>
      <c r="AI8" s="68">
        <v>630.70000000000005</v>
      </c>
      <c r="AJ8" s="71">
        <v>33.799999999999997</v>
      </c>
      <c r="AK8" s="71">
        <v>34.799999999999997</v>
      </c>
      <c r="AL8" s="71">
        <v>31.3</v>
      </c>
      <c r="AM8" s="71">
        <v>36.799999999999997</v>
      </c>
      <c r="AN8" s="71">
        <v>43.8</v>
      </c>
      <c r="AO8" s="71">
        <v>17.100000000000001</v>
      </c>
      <c r="AP8" s="71">
        <v>16.899999999999999</v>
      </c>
      <c r="AQ8" s="71">
        <v>12.1</v>
      </c>
      <c r="AR8" s="71">
        <v>6.5</v>
      </c>
      <c r="AS8" s="71">
        <v>9.8000000000000007</v>
      </c>
      <c r="AT8" s="68">
        <v>8.6</v>
      </c>
      <c r="AU8" s="72">
        <v>243</v>
      </c>
      <c r="AV8" s="72">
        <v>253</v>
      </c>
      <c r="AW8" s="72">
        <v>223</v>
      </c>
      <c r="AX8" s="72">
        <v>295</v>
      </c>
      <c r="AY8" s="72">
        <v>367</v>
      </c>
      <c r="AZ8" s="72">
        <v>158</v>
      </c>
      <c r="BA8" s="72">
        <v>117</v>
      </c>
      <c r="BB8" s="72">
        <v>96</v>
      </c>
      <c r="BC8" s="72">
        <v>37</v>
      </c>
      <c r="BD8" s="72">
        <v>9617</v>
      </c>
      <c r="BE8" s="72">
        <v>2345</v>
      </c>
      <c r="BF8" s="71">
        <v>-51</v>
      </c>
      <c r="BG8" s="71">
        <v>-53.3</v>
      </c>
      <c r="BH8" s="71">
        <v>-45.6</v>
      </c>
      <c r="BI8" s="71">
        <v>-58.3</v>
      </c>
      <c r="BJ8" s="71">
        <v>-78.2</v>
      </c>
      <c r="BK8" s="71">
        <v>15</v>
      </c>
      <c r="BL8" s="71">
        <v>11.7</v>
      </c>
      <c r="BM8" s="71">
        <v>9.6</v>
      </c>
      <c r="BN8" s="71">
        <v>2.2000000000000002</v>
      </c>
      <c r="BO8" s="71">
        <v>-74.8</v>
      </c>
      <c r="BP8" s="68">
        <v>-65.900000000000006</v>
      </c>
      <c r="BQ8" s="72">
        <v>-7086</v>
      </c>
      <c r="BR8" s="72">
        <v>-7576</v>
      </c>
      <c r="BS8" s="72">
        <v>-6920</v>
      </c>
      <c r="BT8" s="73">
        <v>-8521</v>
      </c>
      <c r="BU8" s="73">
        <v>-10168</v>
      </c>
      <c r="BV8" s="72">
        <v>37773</v>
      </c>
      <c r="BW8" s="72">
        <v>33351</v>
      </c>
      <c r="BX8" s="72">
        <v>18755</v>
      </c>
      <c r="BY8" s="72">
        <v>16100</v>
      </c>
      <c r="BZ8" s="72">
        <v>4993</v>
      </c>
      <c r="CA8" s="70">
        <v>3932</v>
      </c>
      <c r="CB8" s="71" t="s">
        <v>119</v>
      </c>
      <c r="CC8" s="71" t="s">
        <v>119</v>
      </c>
      <c r="CD8" s="71" t="s">
        <v>119</v>
      </c>
      <c r="CE8" s="71" t="s">
        <v>119</v>
      </c>
      <c r="CF8" s="71" t="s">
        <v>119</v>
      </c>
      <c r="CG8" s="71" t="s">
        <v>119</v>
      </c>
      <c r="CH8" s="71" t="s">
        <v>119</v>
      </c>
      <c r="CI8" s="71" t="s">
        <v>119</v>
      </c>
      <c r="CJ8" s="71" t="s">
        <v>119</v>
      </c>
      <c r="CK8" s="71" t="s">
        <v>119</v>
      </c>
      <c r="CL8" s="68" t="s">
        <v>119</v>
      </c>
      <c r="CM8" s="70">
        <v>0</v>
      </c>
      <c r="CN8" s="70">
        <v>58000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320.39999999999998</v>
      </c>
      <c r="DF8" s="71">
        <v>243</v>
      </c>
      <c r="DG8" s="71">
        <v>193.1</v>
      </c>
      <c r="DH8" s="71">
        <v>163.69999999999999</v>
      </c>
      <c r="DI8" s="71">
        <v>117.8</v>
      </c>
      <c r="DJ8" s="68">
        <v>183.4</v>
      </c>
      <c r="DK8" s="71">
        <v>258.10000000000002</v>
      </c>
      <c r="DL8" s="71">
        <v>264.5</v>
      </c>
      <c r="DM8" s="71">
        <v>274.2</v>
      </c>
      <c r="DN8" s="71">
        <v>254.8</v>
      </c>
      <c r="DO8" s="71">
        <v>245.2</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2022-02-02T00:21:23Z</cp:lastPrinted>
  <dcterms:created xsi:type="dcterms:W3CDTF">2021-12-17T06:05:13Z</dcterms:created>
  <dcterms:modified xsi:type="dcterms:W3CDTF">2022-02-02T04:05:29Z</dcterms:modified>
  <cp:category/>
</cp:coreProperties>
</file>