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0000sv0ns101\d10023$\doc\財政\04公営企業\20.経営比較分析\05チェック作業および完成データ\04 豊中市○\"/>
    </mc:Choice>
  </mc:AlternateContent>
  <workbookProtection workbookAlgorithmName="SHA-512" workbookHashValue="XJMJnGVq21EfZvEji0BZN6LrFXluTuFMkSCfir7+wUHrRP65V6QGGlJha5QJmcwa8QrkpDCwdEvitLN6Zg032Q==" workbookSaltValue="6cslzXMAw6Fnh1oZ9ufvGA==" workbookSpinCount="100000" lockStructure="1"/>
  <bookViews>
    <workbookView xWindow="900" yWindow="510" windowWidth="21600" windowHeight="11220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T6" i="5"/>
  <c r="S6" i="5"/>
  <c r="AL8" i="4" s="1"/>
  <c r="R6" i="5"/>
  <c r="AD10" i="4" s="1"/>
  <c r="Q6" i="5"/>
  <c r="P6" i="5"/>
  <c r="P10" i="4" s="1"/>
  <c r="O6" i="5"/>
  <c r="I10" i="4" s="1"/>
  <c r="N6" i="5"/>
  <c r="B10" i="4" s="1"/>
  <c r="M6" i="5"/>
  <c r="L6" i="5"/>
  <c r="W8" i="4" s="1"/>
  <c r="K6" i="5"/>
  <c r="P8" i="4" s="1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I85" i="4"/>
  <c r="G85" i="4"/>
  <c r="BB10" i="4"/>
  <c r="W10" i="4"/>
  <c r="BB8" i="4"/>
  <c r="AT8" i="4"/>
  <c r="AD8" i="4"/>
  <c r="B8" i="4"/>
  <c r="B6" i="4"/>
</calcChain>
</file>

<file path=xl/sharedStrings.xml><?xml version="1.0" encoding="utf-8"?>
<sst xmlns="http://schemas.openxmlformats.org/spreadsheetml/2006/main" count="231" uniqueCount="118">
  <si>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</si>
  <si>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</si>
  <si>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</si>
  <si>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</si>
  <si>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</si>
  <si>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</si>
  <si>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</si>
  <si>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</si>
  <si>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</si>
  <si>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</si>
  <si>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</si>
  <si>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</si>
  <si>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</si>
  <si>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</si>
  <si>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</si>
  <si>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</si>
  <si>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</si>
  <si>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</si>
  <si>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</si>
  <si>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</si>
  <si>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</si>
  <si>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</si>
  <si>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</si>
  <si>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</si>
  <si>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</si>
  <si>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</si>
  <si>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</si>
  <si>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</si>
  <si>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</si>
  <si>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</si>
  <si>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</si>
  <si>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</si>
  <si>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</si>
  <si>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</si>
  <si>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</si>
  <si>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</si>
  <si>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</si>
  <si>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</si>
  <si>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</si>
  <si>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</si>
  <si>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</si>
  <si>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</si>
  <si>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</si>
  <si>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</si>
  <si>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</si>
  <si>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</si>
  <si>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</si>
  <si>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</si>
  <si>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</si>
  <si>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</si>
  <si>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</si>
  <si>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</si>
  <si>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</si>
  <si>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</si>
  <si>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</si>
  <si>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</si>
  <si>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</si>
  <si>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</si>
  <si>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</si>
  <si>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</si>
  <si>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</si>
  <si>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</si>
  <si>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</si>
  <si>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</si>
  <si>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</si>
  <si>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</si>
  <si>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</si>
  <si>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</si>
  <si>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</si>
  <si>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</si>
  <si>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</si>
  <si>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</si>
  <si>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</si>
  <si>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</si>
  <si>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</si>
  <si>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</si>
  <si>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</si>
  <si>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</si>
  <si>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</si>
  <si>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</si>
  <si>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</si>
  <si>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</si>
  <si>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</si>
  <si>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</si>
  <si>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</si>
  <si>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</si>
  <si>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</si>
  <si>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</si>
  <si>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</si>
  <si>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</si>
  <si>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</si>
  <si>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</si>
  <si>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</si>
  <si>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</si>
  <si>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</si>
  <si>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</si>
  <si>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大阪府　豊中市</t>
  </si>
  <si>
    <t>法適用</t>
  </si>
  <si>
    <t>下水道事業</t>
  </si>
  <si>
    <t>公共下水道</t>
  </si>
  <si>
    <t>Aa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</si>
  <si>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</si>
  <si>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</si>
  <si>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</si>
  <si>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</si>
  <si>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</si>
  <si>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</si>
  <si>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</si>
  <si>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</si>
  <si>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</si>
  <si>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</si>
  <si>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</si>
  <si>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</si>
  <si>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</si>
  <si>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</si>
  <si>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有形固定資産減価償却率は、増加傾向にありますが、老朽化した施設や設備を適切に維持管理しながら、下水道の機能を確保しています。
　管渠老朽化率は、年々増加していますが、｢豊中市下水道ストックマネジメント計画｣に基づき計画的に改築更新しており、管路の健全性は一定確保できると考えています。
　管渠改善率は、類似団体平均値や全国平均と比べて高い値となっています。</t>
    <phoneticPr fontId="4"/>
  </si>
  <si>
    <t>　これらの指標からは、今後も増加する老朽化管渠について課題があると示唆されました。
　指標を活用することで、経年による比較や、類似団体との比較が可能となりますが、明確な水準が無いものもあるため、平成29年度に、本市として経営戦略の要素を盛り込んだ「第2次とよなか水未来構想（計画期間：平成30年度～令和9年度）」を策定し、計画期間内において、経費回収率100％以上を目標水準として設定しています。
　管路の老朽化への対策については、ストックマネジメントガイドラインに準拠し、状態監視保全を主とした管理方法を採用しており、毎年度12,000ｍ程度を改善することで対応可能と見込んでいます。</t>
    <rPh sb="142" eb="144">
      <t>ヘイセイ</t>
    </rPh>
    <rPh sb="149" eb="151">
      <t>レイワ</t>
    </rPh>
    <phoneticPr fontId="4"/>
  </si>
  <si>
    <r>
      <t>　経常収支比率が100％を超えていることや、累積欠損金が発生していないことから、健全な経営状態といえますが、節水型社会への移行に伴って下水道使用料収入は減少傾向にあり、厳しい経営状況が続いています。
　流動比率は増加傾向にあり、支払返済能力は年々向上しています。
　企業債残高対事業規模比率は、一定の企業債を抱えている一方で、営業収益を堅調に確保できていることから、類似団体平均値や全国平均と比べて低い値となっています。
　経費回収率は、概ね100％で推移してきましたが、令和２年度は、単価の高い大口使用者の水需要が減ったことにより、減少しています。
　施設利用率は、類似団体平均値や全国平均と比べて高い値となっています。なお、平成28年度</t>
    </r>
    <r>
      <rPr>
        <sz val="11"/>
        <rFont val="ＭＳ ゴシック"/>
        <family val="3"/>
        <charset val="128"/>
      </rPr>
      <t>は、流域下水道（原田処理場）の処理水量が含まれているため、高い値となっています。
　水洗化率は、これまで施設整備を進めてきたことでほぼ100％に達しており、全国的にみても高い水準にあります。
　令和２年度の経営指標は、新型コロナウイルスの影響（大口使用者の水需要の減少、小口使用者の水需要の増加）を受けているものがあります。</t>
    </r>
    <rPh sb="243" eb="245">
      <t>タンカ</t>
    </rPh>
    <rPh sb="246" eb="247">
      <t>タカ</t>
    </rPh>
    <rPh sb="248" eb="250">
      <t>オオグチ</t>
    </rPh>
    <rPh sb="250" eb="253">
      <t>シヨウシャ</t>
    </rPh>
    <rPh sb="254" eb="255">
      <t>ミズ</t>
    </rPh>
    <rPh sb="255" eb="257">
      <t>ジュヨウ</t>
    </rPh>
    <rPh sb="267" eb="269">
      <t>ゲンショウ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</si>
</sst>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0.85</c:v>
                </c:pt>
                <c:pt idx="1">
                  <c:v>0.54</c:v>
                </c:pt>
                <c:pt idx="2">
                  <c:v>0.6</c:v>
                </c:pt>
                <c:pt idx="3">
                  <c:v>0.54</c:v>
                </c:pt>
                <c:pt idx="4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A-4FEF-8AA2-691A10BFC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072248"/>
        <c:axId val="335071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A-4FEF-8AA2-691A10BFC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072248"/>
        <c:axId val="335071856"/>
      </c:lineChart>
      <c:dateAx>
        <c:axId val="3350722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5071856"/>
        <c:crosses val="autoZero"/>
        <c:auto val="1"/>
        <c:lblOffset val="100"/>
        <c:baseTimeUnit val="years"/>
      </c:dateAx>
      <c:valAx>
        <c:axId val="335071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5072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211.66</c:v>
                </c:pt>
                <c:pt idx="1">
                  <c:v>71.47</c:v>
                </c:pt>
                <c:pt idx="2">
                  <c:v>74.150000000000006</c:v>
                </c:pt>
                <c:pt idx="3">
                  <c:v>67.05</c:v>
                </c:pt>
                <c:pt idx="4">
                  <c:v>65.89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2-453E-A99D-C8209EB3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711632"/>
        <c:axId val="335716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64.66</c:v>
                </c:pt>
                <c:pt idx="1">
                  <c:v>64.650000000000006</c:v>
                </c:pt>
                <c:pt idx="2">
                  <c:v>62.96</c:v>
                </c:pt>
                <c:pt idx="3">
                  <c:v>62.97</c:v>
                </c:pt>
                <c:pt idx="4">
                  <c:v>64.930000000000007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2-453E-A99D-C8209EB3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711632"/>
        <c:axId val="335716336"/>
      </c:lineChart>
      <c:dateAx>
        <c:axId val="3357116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5716336"/>
        <c:crosses val="autoZero"/>
        <c:auto val="1"/>
        <c:lblOffset val="100"/>
        <c:baseTimeUnit val="years"/>
      </c:dateAx>
      <c:valAx>
        <c:axId val="335716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5711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99.84</c:v>
                </c:pt>
                <c:pt idx="1">
                  <c:v>99.85</c:v>
                </c:pt>
                <c:pt idx="2">
                  <c:v>99.85</c:v>
                </c:pt>
                <c:pt idx="3">
                  <c:v>99.86</c:v>
                </c:pt>
                <c:pt idx="4">
                  <c:v>99.86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1-447B-8926-890CEDE65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716728"/>
        <c:axId val="335717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97.08</c:v>
                </c:pt>
                <c:pt idx="1">
                  <c:v>97.4</c:v>
                </c:pt>
                <c:pt idx="2">
                  <c:v>96.96</c:v>
                </c:pt>
                <c:pt idx="3">
                  <c:v>96.97</c:v>
                </c:pt>
                <c:pt idx="4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1-447B-8926-890CEDE65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716728"/>
        <c:axId val="335717120"/>
      </c:lineChart>
      <c:dateAx>
        <c:axId val="335716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5717120"/>
        <c:crosses val="autoZero"/>
        <c:auto val="1"/>
        <c:lblOffset val="100"/>
        <c:baseTimeUnit val="years"/>
      </c:dateAx>
      <c:valAx>
        <c:axId val="335717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5716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108.43</c:v>
                </c:pt>
                <c:pt idx="1">
                  <c:v>108.09</c:v>
                </c:pt>
                <c:pt idx="2">
                  <c:v>107.51</c:v>
                </c:pt>
                <c:pt idx="3">
                  <c:v>107.33</c:v>
                </c:pt>
                <c:pt idx="4">
                  <c:v>104.79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9-4F0F-A1BB-5CCA64158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071464"/>
        <c:axId val="335072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109.82</c:v>
                </c:pt>
                <c:pt idx="1">
                  <c:v>111.25</c:v>
                </c:pt>
                <c:pt idx="2">
                  <c:v>108.87</c:v>
                </c:pt>
                <c:pt idx="3">
                  <c:v>109</c:v>
                </c:pt>
                <c:pt idx="4">
                  <c:v>107.09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9-4F0F-A1BB-5CCA64158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071464"/>
        <c:axId val="335072640"/>
      </c:lineChart>
      <c:dateAx>
        <c:axId val="3350714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5072640"/>
        <c:crosses val="autoZero"/>
        <c:auto val="1"/>
        <c:lblOffset val="100"/>
        <c:baseTimeUnit val="years"/>
      </c:dateAx>
      <c:valAx>
        <c:axId val="335072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5071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28.42</c:v>
                </c:pt>
                <c:pt idx="1">
                  <c:v>30.99</c:v>
                </c:pt>
                <c:pt idx="2">
                  <c:v>33.58</c:v>
                </c:pt>
                <c:pt idx="3">
                  <c:v>34.68</c:v>
                </c:pt>
                <c:pt idx="4">
                  <c:v>37.04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8-4493-B5C7-F635D2C9B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073424"/>
        <c:axId val="335073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25.28</c:v>
                </c:pt>
                <c:pt idx="1">
                  <c:v>28.35</c:v>
                </c:pt>
                <c:pt idx="2">
                  <c:v>25.13</c:v>
                </c:pt>
                <c:pt idx="3">
                  <c:v>24.54</c:v>
                </c:pt>
                <c:pt idx="4">
                  <c:v>23.38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8-4493-B5C7-F635D2C9B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073424"/>
        <c:axId val="335073816"/>
      </c:lineChart>
      <c:dateAx>
        <c:axId val="3350734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5073816"/>
        <c:crosses val="autoZero"/>
        <c:auto val="1"/>
        <c:lblOffset val="100"/>
        <c:baseTimeUnit val="years"/>
      </c:dateAx>
      <c:valAx>
        <c:axId val="335073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5073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7.66</c:v>
                </c:pt>
                <c:pt idx="1">
                  <c:v>11.41</c:v>
                </c:pt>
                <c:pt idx="2">
                  <c:v>13.94</c:v>
                </c:pt>
                <c:pt idx="3">
                  <c:v>16.57</c:v>
                </c:pt>
                <c:pt idx="4">
                  <c:v>19.62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E-4EE8-B859-873FC35A6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191432"/>
        <c:axId val="335189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4.08</c:v>
                </c:pt>
                <c:pt idx="1">
                  <c:v>6.7</c:v>
                </c:pt>
                <c:pt idx="2">
                  <c:v>6.4</c:v>
                </c:pt>
                <c:pt idx="3">
                  <c:v>7.66</c:v>
                </c:pt>
                <c:pt idx="4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E-4EE8-B859-873FC35A6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91432"/>
        <c:axId val="335189080"/>
      </c:lineChart>
      <c:dateAx>
        <c:axId val="335191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5189080"/>
        <c:crosses val="autoZero"/>
        <c:auto val="1"/>
        <c:lblOffset val="100"/>
        <c:baseTimeUnit val="years"/>
      </c:dateAx>
      <c:valAx>
        <c:axId val="335189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5191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8-496F-B92B-8075CF235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191824"/>
        <c:axId val="335189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 formatCode="#,##0.00;&quot;△&quot;#,##0.00;&quot;-&quot;">
                  <c:v>0.45</c:v>
                </c:pt>
                <c:pt idx="1">
                  <c:v>0</c:v>
                </c:pt>
                <c:pt idx="2" formatCode="#,##0.00;&quot;△&quot;#,##0.00;&quot;-&quot;">
                  <c:v>0.39</c:v>
                </c:pt>
                <c:pt idx="3" formatCode="#,##0.00;&quot;△&quot;#,##0.00;&quot;-&quot;">
                  <c:v>0.28000000000000003</c:v>
                </c:pt>
                <c:pt idx="4" formatCode="#,##0.00;&quot;△&quot;#,##0.00;&quot;-&quot;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8-496F-B92B-8075CF235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91824"/>
        <c:axId val="335189472"/>
      </c:lineChart>
      <c:dateAx>
        <c:axId val="335191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5189472"/>
        <c:crosses val="autoZero"/>
        <c:auto val="1"/>
        <c:lblOffset val="100"/>
        <c:baseTimeUnit val="years"/>
      </c:dateAx>
      <c:valAx>
        <c:axId val="335189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519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121.22</c:v>
                </c:pt>
                <c:pt idx="1">
                  <c:v>124.18</c:v>
                </c:pt>
                <c:pt idx="2">
                  <c:v>132.12</c:v>
                </c:pt>
                <c:pt idx="3">
                  <c:v>136.34</c:v>
                </c:pt>
                <c:pt idx="4">
                  <c:v>143.03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A-4763-965F-31959E024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194176"/>
        <c:axId val="335194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67.7</c:v>
                </c:pt>
                <c:pt idx="1">
                  <c:v>75.02</c:v>
                </c:pt>
                <c:pt idx="2">
                  <c:v>73.55</c:v>
                </c:pt>
                <c:pt idx="3">
                  <c:v>71.19</c:v>
                </c:pt>
                <c:pt idx="4">
                  <c:v>77.72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A-4763-965F-31959E024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94176"/>
        <c:axId val="335194568"/>
      </c:lineChart>
      <c:dateAx>
        <c:axId val="3351941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5194568"/>
        <c:crosses val="autoZero"/>
        <c:auto val="1"/>
        <c:lblOffset val="100"/>
        <c:baseTimeUnit val="years"/>
      </c:dateAx>
      <c:valAx>
        <c:axId val="335194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5194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291.29000000000002</c:v>
                </c:pt>
                <c:pt idx="1">
                  <c:v>277.87</c:v>
                </c:pt>
                <c:pt idx="2">
                  <c:v>278.23</c:v>
                </c:pt>
                <c:pt idx="3">
                  <c:v>293.7</c:v>
                </c:pt>
                <c:pt idx="4">
                  <c:v>292.68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A-4B95-993D-94183FEA0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193392"/>
        <c:axId val="335195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599.92999999999995</c:v>
                </c:pt>
                <c:pt idx="1">
                  <c:v>573.73</c:v>
                </c:pt>
                <c:pt idx="2">
                  <c:v>514.27</c:v>
                </c:pt>
                <c:pt idx="3">
                  <c:v>517.34</c:v>
                </c:pt>
                <c:pt idx="4">
                  <c:v>485.6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A-4B95-993D-94183FEA0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93392"/>
        <c:axId val="335195352"/>
      </c:lineChart>
      <c:dateAx>
        <c:axId val="3351933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5195352"/>
        <c:crosses val="autoZero"/>
        <c:auto val="1"/>
        <c:lblOffset val="100"/>
        <c:baseTimeUnit val="years"/>
      </c:dateAx>
      <c:valAx>
        <c:axId val="335195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5193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102.71</c:v>
                </c:pt>
                <c:pt idx="1">
                  <c:v>102.58</c:v>
                </c:pt>
                <c:pt idx="2">
                  <c:v>101.3</c:v>
                </c:pt>
                <c:pt idx="3">
                  <c:v>99.61</c:v>
                </c:pt>
                <c:pt idx="4">
                  <c:v>97.12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45-4770-B3E7-7D908FEFC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190256"/>
        <c:axId val="335190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95.76</c:v>
                </c:pt>
                <c:pt idx="1">
                  <c:v>100.74</c:v>
                </c:pt>
                <c:pt idx="2">
                  <c:v>100.34</c:v>
                </c:pt>
                <c:pt idx="3">
                  <c:v>99.89</c:v>
                </c:pt>
                <c:pt idx="4">
                  <c:v>99.95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5-4770-B3E7-7D908FEFC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90256"/>
        <c:axId val="335190648"/>
      </c:lineChart>
      <c:dateAx>
        <c:axId val="3351902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5190648"/>
        <c:crosses val="autoZero"/>
        <c:auto val="1"/>
        <c:lblOffset val="100"/>
        <c:baseTimeUnit val="years"/>
      </c:dateAx>
      <c:valAx>
        <c:axId val="335190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5190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83.05</c:v>
                </c:pt>
                <c:pt idx="1">
                  <c:v>82.75</c:v>
                </c:pt>
                <c:pt idx="2">
                  <c:v>83.32</c:v>
                </c:pt>
                <c:pt idx="3">
                  <c:v>84.45</c:v>
                </c:pt>
                <c:pt idx="4">
                  <c:v>84.79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BE-4A77-8AB7-E04F572AA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713592"/>
        <c:axId val="335715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119</c:v>
                </c:pt>
                <c:pt idx="1">
                  <c:v>112.75</c:v>
                </c:pt>
                <c:pt idx="2">
                  <c:v>113.49</c:v>
                </c:pt>
                <c:pt idx="3">
                  <c:v>112.4</c:v>
                </c:pt>
                <c:pt idx="4">
                  <c:v>110.21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E-4A77-8AB7-E04F572AA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713592"/>
        <c:axId val="335715552"/>
      </c:lineChart>
      <c:dateAx>
        <c:axId val="335713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5715552"/>
        <c:crosses val="autoZero"/>
        <c:auto val="1"/>
        <c:lblOffset val="100"/>
        <c:baseTimeUnit val="years"/>
      </c:dateAx>
      <c:valAx>
        <c:axId val="335715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5713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【705.21】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【134.52】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【36.52】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</row>
    <row r="3" spans="1:78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</row>
    <row r="4" spans="1:78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1" t="str">
        <f>データ!H6</f>
        <v>大阪府　豊中市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1" t="s">
        <v>1</v>
      </c>
      <c r="C7" s="71"/>
      <c r="D7" s="71"/>
      <c r="E7" s="71"/>
      <c r="F7" s="71"/>
      <c r="G7" s="71"/>
      <c r="H7" s="71"/>
      <c r="I7" s="71" t="s">
        <v>2</v>
      </c>
      <c r="J7" s="71"/>
      <c r="K7" s="71"/>
      <c r="L7" s="71"/>
      <c r="M7" s="71"/>
      <c r="N7" s="71"/>
      <c r="O7" s="71"/>
      <c r="P7" s="71" t="s">
        <v>3</v>
      </c>
      <c r="Q7" s="71"/>
      <c r="R7" s="71"/>
      <c r="S7" s="71"/>
      <c r="T7" s="71"/>
      <c r="U7" s="71"/>
      <c r="V7" s="71"/>
      <c r="W7" s="71" t="s">
        <v>4</v>
      </c>
      <c r="X7" s="71"/>
      <c r="Y7" s="71"/>
      <c r="Z7" s="71"/>
      <c r="AA7" s="71"/>
      <c r="AB7" s="71"/>
      <c r="AC7" s="71"/>
      <c r="AD7" s="71" t="s">
        <v>5</v>
      </c>
      <c r="AE7" s="71"/>
      <c r="AF7" s="71"/>
      <c r="AG7" s="71"/>
      <c r="AH7" s="71"/>
      <c r="AI7" s="71"/>
      <c r="AJ7" s="71"/>
      <c r="AK7" s="3"/>
      <c r="AL7" s="71" t="s">
        <v>6</v>
      </c>
      <c r="AM7" s="71"/>
      <c r="AN7" s="71"/>
      <c r="AO7" s="71"/>
      <c r="AP7" s="71"/>
      <c r="AQ7" s="71"/>
      <c r="AR7" s="71"/>
      <c r="AS7" s="71"/>
      <c r="AT7" s="71" t="s">
        <v>7</v>
      </c>
      <c r="AU7" s="71"/>
      <c r="AV7" s="71"/>
      <c r="AW7" s="71"/>
      <c r="AX7" s="71"/>
      <c r="AY7" s="71"/>
      <c r="AZ7" s="71"/>
      <c r="BA7" s="71"/>
      <c r="BB7" s="71" t="s">
        <v>8</v>
      </c>
      <c r="BC7" s="71"/>
      <c r="BD7" s="71"/>
      <c r="BE7" s="71"/>
      <c r="BF7" s="71"/>
      <c r="BG7" s="71"/>
      <c r="BH7" s="71"/>
      <c r="BI7" s="71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8" t="str">
        <f>データ!I6</f>
        <v>法適用</v>
      </c>
      <c r="C8" s="78"/>
      <c r="D8" s="78"/>
      <c r="E8" s="78"/>
      <c r="F8" s="78"/>
      <c r="G8" s="78"/>
      <c r="H8" s="78"/>
      <c r="I8" s="78" t="str">
        <f>データ!J6</f>
        <v>下水道事業</v>
      </c>
      <c r="J8" s="78"/>
      <c r="K8" s="78"/>
      <c r="L8" s="78"/>
      <c r="M8" s="78"/>
      <c r="N8" s="78"/>
      <c r="O8" s="78"/>
      <c r="P8" s="78" t="str">
        <f>データ!K6</f>
        <v>公共下水道</v>
      </c>
      <c r="Q8" s="78"/>
      <c r="R8" s="78"/>
      <c r="S8" s="78"/>
      <c r="T8" s="78"/>
      <c r="U8" s="78"/>
      <c r="V8" s="78"/>
      <c r="W8" s="78" t="str">
        <f>データ!L6</f>
        <v>Aa</v>
      </c>
      <c r="X8" s="78"/>
      <c r="Y8" s="78"/>
      <c r="Z8" s="78"/>
      <c r="AA8" s="78"/>
      <c r="AB8" s="78"/>
      <c r="AC8" s="78"/>
      <c r="AD8" s="79" t="str">
        <f>データ!$M$6</f>
        <v>自治体職員</v>
      </c>
      <c r="AE8" s="79"/>
      <c r="AF8" s="79"/>
      <c r="AG8" s="79"/>
      <c r="AH8" s="79"/>
      <c r="AI8" s="79"/>
      <c r="AJ8" s="79"/>
      <c r="AK8" s="3"/>
      <c r="AL8" s="75">
        <f>データ!S6</f>
        <v>409396</v>
      </c>
      <c r="AM8" s="75"/>
      <c r="AN8" s="75"/>
      <c r="AO8" s="75"/>
      <c r="AP8" s="75"/>
      <c r="AQ8" s="75"/>
      <c r="AR8" s="75"/>
      <c r="AS8" s="75"/>
      <c r="AT8" s="74">
        <f>データ!T6</f>
        <v>36.39</v>
      </c>
      <c r="AU8" s="74"/>
      <c r="AV8" s="74"/>
      <c r="AW8" s="74"/>
      <c r="AX8" s="74"/>
      <c r="AY8" s="74"/>
      <c r="AZ8" s="74"/>
      <c r="BA8" s="74"/>
      <c r="BB8" s="74">
        <f>データ!U6</f>
        <v>11250.23</v>
      </c>
      <c r="BC8" s="74"/>
      <c r="BD8" s="74"/>
      <c r="BE8" s="74"/>
      <c r="BF8" s="74"/>
      <c r="BG8" s="74"/>
      <c r="BH8" s="74"/>
      <c r="BI8" s="74"/>
      <c r="BJ8" s="3"/>
      <c r="BK8" s="3"/>
      <c r="BL8" s="76" t="s">
        <v>10</v>
      </c>
      <c r="BM8" s="7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71" t="s">
        <v>12</v>
      </c>
      <c r="C9" s="71"/>
      <c r="D9" s="71"/>
      <c r="E9" s="71"/>
      <c r="F9" s="71"/>
      <c r="G9" s="71"/>
      <c r="H9" s="71"/>
      <c r="I9" s="71" t="s">
        <v>13</v>
      </c>
      <c r="J9" s="71"/>
      <c r="K9" s="71"/>
      <c r="L9" s="71"/>
      <c r="M9" s="71"/>
      <c r="N9" s="71"/>
      <c r="O9" s="71"/>
      <c r="P9" s="71" t="s">
        <v>14</v>
      </c>
      <c r="Q9" s="71"/>
      <c r="R9" s="71"/>
      <c r="S9" s="71"/>
      <c r="T9" s="71"/>
      <c r="U9" s="71"/>
      <c r="V9" s="71"/>
      <c r="W9" s="71" t="s">
        <v>15</v>
      </c>
      <c r="X9" s="71"/>
      <c r="Y9" s="71"/>
      <c r="Z9" s="71"/>
      <c r="AA9" s="71"/>
      <c r="AB9" s="71"/>
      <c r="AC9" s="71"/>
      <c r="AD9" s="71" t="s">
        <v>16</v>
      </c>
      <c r="AE9" s="71"/>
      <c r="AF9" s="71"/>
      <c r="AG9" s="71"/>
      <c r="AH9" s="71"/>
      <c r="AI9" s="71"/>
      <c r="AJ9" s="71"/>
      <c r="AK9" s="3"/>
      <c r="AL9" s="71" t="s">
        <v>17</v>
      </c>
      <c r="AM9" s="71"/>
      <c r="AN9" s="71"/>
      <c r="AO9" s="71"/>
      <c r="AP9" s="71"/>
      <c r="AQ9" s="71"/>
      <c r="AR9" s="71"/>
      <c r="AS9" s="71"/>
      <c r="AT9" s="71" t="s">
        <v>18</v>
      </c>
      <c r="AU9" s="71"/>
      <c r="AV9" s="71"/>
      <c r="AW9" s="71"/>
      <c r="AX9" s="71"/>
      <c r="AY9" s="71"/>
      <c r="AZ9" s="71"/>
      <c r="BA9" s="71"/>
      <c r="BB9" s="71" t="s">
        <v>19</v>
      </c>
      <c r="BC9" s="71"/>
      <c r="BD9" s="71"/>
      <c r="BE9" s="71"/>
      <c r="BF9" s="71"/>
      <c r="BG9" s="71"/>
      <c r="BH9" s="71"/>
      <c r="BI9" s="71"/>
      <c r="BJ9" s="3"/>
      <c r="BK9" s="3"/>
      <c r="BL9" s="72" t="s">
        <v>20</v>
      </c>
      <c r="BM9" s="7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74" t="str">
        <f>データ!N6</f>
        <v>-</v>
      </c>
      <c r="C10" s="74"/>
      <c r="D10" s="74"/>
      <c r="E10" s="74"/>
      <c r="F10" s="74"/>
      <c r="G10" s="74"/>
      <c r="H10" s="74"/>
      <c r="I10" s="74">
        <f>データ!O6</f>
        <v>69.209999999999994</v>
      </c>
      <c r="J10" s="74"/>
      <c r="K10" s="74"/>
      <c r="L10" s="74"/>
      <c r="M10" s="74"/>
      <c r="N10" s="74"/>
      <c r="O10" s="74"/>
      <c r="P10" s="74">
        <f>データ!P6</f>
        <v>99.99</v>
      </c>
      <c r="Q10" s="74"/>
      <c r="R10" s="74"/>
      <c r="S10" s="74"/>
      <c r="T10" s="74"/>
      <c r="U10" s="74"/>
      <c r="V10" s="74"/>
      <c r="W10" s="74">
        <f>データ!Q6</f>
        <v>67.39</v>
      </c>
      <c r="X10" s="74"/>
      <c r="Y10" s="74"/>
      <c r="Z10" s="74"/>
      <c r="AA10" s="74"/>
      <c r="AB10" s="74"/>
      <c r="AC10" s="74"/>
      <c r="AD10" s="75">
        <f>データ!R6</f>
        <v>1421</v>
      </c>
      <c r="AE10" s="75"/>
      <c r="AF10" s="75"/>
      <c r="AG10" s="75"/>
      <c r="AH10" s="75"/>
      <c r="AI10" s="75"/>
      <c r="AJ10" s="75"/>
      <c r="AK10" s="2"/>
      <c r="AL10" s="75">
        <f>データ!V6</f>
        <v>408712</v>
      </c>
      <c r="AM10" s="75"/>
      <c r="AN10" s="75"/>
      <c r="AO10" s="75"/>
      <c r="AP10" s="75"/>
      <c r="AQ10" s="75"/>
      <c r="AR10" s="75"/>
      <c r="AS10" s="75"/>
      <c r="AT10" s="74">
        <f>データ!W6</f>
        <v>33.64</v>
      </c>
      <c r="AU10" s="74"/>
      <c r="AV10" s="74"/>
      <c r="AW10" s="74"/>
      <c r="AX10" s="74"/>
      <c r="AY10" s="74"/>
      <c r="AZ10" s="74"/>
      <c r="BA10" s="74"/>
      <c r="BB10" s="74">
        <f>データ!X6</f>
        <v>12149.58</v>
      </c>
      <c r="BC10" s="74"/>
      <c r="BD10" s="74"/>
      <c r="BE10" s="74"/>
      <c r="BF10" s="74"/>
      <c r="BG10" s="74"/>
      <c r="BH10" s="74"/>
      <c r="BI10" s="74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65" t="s">
        <v>26</v>
      </c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7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68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70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117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115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116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【106.67】</v>
      </c>
      <c r="F85" s="26" t="str">
        <f>データ!AT6</f>
        <v>【3.64】</v>
      </c>
      <c r="G85" s="26" t="str">
        <f>データ!BE6</f>
        <v>【67.52】</v>
      </c>
      <c r="H85" s="26" t="str">
        <f>データ!BP6</f>
        <v>【705.21】</v>
      </c>
      <c r="I85" s="26" t="str">
        <f>データ!CA6</f>
        <v>【98.96】</v>
      </c>
      <c r="J85" s="26" t="str">
        <f>データ!CL6</f>
        <v>【134.52】</v>
      </c>
      <c r="K85" s="26" t="str">
        <f>データ!CW6</f>
        <v>【59.57】</v>
      </c>
      <c r="L85" s="26" t="str">
        <f>データ!DH6</f>
        <v>【95.57】</v>
      </c>
      <c r="M85" s="26" t="str">
        <f>データ!DS6</f>
        <v>【36.52】</v>
      </c>
      <c r="N85" s="26" t="str">
        <f>データ!ED6</f>
        <v>【5.72】</v>
      </c>
      <c r="O85" s="26" t="str">
        <f>データ!EO6</f>
        <v>【0.30】</v>
      </c>
    </row>
  </sheetData>
  <sheetProtection algorithmName="SHA-512" hashValue="IWsm8bUUH1RQ7h8SGY/ALXEW9BOpzbAeUqe5PCDRqWU5ebpO/LICV8vNxRaoESz5VCZkv14ptSZoUHPZleMYRA==" saltValue="K7uOrfOMn5oYW39PBWanOA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83" t="s">
        <v>52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5"/>
      <c r="Y3" s="89" t="s">
        <v>53</v>
      </c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 t="s">
        <v>54</v>
      </c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8"/>
      <c r="Y4" s="82" t="s">
        <v>56</v>
      </c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 t="s">
        <v>57</v>
      </c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 t="s">
        <v>58</v>
      </c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 t="s">
        <v>59</v>
      </c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 t="s">
        <v>60</v>
      </c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 t="s">
        <v>61</v>
      </c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 t="s">
        <v>62</v>
      </c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 t="s">
        <v>63</v>
      </c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 t="s">
        <v>64</v>
      </c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 t="s">
        <v>65</v>
      </c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 t="s">
        <v>66</v>
      </c>
      <c r="EF4" s="82"/>
      <c r="EG4" s="82"/>
      <c r="EH4" s="82"/>
      <c r="EI4" s="82"/>
      <c r="EJ4" s="82"/>
      <c r="EK4" s="82"/>
      <c r="EL4" s="82"/>
      <c r="EM4" s="82"/>
      <c r="EN4" s="82"/>
      <c r="EO4" s="82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2020</v>
      </c>
      <c r="C6" s="33">
        <f t="shared" ref="C6:X6" si="3">C7</f>
        <v>272035</v>
      </c>
      <c r="D6" s="33">
        <f t="shared" si="3"/>
        <v>46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大阪府　豊中市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Aa</v>
      </c>
      <c r="M6" s="33" t="str">
        <f t="shared" si="3"/>
        <v>自治体職員</v>
      </c>
      <c r="N6" s="34" t="str">
        <f t="shared" si="3"/>
        <v>-</v>
      </c>
      <c r="O6" s="34">
        <f t="shared" si="3"/>
        <v>69.209999999999994</v>
      </c>
      <c r="P6" s="34">
        <f t="shared" si="3"/>
        <v>99.99</v>
      </c>
      <c r="Q6" s="34">
        <f t="shared" si="3"/>
        <v>67.39</v>
      </c>
      <c r="R6" s="34">
        <f t="shared" si="3"/>
        <v>1421</v>
      </c>
      <c r="S6" s="34">
        <f t="shared" si="3"/>
        <v>409396</v>
      </c>
      <c r="T6" s="34">
        <f t="shared" si="3"/>
        <v>36.39</v>
      </c>
      <c r="U6" s="34">
        <f t="shared" si="3"/>
        <v>11250.23</v>
      </c>
      <c r="V6" s="34">
        <f t="shared" si="3"/>
        <v>408712</v>
      </c>
      <c r="W6" s="34">
        <f t="shared" si="3"/>
        <v>33.64</v>
      </c>
      <c r="X6" s="34">
        <f t="shared" si="3"/>
        <v>12149.58</v>
      </c>
      <c r="Y6" s="35">
        <f>IF(Y7="",NA(),Y7)</f>
        <v>108.43</v>
      </c>
      <c r="Z6" s="35">
        <f t="shared" ref="Z6:AH6" si="4">IF(Z7="",NA(),Z7)</f>
        <v>108.09</v>
      </c>
      <c r="AA6" s="35">
        <f t="shared" si="4"/>
        <v>107.51</v>
      </c>
      <c r="AB6" s="35">
        <f t="shared" si="4"/>
        <v>107.33</v>
      </c>
      <c r="AC6" s="35">
        <f t="shared" si="4"/>
        <v>104.79</v>
      </c>
      <c r="AD6" s="35">
        <f t="shared" si="4"/>
        <v>109.82</v>
      </c>
      <c r="AE6" s="35">
        <f t="shared" si="4"/>
        <v>111.25</v>
      </c>
      <c r="AF6" s="35">
        <f t="shared" si="4"/>
        <v>108.87</v>
      </c>
      <c r="AG6" s="35">
        <f t="shared" si="4"/>
        <v>109</v>
      </c>
      <c r="AH6" s="35">
        <f t="shared" si="4"/>
        <v>107.09</v>
      </c>
      <c r="AI6" s="34" t="str">
        <f>IF(AI7="","",IF(AI7="-","【-】","【"&amp;SUBSTITUTE(TEXT(AI7,"#,##0.00"),"-","△")&amp;"】"))</f>
        <v>【106.67】</v>
      </c>
      <c r="AJ6" s="34">
        <f>IF(AJ7="",NA(),AJ7)</f>
        <v>0</v>
      </c>
      <c r="AK6" s="34">
        <f t="shared" ref="AK6:AS6" si="5">IF(AK7="",NA(),AK7)</f>
        <v>0</v>
      </c>
      <c r="AL6" s="34">
        <f t="shared" si="5"/>
        <v>0</v>
      </c>
      <c r="AM6" s="34">
        <f t="shared" si="5"/>
        <v>0</v>
      </c>
      <c r="AN6" s="34">
        <f t="shared" si="5"/>
        <v>0</v>
      </c>
      <c r="AO6" s="35">
        <f t="shared" si="5"/>
        <v>0.45</v>
      </c>
      <c r="AP6" s="34">
        <f t="shared" si="5"/>
        <v>0</v>
      </c>
      <c r="AQ6" s="35">
        <f t="shared" si="5"/>
        <v>0.39</v>
      </c>
      <c r="AR6" s="35">
        <f t="shared" si="5"/>
        <v>0.28000000000000003</v>
      </c>
      <c r="AS6" s="35">
        <f t="shared" si="5"/>
        <v>0.59</v>
      </c>
      <c r="AT6" s="34" t="str">
        <f>IF(AT7="","",IF(AT7="-","【-】","【"&amp;SUBSTITUTE(TEXT(AT7,"#,##0.00"),"-","△")&amp;"】"))</f>
        <v>【3.64】</v>
      </c>
      <c r="AU6" s="35">
        <f>IF(AU7="",NA(),AU7)</f>
        <v>121.22</v>
      </c>
      <c r="AV6" s="35">
        <f t="shared" ref="AV6:BD6" si="6">IF(AV7="",NA(),AV7)</f>
        <v>124.18</v>
      </c>
      <c r="AW6" s="35">
        <f t="shared" si="6"/>
        <v>132.12</v>
      </c>
      <c r="AX6" s="35">
        <f t="shared" si="6"/>
        <v>136.34</v>
      </c>
      <c r="AY6" s="35">
        <f t="shared" si="6"/>
        <v>143.03</v>
      </c>
      <c r="AZ6" s="35">
        <f t="shared" si="6"/>
        <v>67.7</v>
      </c>
      <c r="BA6" s="35">
        <f t="shared" si="6"/>
        <v>75.02</v>
      </c>
      <c r="BB6" s="35">
        <f t="shared" si="6"/>
        <v>73.55</v>
      </c>
      <c r="BC6" s="35">
        <f t="shared" si="6"/>
        <v>71.19</v>
      </c>
      <c r="BD6" s="35">
        <f t="shared" si="6"/>
        <v>77.72</v>
      </c>
      <c r="BE6" s="34" t="str">
        <f>IF(BE7="","",IF(BE7="-","【-】","【"&amp;SUBSTITUTE(TEXT(BE7,"#,##0.00"),"-","△")&amp;"】"))</f>
        <v>【67.52】</v>
      </c>
      <c r="BF6" s="35">
        <f>IF(BF7="",NA(),BF7)</f>
        <v>291.29000000000002</v>
      </c>
      <c r="BG6" s="35">
        <f t="shared" ref="BG6:BO6" si="7">IF(BG7="",NA(),BG7)</f>
        <v>277.87</v>
      </c>
      <c r="BH6" s="35">
        <f t="shared" si="7"/>
        <v>278.23</v>
      </c>
      <c r="BI6" s="35">
        <f t="shared" si="7"/>
        <v>293.7</v>
      </c>
      <c r="BJ6" s="35">
        <f t="shared" si="7"/>
        <v>292.68</v>
      </c>
      <c r="BK6" s="35">
        <f t="shared" si="7"/>
        <v>599.92999999999995</v>
      </c>
      <c r="BL6" s="35">
        <f t="shared" si="7"/>
        <v>573.73</v>
      </c>
      <c r="BM6" s="35">
        <f t="shared" si="7"/>
        <v>514.27</v>
      </c>
      <c r="BN6" s="35">
        <f t="shared" si="7"/>
        <v>517.34</v>
      </c>
      <c r="BO6" s="35">
        <f t="shared" si="7"/>
        <v>485.6</v>
      </c>
      <c r="BP6" s="34" t="str">
        <f>IF(BP7="","",IF(BP7="-","【-】","【"&amp;SUBSTITUTE(TEXT(BP7,"#,##0.00"),"-","△")&amp;"】"))</f>
        <v>【705.21】</v>
      </c>
      <c r="BQ6" s="35">
        <f>IF(BQ7="",NA(),BQ7)</f>
        <v>102.71</v>
      </c>
      <c r="BR6" s="35">
        <f t="shared" ref="BR6:BZ6" si="8">IF(BR7="",NA(),BR7)</f>
        <v>102.58</v>
      </c>
      <c r="BS6" s="35">
        <f t="shared" si="8"/>
        <v>101.3</v>
      </c>
      <c r="BT6" s="35">
        <f t="shared" si="8"/>
        <v>99.61</v>
      </c>
      <c r="BU6" s="35">
        <f t="shared" si="8"/>
        <v>97.12</v>
      </c>
      <c r="BV6" s="35">
        <f t="shared" si="8"/>
        <v>95.76</v>
      </c>
      <c r="BW6" s="35">
        <f t="shared" si="8"/>
        <v>100.74</v>
      </c>
      <c r="BX6" s="35">
        <f t="shared" si="8"/>
        <v>100.34</v>
      </c>
      <c r="BY6" s="35">
        <f t="shared" si="8"/>
        <v>99.89</v>
      </c>
      <c r="BZ6" s="35">
        <f t="shared" si="8"/>
        <v>99.95</v>
      </c>
      <c r="CA6" s="34" t="str">
        <f>IF(CA7="","",IF(CA7="-","【-】","【"&amp;SUBSTITUTE(TEXT(CA7,"#,##0.00"),"-","△")&amp;"】"))</f>
        <v>【98.96】</v>
      </c>
      <c r="CB6" s="35">
        <f>IF(CB7="",NA(),CB7)</f>
        <v>83.05</v>
      </c>
      <c r="CC6" s="35">
        <f t="shared" ref="CC6:CK6" si="9">IF(CC7="",NA(),CC7)</f>
        <v>82.75</v>
      </c>
      <c r="CD6" s="35">
        <f t="shared" si="9"/>
        <v>83.32</v>
      </c>
      <c r="CE6" s="35">
        <f t="shared" si="9"/>
        <v>84.45</v>
      </c>
      <c r="CF6" s="35">
        <f t="shared" si="9"/>
        <v>84.79</v>
      </c>
      <c r="CG6" s="35">
        <f t="shared" si="9"/>
        <v>119</v>
      </c>
      <c r="CH6" s="35">
        <f t="shared" si="9"/>
        <v>112.75</v>
      </c>
      <c r="CI6" s="35">
        <f t="shared" si="9"/>
        <v>113.49</v>
      </c>
      <c r="CJ6" s="35">
        <f t="shared" si="9"/>
        <v>112.4</v>
      </c>
      <c r="CK6" s="35">
        <f t="shared" si="9"/>
        <v>110.21</v>
      </c>
      <c r="CL6" s="34" t="str">
        <f>IF(CL7="","",IF(CL7="-","【-】","【"&amp;SUBSTITUTE(TEXT(CL7,"#,##0.00"),"-","△")&amp;"】"))</f>
        <v>【134.52】</v>
      </c>
      <c r="CM6" s="35">
        <f>IF(CM7="",NA(),CM7)</f>
        <v>211.66</v>
      </c>
      <c r="CN6" s="35">
        <f t="shared" ref="CN6:CV6" si="10">IF(CN7="",NA(),CN7)</f>
        <v>71.47</v>
      </c>
      <c r="CO6" s="35">
        <f t="shared" si="10"/>
        <v>74.150000000000006</v>
      </c>
      <c r="CP6" s="35">
        <f t="shared" si="10"/>
        <v>67.05</v>
      </c>
      <c r="CQ6" s="35">
        <f t="shared" si="10"/>
        <v>65.89</v>
      </c>
      <c r="CR6" s="35">
        <f t="shared" si="10"/>
        <v>64.66</v>
      </c>
      <c r="CS6" s="35">
        <f t="shared" si="10"/>
        <v>64.650000000000006</v>
      </c>
      <c r="CT6" s="35">
        <f t="shared" si="10"/>
        <v>62.96</v>
      </c>
      <c r="CU6" s="35">
        <f t="shared" si="10"/>
        <v>62.97</v>
      </c>
      <c r="CV6" s="35">
        <f t="shared" si="10"/>
        <v>64.930000000000007</v>
      </c>
      <c r="CW6" s="34" t="str">
        <f>IF(CW7="","",IF(CW7="-","【-】","【"&amp;SUBSTITUTE(TEXT(CW7,"#,##0.00"),"-","△")&amp;"】"))</f>
        <v>【59.57】</v>
      </c>
      <c r="CX6" s="35">
        <f>IF(CX7="",NA(),CX7)</f>
        <v>99.84</v>
      </c>
      <c r="CY6" s="35">
        <f t="shared" ref="CY6:DG6" si="11">IF(CY7="",NA(),CY7)</f>
        <v>99.85</v>
      </c>
      <c r="CZ6" s="35">
        <f t="shared" si="11"/>
        <v>99.85</v>
      </c>
      <c r="DA6" s="35">
        <f t="shared" si="11"/>
        <v>99.86</v>
      </c>
      <c r="DB6" s="35">
        <f t="shared" si="11"/>
        <v>99.86</v>
      </c>
      <c r="DC6" s="35">
        <f t="shared" si="11"/>
        <v>97.08</v>
      </c>
      <c r="DD6" s="35">
        <f t="shared" si="11"/>
        <v>97.4</v>
      </c>
      <c r="DE6" s="35">
        <f t="shared" si="11"/>
        <v>96.96</v>
      </c>
      <c r="DF6" s="35">
        <f t="shared" si="11"/>
        <v>96.97</v>
      </c>
      <c r="DG6" s="35">
        <f t="shared" si="11"/>
        <v>97.7</v>
      </c>
      <c r="DH6" s="34" t="str">
        <f>IF(DH7="","",IF(DH7="-","【-】","【"&amp;SUBSTITUTE(TEXT(DH7,"#,##0.00"),"-","△")&amp;"】"))</f>
        <v>【95.57】</v>
      </c>
      <c r="DI6" s="35">
        <f>IF(DI7="",NA(),DI7)</f>
        <v>28.42</v>
      </c>
      <c r="DJ6" s="35">
        <f t="shared" ref="DJ6:DR6" si="12">IF(DJ7="",NA(),DJ7)</f>
        <v>30.99</v>
      </c>
      <c r="DK6" s="35">
        <f t="shared" si="12"/>
        <v>33.58</v>
      </c>
      <c r="DL6" s="35">
        <f t="shared" si="12"/>
        <v>34.68</v>
      </c>
      <c r="DM6" s="35">
        <f t="shared" si="12"/>
        <v>37.04</v>
      </c>
      <c r="DN6" s="35">
        <f t="shared" si="12"/>
        <v>25.28</v>
      </c>
      <c r="DO6" s="35">
        <f t="shared" si="12"/>
        <v>28.35</v>
      </c>
      <c r="DP6" s="35">
        <f t="shared" si="12"/>
        <v>25.13</v>
      </c>
      <c r="DQ6" s="35">
        <f t="shared" si="12"/>
        <v>24.54</v>
      </c>
      <c r="DR6" s="35">
        <f t="shared" si="12"/>
        <v>23.38</v>
      </c>
      <c r="DS6" s="34" t="str">
        <f>IF(DS7="","",IF(DS7="-","【-】","【"&amp;SUBSTITUTE(TEXT(DS7,"#,##0.00"),"-","△")&amp;"】"))</f>
        <v>【36.52】</v>
      </c>
      <c r="DT6" s="35">
        <f>IF(DT7="",NA(),DT7)</f>
        <v>7.66</v>
      </c>
      <c r="DU6" s="35">
        <f t="shared" ref="DU6:EC6" si="13">IF(DU7="",NA(),DU7)</f>
        <v>11.41</v>
      </c>
      <c r="DV6" s="35">
        <f t="shared" si="13"/>
        <v>13.94</v>
      </c>
      <c r="DW6" s="35">
        <f t="shared" si="13"/>
        <v>16.57</v>
      </c>
      <c r="DX6" s="35">
        <f t="shared" si="13"/>
        <v>19.62</v>
      </c>
      <c r="DY6" s="35">
        <f t="shared" si="13"/>
        <v>4.08</v>
      </c>
      <c r="DZ6" s="35">
        <f t="shared" si="13"/>
        <v>6.7</v>
      </c>
      <c r="EA6" s="35">
        <f t="shared" si="13"/>
        <v>6.4</v>
      </c>
      <c r="EB6" s="35">
        <f t="shared" si="13"/>
        <v>7.66</v>
      </c>
      <c r="EC6" s="35">
        <f t="shared" si="13"/>
        <v>8.1999999999999993</v>
      </c>
      <c r="ED6" s="34" t="str">
        <f>IF(ED7="","",IF(ED7="-","【-】","【"&amp;SUBSTITUTE(TEXT(ED7,"#,##0.00"),"-","△")&amp;"】"))</f>
        <v>【5.72】</v>
      </c>
      <c r="EE6" s="35">
        <f>IF(EE7="",NA(),EE7)</f>
        <v>0.85</v>
      </c>
      <c r="EF6" s="35">
        <f t="shared" ref="EF6:EN6" si="14">IF(EF7="",NA(),EF7)</f>
        <v>0.54</v>
      </c>
      <c r="EG6" s="35">
        <f t="shared" si="14"/>
        <v>0.6</v>
      </c>
      <c r="EH6" s="35">
        <f t="shared" si="14"/>
        <v>0.54</v>
      </c>
      <c r="EI6" s="35">
        <f t="shared" si="14"/>
        <v>0.55000000000000004</v>
      </c>
      <c r="EJ6" s="35">
        <f t="shared" si="14"/>
        <v>0.16</v>
      </c>
      <c r="EK6" s="35">
        <f t="shared" si="14"/>
        <v>0.16</v>
      </c>
      <c r="EL6" s="35">
        <f t="shared" si="14"/>
        <v>0.16</v>
      </c>
      <c r="EM6" s="35">
        <f t="shared" si="14"/>
        <v>0.16</v>
      </c>
      <c r="EN6" s="35">
        <f t="shared" si="14"/>
        <v>0.14000000000000001</v>
      </c>
      <c r="EO6" s="34" t="str">
        <f>IF(EO7="","",IF(EO7="-","【-】","【"&amp;SUBSTITUTE(TEXT(EO7,"#,##0.00"),"-","△")&amp;"】"))</f>
        <v>【0.30】</v>
      </c>
    </row>
    <row r="7" spans="1:148" s="36" customFormat="1" x14ac:dyDescent="0.15">
      <c r="A7" s="28"/>
      <c r="B7" s="37">
        <v>2020</v>
      </c>
      <c r="C7" s="37">
        <v>272035</v>
      </c>
      <c r="D7" s="37">
        <v>46</v>
      </c>
      <c r="E7" s="37">
        <v>17</v>
      </c>
      <c r="F7" s="37">
        <v>1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69.209999999999994</v>
      </c>
      <c r="P7" s="38">
        <v>99.99</v>
      </c>
      <c r="Q7" s="38">
        <v>67.39</v>
      </c>
      <c r="R7" s="38">
        <v>1421</v>
      </c>
      <c r="S7" s="38">
        <v>409396</v>
      </c>
      <c r="T7" s="38">
        <v>36.39</v>
      </c>
      <c r="U7" s="38">
        <v>11250.23</v>
      </c>
      <c r="V7" s="38">
        <v>408712</v>
      </c>
      <c r="W7" s="38">
        <v>33.64</v>
      </c>
      <c r="X7" s="38">
        <v>12149.58</v>
      </c>
      <c r="Y7" s="38">
        <v>108.43</v>
      </c>
      <c r="Z7" s="38">
        <v>108.09</v>
      </c>
      <c r="AA7" s="38">
        <v>107.51</v>
      </c>
      <c r="AB7" s="38">
        <v>107.33</v>
      </c>
      <c r="AC7" s="38">
        <v>104.79</v>
      </c>
      <c r="AD7" s="38">
        <v>109.82</v>
      </c>
      <c r="AE7" s="38">
        <v>111.25</v>
      </c>
      <c r="AF7" s="38">
        <v>108.87</v>
      </c>
      <c r="AG7" s="38">
        <v>109</v>
      </c>
      <c r="AH7" s="38">
        <v>107.09</v>
      </c>
      <c r="AI7" s="38">
        <v>106.67</v>
      </c>
      <c r="AJ7" s="38">
        <v>0</v>
      </c>
      <c r="AK7" s="38">
        <v>0</v>
      </c>
      <c r="AL7" s="38">
        <v>0</v>
      </c>
      <c r="AM7" s="38">
        <v>0</v>
      </c>
      <c r="AN7" s="38">
        <v>0</v>
      </c>
      <c r="AO7" s="38">
        <v>0.45</v>
      </c>
      <c r="AP7" s="38">
        <v>0</v>
      </c>
      <c r="AQ7" s="38">
        <v>0.39</v>
      </c>
      <c r="AR7" s="38">
        <v>0.28000000000000003</v>
      </c>
      <c r="AS7" s="38">
        <v>0.59</v>
      </c>
      <c r="AT7" s="38">
        <v>3.64</v>
      </c>
      <c r="AU7" s="38">
        <v>121.22</v>
      </c>
      <c r="AV7" s="38">
        <v>124.18</v>
      </c>
      <c r="AW7" s="38">
        <v>132.12</v>
      </c>
      <c r="AX7" s="38">
        <v>136.34</v>
      </c>
      <c r="AY7" s="38">
        <v>143.03</v>
      </c>
      <c r="AZ7" s="38">
        <v>67.7</v>
      </c>
      <c r="BA7" s="38">
        <v>75.02</v>
      </c>
      <c r="BB7" s="38">
        <v>73.55</v>
      </c>
      <c r="BC7" s="38">
        <v>71.19</v>
      </c>
      <c r="BD7" s="38">
        <v>77.72</v>
      </c>
      <c r="BE7" s="38">
        <v>67.52</v>
      </c>
      <c r="BF7" s="38">
        <v>291.29000000000002</v>
      </c>
      <c r="BG7" s="38">
        <v>277.87</v>
      </c>
      <c r="BH7" s="38">
        <v>278.23</v>
      </c>
      <c r="BI7" s="38">
        <v>293.7</v>
      </c>
      <c r="BJ7" s="38">
        <v>292.68</v>
      </c>
      <c r="BK7" s="38">
        <v>599.92999999999995</v>
      </c>
      <c r="BL7" s="38">
        <v>573.73</v>
      </c>
      <c r="BM7" s="38">
        <v>514.27</v>
      </c>
      <c r="BN7" s="38">
        <v>517.34</v>
      </c>
      <c r="BO7" s="38">
        <v>485.6</v>
      </c>
      <c r="BP7" s="38">
        <v>705.21</v>
      </c>
      <c r="BQ7" s="38">
        <v>102.71</v>
      </c>
      <c r="BR7" s="38">
        <v>102.58</v>
      </c>
      <c r="BS7" s="38">
        <v>101.3</v>
      </c>
      <c r="BT7" s="38">
        <v>99.61</v>
      </c>
      <c r="BU7" s="38">
        <v>97.12</v>
      </c>
      <c r="BV7" s="38">
        <v>95.76</v>
      </c>
      <c r="BW7" s="38">
        <v>100.74</v>
      </c>
      <c r="BX7" s="38">
        <v>100.34</v>
      </c>
      <c r="BY7" s="38">
        <v>99.89</v>
      </c>
      <c r="BZ7" s="38">
        <v>99.95</v>
      </c>
      <c r="CA7" s="38">
        <v>98.96</v>
      </c>
      <c r="CB7" s="38">
        <v>83.05</v>
      </c>
      <c r="CC7" s="38">
        <v>82.75</v>
      </c>
      <c r="CD7" s="38">
        <v>83.32</v>
      </c>
      <c r="CE7" s="38">
        <v>84.45</v>
      </c>
      <c r="CF7" s="38">
        <v>84.79</v>
      </c>
      <c r="CG7" s="38">
        <v>119</v>
      </c>
      <c r="CH7" s="38">
        <v>112.75</v>
      </c>
      <c r="CI7" s="38">
        <v>113.49</v>
      </c>
      <c r="CJ7" s="38">
        <v>112.4</v>
      </c>
      <c r="CK7" s="38">
        <v>110.21</v>
      </c>
      <c r="CL7" s="38">
        <v>134.52000000000001</v>
      </c>
      <c r="CM7" s="38">
        <v>211.66</v>
      </c>
      <c r="CN7" s="38">
        <v>71.47</v>
      </c>
      <c r="CO7" s="38">
        <v>74.150000000000006</v>
      </c>
      <c r="CP7" s="38">
        <v>67.05</v>
      </c>
      <c r="CQ7" s="38">
        <v>65.89</v>
      </c>
      <c r="CR7" s="38">
        <v>64.66</v>
      </c>
      <c r="CS7" s="38">
        <v>64.650000000000006</v>
      </c>
      <c r="CT7" s="38">
        <v>62.96</v>
      </c>
      <c r="CU7" s="38">
        <v>62.97</v>
      </c>
      <c r="CV7" s="38">
        <v>64.930000000000007</v>
      </c>
      <c r="CW7" s="38">
        <v>59.57</v>
      </c>
      <c r="CX7" s="38">
        <v>99.84</v>
      </c>
      <c r="CY7" s="38">
        <v>99.85</v>
      </c>
      <c r="CZ7" s="38">
        <v>99.85</v>
      </c>
      <c r="DA7" s="38">
        <v>99.86</v>
      </c>
      <c r="DB7" s="38">
        <v>99.86</v>
      </c>
      <c r="DC7" s="38">
        <v>97.08</v>
      </c>
      <c r="DD7" s="38">
        <v>97.4</v>
      </c>
      <c r="DE7" s="38">
        <v>96.96</v>
      </c>
      <c r="DF7" s="38">
        <v>96.97</v>
      </c>
      <c r="DG7" s="38">
        <v>97.7</v>
      </c>
      <c r="DH7" s="38">
        <v>95.57</v>
      </c>
      <c r="DI7" s="38">
        <v>28.42</v>
      </c>
      <c r="DJ7" s="38">
        <v>30.99</v>
      </c>
      <c r="DK7" s="38">
        <v>33.58</v>
      </c>
      <c r="DL7" s="38">
        <v>34.68</v>
      </c>
      <c r="DM7" s="38">
        <v>37.04</v>
      </c>
      <c r="DN7" s="38">
        <v>25.28</v>
      </c>
      <c r="DO7" s="38">
        <v>28.35</v>
      </c>
      <c r="DP7" s="38">
        <v>25.13</v>
      </c>
      <c r="DQ7" s="38">
        <v>24.54</v>
      </c>
      <c r="DR7" s="38">
        <v>23.38</v>
      </c>
      <c r="DS7" s="38">
        <v>36.520000000000003</v>
      </c>
      <c r="DT7" s="38">
        <v>7.66</v>
      </c>
      <c r="DU7" s="38">
        <v>11.41</v>
      </c>
      <c r="DV7" s="38">
        <v>13.94</v>
      </c>
      <c r="DW7" s="38">
        <v>16.57</v>
      </c>
      <c r="DX7" s="38">
        <v>19.62</v>
      </c>
      <c r="DY7" s="38">
        <v>4.08</v>
      </c>
      <c r="DZ7" s="38">
        <v>6.7</v>
      </c>
      <c r="EA7" s="38">
        <v>6.4</v>
      </c>
      <c r="EB7" s="38">
        <v>7.66</v>
      </c>
      <c r="EC7" s="38">
        <v>8.1999999999999993</v>
      </c>
      <c r="ED7" s="38">
        <v>5.72</v>
      </c>
      <c r="EE7" s="38">
        <v>0.85</v>
      </c>
      <c r="EF7" s="38">
        <v>0.54</v>
      </c>
      <c r="EG7" s="38">
        <v>0.6</v>
      </c>
      <c r="EH7" s="38">
        <v>0.54</v>
      </c>
      <c r="EI7" s="38">
        <v>0.55000000000000004</v>
      </c>
      <c r="EJ7" s="38">
        <v>0.16</v>
      </c>
      <c r="EK7" s="38">
        <v>0.16</v>
      </c>
      <c r="EL7" s="38">
        <v>0.16</v>
      </c>
      <c r="EM7" s="38">
        <v>0.16</v>
      </c>
      <c r="EN7" s="38">
        <v>0.14000000000000001</v>
      </c>
      <c r="EO7" s="38">
        <v>0.3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111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や・す・だ</cp:lastModifiedBy>
  <cp:lastPrinted>2022-02-14T09:08:02Z</cp:lastPrinted>
  <dcterms:created xsi:type="dcterms:W3CDTF">2021-12-03T07:15:12Z</dcterms:created>
  <dcterms:modified xsi:type="dcterms:W3CDTF">2022-02-14T09:08:04Z</dcterms:modified>
  <cp:category/>
</cp:coreProperties>
</file>