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03 岸和田市●\"/>
    </mc:Choice>
  </mc:AlternateContent>
  <workbookProtection workbookAlgorithmName="SHA-512" workbookHashValue="FHa+5895E8Rd0yucZXnmFjP8JKcUvluHOgEMYWO8zfqENR2ZziZk5zUHc+74kXCz/FJcGsWQXcEtBLaSFWsRAw==" workbookSaltValue="7jt+NVclFkmb8yWsZqKBq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<sst xmlns="http://schemas.openxmlformats.org/spreadsheetml/2006/main" count="231" uniqueCount="116">
  <si>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</si>
  <si>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</si>
  <si>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</si>
  <si>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</si>
  <si>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</si>
  <si>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</si>
  <si>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</si>
  <si>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</si>
  <si>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</si>
  <si>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</si>
  <si>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</si>
  <si>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</si>
  <si>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</si>
  <si>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</si>
  <si>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</si>
  <si>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</si>
  <si>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</si>
  <si>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</si>
  <si>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</si>
  <si>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</si>
  <si>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</si>
  <si>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</si>
  <si>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</si>
  <si>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</si>
  <si>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</si>
  <si>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</si>
  <si>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</si>
  <si>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</si>
  <si>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</si>
  <si>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</si>
  <si>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</si>
  <si>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</si>
  <si>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</si>
  <si>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</si>
  <si>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</si>
  <si>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</si>
  <si>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</si>
  <si>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</si>
  <si>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</si>
  <si>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</si>
  <si>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</si>
  <si>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</si>
  <si>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</si>
  <si>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</si>
  <si>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</si>
  <si>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</si>
  <si>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</si>
  <si>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</si>
  <si>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</si>
  <si>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</si>
  <si>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</si>
  <si>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</si>
  <si>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</si>
  <si>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</si>
  <si>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</si>
  <si>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</si>
  <si>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</si>
  <si>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</si>
  <si>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</si>
  <si>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</si>
  <si>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</si>
  <si>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</si>
  <si>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</si>
  <si>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</si>
  <si>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</si>
  <si>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</si>
  <si>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</si>
  <si>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</si>
  <si>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</si>
  <si>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</si>
  <si>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</si>
  <si>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</si>
  <si>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</si>
  <si>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</si>
  <si>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</si>
  <si>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</si>
  <si>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</si>
  <si>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</si>
  <si>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</si>
  <si>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</si>
  <si>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</si>
  <si>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</si>
  <si>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</si>
  <si>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</si>
  <si>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</si>
  <si>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</si>
  <si>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</si>
  <si>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</si>
  <si>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</si>
  <si>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</si>
  <si>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</si>
  <si>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</si>
  <si>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</si>
  <si>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</si>
  <si>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</si>
  <si>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</si>
  <si>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</si>
  <si>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</si>
  <si>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</si>
  <si>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</si>
  <si>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</si>
  <si>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</si>
  <si>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</si>
  <si>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</si>
  <si>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</si>
  <si>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</si>
  <si>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</si>
  <si>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</si>
  <si>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</si>
  <si>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</si>
  <si>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</si>
  <si>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</si>
  <si>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</si>
  <si>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有形固定資産減価償却率は、下水道施設の老朽度合いを示す指標であるが、平成11年の供用開始後、施設の更新を行っていないため、徐々に増加する傾向にあり、類似団体平均値に比べ、高い水準となっている。
　管渠老朽化率は、法定耐用年数の50年を経過した管渠の割合、管渠改善率は、</t>
    </r>
    <r>
      <rPr>
        <sz val="11"/>
        <rFont val="ＭＳ ゴシック"/>
        <family val="3"/>
        <charset val="128"/>
      </rPr>
      <t>当該年度に</t>
    </r>
    <r>
      <rPr>
        <sz val="11"/>
        <color theme="1"/>
        <rFont val="ＭＳ ゴシック"/>
        <family val="3"/>
        <charset val="128"/>
      </rPr>
      <t>更新・修繕等を行った管渠の割合を、それぞれ示す指標である。供用開始後まだ22年しか経過していないため、どちらの指標も0％となっている。</t>
    </r>
    <rPh sb="1" eb="3">
      <t>ユウケイ</t>
    </rPh>
    <rPh sb="3" eb="5">
      <t>コテイ</t>
    </rPh>
    <rPh sb="5" eb="7">
      <t>シサン</t>
    </rPh>
    <rPh sb="7" eb="9">
      <t>ゲンカ</t>
    </rPh>
    <rPh sb="9" eb="11">
      <t>ショウキャク</t>
    </rPh>
    <rPh sb="11" eb="12">
      <t>リツ</t>
    </rPh>
    <rPh sb="14" eb="17">
      <t>ゲスイドウ</t>
    </rPh>
    <rPh sb="17" eb="19">
      <t>シセツ</t>
    </rPh>
    <rPh sb="20" eb="22">
      <t>ロウキュウ</t>
    </rPh>
    <rPh sb="22" eb="24">
      <t>ドア</t>
    </rPh>
    <rPh sb="26" eb="27">
      <t>シメ</t>
    </rPh>
    <rPh sb="28" eb="30">
      <t>シヒョウ</t>
    </rPh>
    <rPh sb="35" eb="37">
      <t>ヘイセイ</t>
    </rPh>
    <rPh sb="39" eb="40">
      <t>ネン</t>
    </rPh>
    <rPh sb="41" eb="43">
      <t>キョウヨウ</t>
    </rPh>
    <rPh sb="43" eb="46">
      <t>カイシゴ</t>
    </rPh>
    <rPh sb="47" eb="49">
      <t>シセツ</t>
    </rPh>
    <rPh sb="50" eb="52">
      <t>コウシン</t>
    </rPh>
    <rPh sb="53" eb="54">
      <t>オコナ</t>
    </rPh>
    <rPh sb="62" eb="64">
      <t>ジョジョ</t>
    </rPh>
    <rPh sb="65" eb="67">
      <t>ゾウカ</t>
    </rPh>
    <rPh sb="69" eb="71">
      <t>ケイコウ</t>
    </rPh>
    <rPh sb="75" eb="82">
      <t>ルイジダンタイヘイキンチ</t>
    </rPh>
    <rPh sb="83" eb="84">
      <t>クラ</t>
    </rPh>
    <rPh sb="86" eb="87">
      <t>タカ</t>
    </rPh>
    <rPh sb="88" eb="90">
      <t>スイジュン</t>
    </rPh>
    <rPh sb="99" eb="101">
      <t>カンキョ</t>
    </rPh>
    <rPh sb="101" eb="104">
      <t>ロウキュウカ</t>
    </rPh>
    <rPh sb="104" eb="105">
      <t>リツ</t>
    </rPh>
    <rPh sb="107" eb="113">
      <t>ホウテイタイヨウネンスウ</t>
    </rPh>
    <rPh sb="116" eb="117">
      <t>ネン</t>
    </rPh>
    <rPh sb="118" eb="120">
      <t>ケイカ</t>
    </rPh>
    <rPh sb="122" eb="124">
      <t>カンキョ</t>
    </rPh>
    <rPh sb="125" eb="127">
      <t>ワリアイ</t>
    </rPh>
    <rPh sb="128" eb="130">
      <t>カンキョ</t>
    </rPh>
    <rPh sb="130" eb="132">
      <t>カイゼン</t>
    </rPh>
    <rPh sb="132" eb="133">
      <t>リツ</t>
    </rPh>
    <rPh sb="135" eb="137">
      <t>トウガイ</t>
    </rPh>
    <rPh sb="137" eb="139">
      <t>ネンド</t>
    </rPh>
    <rPh sb="140" eb="142">
      <t>コウシン</t>
    </rPh>
    <rPh sb="143" eb="145">
      <t>シュウゼン</t>
    </rPh>
    <rPh sb="145" eb="146">
      <t>トウ</t>
    </rPh>
    <rPh sb="147" eb="148">
      <t>オコナ</t>
    </rPh>
    <rPh sb="150" eb="152">
      <t>カンキョ</t>
    </rPh>
    <rPh sb="153" eb="155">
      <t>ワリアイ</t>
    </rPh>
    <rPh sb="161" eb="162">
      <t>シメ</t>
    </rPh>
    <rPh sb="163" eb="165">
      <t>シヒョウ</t>
    </rPh>
    <rPh sb="169" eb="171">
      <t>キョウヨウ</t>
    </rPh>
    <rPh sb="171" eb="173">
      <t>カイシ</t>
    </rPh>
    <rPh sb="173" eb="174">
      <t>ゴ</t>
    </rPh>
    <rPh sb="178" eb="179">
      <t>ネン</t>
    </rPh>
    <rPh sb="181" eb="183">
      <t>ケイカ</t>
    </rPh>
    <rPh sb="195" eb="197">
      <t>シヒョウ</t>
    </rPh>
    <phoneticPr fontId="4"/>
  </si>
  <si>
    <t>　令和2年度は、新型コロナウイルス感染症の影響により、温泉宿泊施設の料金収入が大幅に減少したことにより、大きな影響を受けた。新型コロナウイルス感染症の今後の見通しは分からない状況であるが、引き続き当該施設の経営状況に左右されると予想される。料金収入が回復し、企業債の残高が減少すれば、累積欠損金や厳しい資金状況は少しずつ改善すると予想されるが、当面厳しい状況が続く見込みである。
　管渠はまだ老朽化していないが、処理場の施設・設備については近い将来更新の必要性が出てくる見込みである。そのため、将来的に単独処理施設を廃止し、流域関連下水道に接続するため、現在計画変更を進めているところである。
　今後は、本計画及び平成28年度策定の経営戦略に基づき、施設更新及び維持管理に係る費用の縮減を図り、経営基盤強化を図っていくものである。</t>
    <rPh sb="1" eb="3">
      <t>レイワ</t>
    </rPh>
    <rPh sb="4" eb="6">
      <t>ネンド</t>
    </rPh>
    <rPh sb="8" eb="10">
      <t>シンガタ</t>
    </rPh>
    <rPh sb="17" eb="20">
      <t>カンセンショウ</t>
    </rPh>
    <rPh sb="21" eb="23">
      <t>エイキョウ</t>
    </rPh>
    <rPh sb="27" eb="29">
      <t>オンセン</t>
    </rPh>
    <rPh sb="29" eb="31">
      <t>シュクハク</t>
    </rPh>
    <rPh sb="31" eb="33">
      <t>シセツ</t>
    </rPh>
    <rPh sb="34" eb="36">
      <t>リョウキン</t>
    </rPh>
    <rPh sb="36" eb="38">
      <t>シュウニュウ</t>
    </rPh>
    <rPh sb="39" eb="41">
      <t>オオハバ</t>
    </rPh>
    <rPh sb="42" eb="44">
      <t>ゲンショウ</t>
    </rPh>
    <rPh sb="52" eb="53">
      <t>オオ</t>
    </rPh>
    <rPh sb="55" eb="57">
      <t>エイキョウ</t>
    </rPh>
    <rPh sb="58" eb="59">
      <t>ウ</t>
    </rPh>
    <rPh sb="62" eb="64">
      <t>シンガタ</t>
    </rPh>
    <rPh sb="71" eb="74">
      <t>カンセンショウ</t>
    </rPh>
    <rPh sb="75" eb="77">
      <t>コンゴ</t>
    </rPh>
    <rPh sb="78" eb="80">
      <t>ミトオ</t>
    </rPh>
    <rPh sb="82" eb="83">
      <t>ワ</t>
    </rPh>
    <rPh sb="87" eb="89">
      <t>ジョウキョウ</t>
    </rPh>
    <rPh sb="94" eb="95">
      <t>ヒ</t>
    </rPh>
    <rPh sb="96" eb="97">
      <t>ツヅ</t>
    </rPh>
    <rPh sb="98" eb="100">
      <t>トウガイ</t>
    </rPh>
    <rPh sb="100" eb="102">
      <t>シセツ</t>
    </rPh>
    <rPh sb="103" eb="105">
      <t>ケイエイ</t>
    </rPh>
    <rPh sb="105" eb="107">
      <t>ジョウキョウ</t>
    </rPh>
    <rPh sb="114" eb="116">
      <t>ヨソウ</t>
    </rPh>
    <rPh sb="120" eb="122">
      <t>リョウキン</t>
    </rPh>
    <rPh sb="122" eb="124">
      <t>シュウニュウ</t>
    </rPh>
    <rPh sb="125" eb="127">
      <t>カイフク</t>
    </rPh>
    <rPh sb="129" eb="131">
      <t>キギョウ</t>
    </rPh>
    <rPh sb="131" eb="132">
      <t>サイ</t>
    </rPh>
    <rPh sb="133" eb="135">
      <t>ザンダカ</t>
    </rPh>
    <rPh sb="136" eb="138">
      <t>ゲンショウ</t>
    </rPh>
    <rPh sb="142" eb="144">
      <t>ルイセキ</t>
    </rPh>
    <rPh sb="144" eb="147">
      <t>ケッソンキン</t>
    </rPh>
    <rPh sb="148" eb="149">
      <t>キビ</t>
    </rPh>
    <rPh sb="151" eb="153">
      <t>シキン</t>
    </rPh>
    <rPh sb="153" eb="155">
      <t>ジョウキョウ</t>
    </rPh>
    <rPh sb="156" eb="157">
      <t>スコ</t>
    </rPh>
    <rPh sb="160" eb="162">
      <t>カイゼン</t>
    </rPh>
    <rPh sb="165" eb="167">
      <t>ヨソウ</t>
    </rPh>
    <rPh sb="172" eb="174">
      <t>トウメン</t>
    </rPh>
    <rPh sb="174" eb="175">
      <t>キビ</t>
    </rPh>
    <rPh sb="177" eb="179">
      <t>ジョウキョウ</t>
    </rPh>
    <rPh sb="180" eb="181">
      <t>ツヅ</t>
    </rPh>
    <rPh sb="182" eb="184">
      <t>ミコ</t>
    </rPh>
    <rPh sb="191" eb="193">
      <t>カンキョ</t>
    </rPh>
    <rPh sb="196" eb="199">
      <t>ロウキュウカ</t>
    </rPh>
    <rPh sb="206" eb="209">
      <t>ショリジョウ</t>
    </rPh>
    <rPh sb="210" eb="212">
      <t>シセツ</t>
    </rPh>
    <rPh sb="213" eb="215">
      <t>セツビ</t>
    </rPh>
    <rPh sb="220" eb="221">
      <t>チカ</t>
    </rPh>
    <rPh sb="222" eb="224">
      <t>ショウライ</t>
    </rPh>
    <rPh sb="224" eb="226">
      <t>コウシン</t>
    </rPh>
    <rPh sb="227" eb="229">
      <t>ヒツヨウ</t>
    </rPh>
    <rPh sb="229" eb="230">
      <t>セイ</t>
    </rPh>
    <rPh sb="231" eb="232">
      <t>デ</t>
    </rPh>
    <rPh sb="235" eb="237">
      <t>ミコ</t>
    </rPh>
    <rPh sb="247" eb="249">
      <t>ショウライ</t>
    </rPh>
    <rPh sb="249" eb="250">
      <t>テキ</t>
    </rPh>
    <rPh sb="262" eb="264">
      <t>リュウイキ</t>
    </rPh>
    <rPh sb="264" eb="266">
      <t>カンレン</t>
    </rPh>
    <rPh sb="266" eb="269">
      <t>ゲスイドウ</t>
    </rPh>
    <rPh sb="270" eb="272">
      <t>セツゾク</t>
    </rPh>
    <rPh sb="277" eb="279">
      <t>ゲンザイ</t>
    </rPh>
    <rPh sb="279" eb="281">
      <t>ケイカク</t>
    </rPh>
    <rPh sb="281" eb="283">
      <t>ヘンコウ</t>
    </rPh>
    <rPh sb="284" eb="285">
      <t>スス</t>
    </rPh>
    <rPh sb="298" eb="300">
      <t>コンゴ</t>
    </rPh>
    <rPh sb="302" eb="303">
      <t>ホン</t>
    </rPh>
    <rPh sb="303" eb="305">
      <t>ケイカク</t>
    </rPh>
    <rPh sb="305" eb="306">
      <t>オヨ</t>
    </rPh>
    <rPh sb="307" eb="309">
      <t>ヘイセイ</t>
    </rPh>
    <rPh sb="311" eb="313">
      <t>ネンド</t>
    </rPh>
    <rPh sb="313" eb="315">
      <t>サクテイ</t>
    </rPh>
    <rPh sb="316" eb="318">
      <t>ケイエイ</t>
    </rPh>
    <rPh sb="318" eb="320">
      <t>センリャク</t>
    </rPh>
    <rPh sb="321" eb="322">
      <t>モト</t>
    </rPh>
    <rPh sb="325" eb="327">
      <t>シセツ</t>
    </rPh>
    <rPh sb="327" eb="329">
      <t>コウシン</t>
    </rPh>
    <rPh sb="329" eb="330">
      <t>オヨ</t>
    </rPh>
    <rPh sb="331" eb="333">
      <t>イジ</t>
    </rPh>
    <rPh sb="333" eb="335">
      <t>カンリ</t>
    </rPh>
    <rPh sb="336" eb="337">
      <t>カカ</t>
    </rPh>
    <rPh sb="338" eb="340">
      <t>ヒヨウ</t>
    </rPh>
    <rPh sb="341" eb="343">
      <t>シュクゲン</t>
    </rPh>
    <rPh sb="344" eb="345">
      <t>ハカ</t>
    </rPh>
    <rPh sb="347" eb="349">
      <t>ケイエイ</t>
    </rPh>
    <rPh sb="349" eb="351">
      <t>キバン</t>
    </rPh>
    <rPh sb="351" eb="353">
      <t>キョウカ</t>
    </rPh>
    <rPh sb="354" eb="355">
      <t>ハカ</t>
    </rPh>
    <phoneticPr fontId="4"/>
  </si>
  <si>
    <t>　特定環境保全公共下水道事業は、温泉宿泊施設を中心とした集落の汚水処理を行う事業で、当該施設の業務状況に大きく影響を受ける特性を持つ。
　令和2年度は、新型コロナウイルス感染症の影響により、当該施設の料金収入が大幅に減少したことから、各指標に大きな影響が出ている。
　経常収支比率は100％を大きく下回り、経常的な費用を収入で賄えていない状態である。
　累積欠損金比率は、1年間の料金収入に対する累積欠損金の割合を示す指標である。令和2年度の累積欠損金の増加はわずかであるが、比較対象となる料金収入の減少により大幅に悪化している。
　短期的な支払い能力を示す流動比率は、十分な支払い能力があることを示す100％を大幅に下回る状態が過去から続いているが、令和2年度さらに悪化した。
　企業債残高対事業規模比率は、1年間の料金収入に対しどれくらい企業債（借金）の残高があるかを示す指標である。企業債残高の減少傾向は変わりがないが、料金収入の減少が影響し、類似団体平均値を上回っている。
　経費回収率は100％を下回り、汚水処理に必要な費用を料金収入で賄えていない状況である。これも料金収入の減少によるもので、類似団体平均値を下回った。
　汚水処理原価は、汚水1㎥を処理するのにかかる費用である。処理水量が減少したが、処理に必要な費用は水量により大きく変動しないため、1㎥当たりの費用は大幅に増加し、類似団体平均値を大幅に上回った。
　施設利用率は、処理施設の能力のうち利用している割合を示す指標であり、処理水量の大幅な減少により、類似団体平均値を下回った。</t>
    <rPh sb="1" eb="3">
      <t>トクテイ</t>
    </rPh>
    <rPh sb="3" eb="5">
      <t>カンキョウ</t>
    </rPh>
    <rPh sb="5" eb="7">
      <t>ホゼン</t>
    </rPh>
    <rPh sb="7" eb="9">
      <t>コウキョウ</t>
    </rPh>
    <rPh sb="9" eb="12">
      <t>ゲスイドウ</t>
    </rPh>
    <rPh sb="12" eb="14">
      <t>ジギョウ</t>
    </rPh>
    <rPh sb="16" eb="18">
      <t>オンセン</t>
    </rPh>
    <rPh sb="18" eb="20">
      <t>シュクハク</t>
    </rPh>
    <rPh sb="20" eb="22">
      <t>シセツ</t>
    </rPh>
    <rPh sb="23" eb="25">
      <t>チュウシン</t>
    </rPh>
    <rPh sb="28" eb="30">
      <t>シュウラク</t>
    </rPh>
    <rPh sb="31" eb="33">
      <t>オスイ</t>
    </rPh>
    <rPh sb="33" eb="35">
      <t>ショリ</t>
    </rPh>
    <rPh sb="36" eb="37">
      <t>オコナ</t>
    </rPh>
    <rPh sb="38" eb="40">
      <t>ジギョウ</t>
    </rPh>
    <rPh sb="42" eb="44">
      <t>トウガイ</t>
    </rPh>
    <rPh sb="44" eb="46">
      <t>シセツ</t>
    </rPh>
    <rPh sb="47" eb="49">
      <t>ギョウム</t>
    </rPh>
    <rPh sb="49" eb="51">
      <t>ジョウキョウ</t>
    </rPh>
    <rPh sb="52" eb="53">
      <t>オオ</t>
    </rPh>
    <rPh sb="55" eb="57">
      <t>エイキョウ</t>
    </rPh>
    <rPh sb="58" eb="59">
      <t>ウ</t>
    </rPh>
    <rPh sb="61" eb="63">
      <t>トクセイ</t>
    </rPh>
    <rPh sb="64" eb="65">
      <t>モ</t>
    </rPh>
    <rPh sb="69" eb="71">
      <t>レイワ</t>
    </rPh>
    <rPh sb="73" eb="74">
      <t>ド</t>
    </rPh>
    <rPh sb="76" eb="78">
      <t>シンガタ</t>
    </rPh>
    <rPh sb="85" eb="88">
      <t>カンセンショウ</t>
    </rPh>
    <rPh sb="89" eb="91">
      <t>エイキョウ</t>
    </rPh>
    <rPh sb="95" eb="97">
      <t>トウガイ</t>
    </rPh>
    <rPh sb="97" eb="99">
      <t>シセツ</t>
    </rPh>
    <rPh sb="100" eb="102">
      <t>リョウキン</t>
    </rPh>
    <rPh sb="102" eb="104">
      <t>シュウニュウ</t>
    </rPh>
    <rPh sb="105" eb="107">
      <t>オオハバ</t>
    </rPh>
    <rPh sb="108" eb="110">
      <t>ゲンショウ</t>
    </rPh>
    <rPh sb="117" eb="118">
      <t>カク</t>
    </rPh>
    <rPh sb="118" eb="120">
      <t>シヒョウ</t>
    </rPh>
    <rPh sb="121" eb="122">
      <t>オオ</t>
    </rPh>
    <rPh sb="124" eb="126">
      <t>エイキョウ</t>
    </rPh>
    <rPh sb="127" eb="128">
      <t>デ</t>
    </rPh>
    <rPh sb="134" eb="136">
      <t>ケイジョウ</t>
    </rPh>
    <rPh sb="136" eb="138">
      <t>シュウシ</t>
    </rPh>
    <rPh sb="138" eb="140">
      <t>ヒリツ</t>
    </rPh>
    <rPh sb="146" eb="147">
      <t>オオ</t>
    </rPh>
    <rPh sb="153" eb="156">
      <t>ケイジョウテキ</t>
    </rPh>
    <rPh sb="157" eb="159">
      <t>ヒヨウ</t>
    </rPh>
    <rPh sb="160" eb="162">
      <t>シュウニュウ</t>
    </rPh>
    <rPh sb="163" eb="164">
      <t>マカナ</t>
    </rPh>
    <rPh sb="169" eb="171">
      <t>ジョウタイ</t>
    </rPh>
    <rPh sb="285" eb="287">
      <t>ジュウブン</t>
    </rPh>
    <rPh sb="288" eb="290">
      <t>シハラ</t>
    </rPh>
    <rPh sb="291" eb="293">
      <t>ノウリョク</t>
    </rPh>
    <rPh sb="299" eb="300">
      <t>シメ</t>
    </rPh>
    <rPh sb="315" eb="317">
      <t>カコ</t>
    </rPh>
    <rPh sb="319" eb="320">
      <t>ツヅ</t>
    </rPh>
    <rPh sb="326" eb="328">
      <t>レイワ</t>
    </rPh>
    <rPh sb="330" eb="331">
      <t>ド</t>
    </rPh>
    <rPh sb="334" eb="336">
      <t>アッカ</t>
    </rPh>
    <rPh sb="341" eb="343">
      <t>キギョウ</t>
    </rPh>
    <rPh sb="343" eb="344">
      <t>サイ</t>
    </rPh>
    <rPh sb="344" eb="346">
      <t>ザンダカ</t>
    </rPh>
    <rPh sb="346" eb="347">
      <t>タイ</t>
    </rPh>
    <rPh sb="347" eb="349">
      <t>ジギョウ</t>
    </rPh>
    <rPh sb="349" eb="351">
      <t>キボ</t>
    </rPh>
    <rPh sb="351" eb="353">
      <t>ヒリツ</t>
    </rPh>
    <rPh sb="394" eb="396">
      <t>キギョウ</t>
    </rPh>
    <rPh sb="396" eb="397">
      <t>サイ</t>
    </rPh>
    <rPh sb="397" eb="399">
      <t>ザンダカ</t>
    </rPh>
    <rPh sb="400" eb="402">
      <t>ゲンショウ</t>
    </rPh>
    <rPh sb="402" eb="404">
      <t>ケイコウ</t>
    </rPh>
    <rPh sb="405" eb="406">
      <t>カ</t>
    </rPh>
    <rPh sb="413" eb="415">
      <t>リョウキン</t>
    </rPh>
    <rPh sb="415" eb="417">
      <t>シュウニュウ</t>
    </rPh>
    <rPh sb="418" eb="420">
      <t>ゲンショウ</t>
    </rPh>
    <rPh sb="421" eb="423">
      <t>エイキョウ</t>
    </rPh>
    <rPh sb="479" eb="481">
      <t>ジョウキョウ</t>
    </rPh>
    <rPh sb="488" eb="490">
      <t>リョウキン</t>
    </rPh>
    <rPh sb="490" eb="492">
      <t>シュウニュウ</t>
    </rPh>
    <rPh sb="493" eb="495">
      <t>ゲンショウ</t>
    </rPh>
    <rPh sb="502" eb="506">
      <t>ルイジダンタイ</t>
    </rPh>
    <rPh sb="506" eb="509">
      <t>ヘイキンチ</t>
    </rPh>
    <rPh sb="510" eb="512">
      <t>シタマワ</t>
    </rPh>
    <rPh sb="525" eb="527">
      <t>オスイ</t>
    </rPh>
    <rPh sb="530" eb="532">
      <t>ショリ</t>
    </rPh>
    <rPh sb="539" eb="541">
      <t>ヒヨウ</t>
    </rPh>
    <rPh sb="556" eb="558">
      <t>ショリ</t>
    </rPh>
    <rPh sb="559" eb="561">
      <t>ヒツヨウ</t>
    </rPh>
    <rPh sb="562" eb="564">
      <t>ヒヨウ</t>
    </rPh>
    <rPh sb="565" eb="567">
      <t>スイリョウ</t>
    </rPh>
    <rPh sb="570" eb="571">
      <t>オオ</t>
    </rPh>
    <rPh sb="573" eb="575">
      <t>ヘンドウ</t>
    </rPh>
    <rPh sb="583" eb="584">
      <t>ア</t>
    </rPh>
    <rPh sb="587" eb="589">
      <t>ヒヨウ</t>
    </rPh>
    <rPh sb="590" eb="592">
      <t>オオハバ</t>
    </rPh>
    <rPh sb="593" eb="595">
      <t>ゾウカ</t>
    </rPh>
    <rPh sb="599" eb="601">
      <t>ダンタイ</t>
    </rPh>
    <rPh sb="601" eb="604">
      <t>ヘイキンチ</t>
    </rPh>
    <rPh sb="605" eb="607">
      <t>オオハバ</t>
    </rPh>
    <rPh sb="608" eb="610">
      <t>ウワマワ</t>
    </rPh>
    <rPh sb="622" eb="624">
      <t>ショリ</t>
    </rPh>
    <rPh sb="624" eb="626">
      <t>シセツ</t>
    </rPh>
    <rPh sb="627" eb="629">
      <t>ノウリョク</t>
    </rPh>
    <rPh sb="632" eb="634">
      <t>リヨウ</t>
    </rPh>
    <rPh sb="638" eb="640">
      <t>ワリアイ</t>
    </rPh>
    <rPh sb="641" eb="642">
      <t>シメ</t>
    </rPh>
    <rPh sb="643" eb="645">
      <t>シヒョウ</t>
    </rPh>
    <rPh sb="649" eb="651">
      <t>ショリ</t>
    </rPh>
    <rPh sb="651" eb="653">
      <t>スイリョウ</t>
    </rPh>
    <rPh sb="654" eb="656">
      <t>オオハバ</t>
    </rPh>
    <rPh sb="657" eb="659">
      <t>ゲンショウ</t>
    </rPh>
    <rPh sb="663" eb="665">
      <t>ルイジ</t>
    </rPh>
    <rPh sb="665" eb="667">
      <t>ダンタイ</t>
    </rPh>
    <rPh sb="667" eb="670">
      <t>ヘイキンチ</t>
    </rPh>
    <rPh sb="671" eb="67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</si>
</sst>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76-4FB1-845A-607BF8B78E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D076-4FB1-845A-607BF8B78E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83.82</c:v>
                </c:pt>
                <c:pt idx="1">
                  <c:v>80.39</c:v>
                </c:pt>
                <c:pt idx="2">
                  <c:v>76.959999999999994</c:v>
                </c:pt>
                <c:pt idx="3">
                  <c:v>44.61</c:v>
                </c:pt>
                <c:pt idx="4">
                  <c:v>36.270000000000003</c:v>
                </c:pt>
              </c:numCache>
            </c:numRef>
          </c:val>
          <c:extLst>
            <c:ext xmlns:c16="http://schemas.microsoft.com/office/drawing/2014/chart" uri="{C3380CC4-5D6E-409C-BE32-E72D297353CC}">
              <c16:uniqueId val="{00000000-BDC5-4E56-991B-E8276D6C84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BDC5-4E56-991B-E8276D6C84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73.08</c:v>
                </c:pt>
                <c:pt idx="1">
                  <c:v>71.150000000000006</c:v>
                </c:pt>
                <c:pt idx="2">
                  <c:v>73.08</c:v>
                </c:pt>
                <c:pt idx="3">
                  <c:v>73.08</c:v>
                </c:pt>
                <c:pt idx="4">
                  <c:v>73.08</c:v>
                </c:pt>
              </c:numCache>
            </c:numRef>
          </c:val>
          <c:extLst>
            <c:ext xmlns:c16="http://schemas.microsoft.com/office/drawing/2014/chart" uri="{C3380CC4-5D6E-409C-BE32-E72D297353CC}">
              <c16:uniqueId val="{00000000-2895-4E32-BFC8-FB9B57862B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2895-4E32-BFC8-FB9B57862B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100.09</c:v>
                </c:pt>
                <c:pt idx="1">
                  <c:v>111.9</c:v>
                </c:pt>
                <c:pt idx="2">
                  <c:v>105.35</c:v>
                </c:pt>
                <c:pt idx="3">
                  <c:v>97.89</c:v>
                </c:pt>
                <c:pt idx="4">
                  <c:v>86.61</c:v>
                </c:pt>
              </c:numCache>
            </c:numRef>
          </c:val>
          <c:extLst>
            <c:ext xmlns:c16="http://schemas.microsoft.com/office/drawing/2014/chart" uri="{C3380CC4-5D6E-409C-BE32-E72D297353CC}">
              <c16:uniqueId val="{00000000-A853-4164-A5F1-15B1B22EC5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A853-4164-A5F1-15B1B22EC5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45.59</c:v>
                </c:pt>
                <c:pt idx="1">
                  <c:v>48.67</c:v>
                </c:pt>
                <c:pt idx="2">
                  <c:v>51.7</c:v>
                </c:pt>
                <c:pt idx="3">
                  <c:v>54.56</c:v>
                </c:pt>
                <c:pt idx="4">
                  <c:v>56.45</c:v>
                </c:pt>
              </c:numCache>
            </c:numRef>
          </c:val>
          <c:extLst>
            <c:ext xmlns:c16="http://schemas.microsoft.com/office/drawing/2014/chart" uri="{C3380CC4-5D6E-409C-BE32-E72D297353CC}">
              <c16:uniqueId val="{00000000-BF99-4083-B7C1-82E22D0FB6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BF99-4083-B7C1-82E22D0FB6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77-4F42-A792-62F020E337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A777-4F42-A792-62F020E337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241.58</c:v>
                </c:pt>
                <c:pt idx="1">
                  <c:v>147.46</c:v>
                </c:pt>
                <c:pt idx="2">
                  <c:v>135.21</c:v>
                </c:pt>
                <c:pt idx="3">
                  <c:v>258.66000000000003</c:v>
                </c:pt>
                <c:pt idx="4">
                  <c:v>378.3</c:v>
                </c:pt>
              </c:numCache>
            </c:numRef>
          </c:val>
          <c:extLst>
            <c:ext xmlns:c16="http://schemas.microsoft.com/office/drawing/2014/chart" uri="{C3380CC4-5D6E-409C-BE32-E72D297353CC}">
              <c16:uniqueId val="{00000000-BB32-4F13-8D52-D70C64D154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BB32-4F13-8D52-D70C64D154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13.54</c:v>
                </c:pt>
                <c:pt idx="1">
                  <c:v>6.51</c:v>
                </c:pt>
                <c:pt idx="2">
                  <c:v>3.54</c:v>
                </c:pt>
                <c:pt idx="3">
                  <c:v>1.99</c:v>
                </c:pt>
                <c:pt idx="4">
                  <c:v>1.38</c:v>
                </c:pt>
              </c:numCache>
            </c:numRef>
          </c:val>
          <c:extLst>
            <c:ext xmlns:c16="http://schemas.microsoft.com/office/drawing/2014/chart" uri="{C3380CC4-5D6E-409C-BE32-E72D297353CC}">
              <c16:uniqueId val="{00000000-6B9D-4F11-9EAA-C069C3E8C7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6B9D-4F11-9EAA-C069C3E8C7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1067.47</c:v>
                </c:pt>
                <c:pt idx="1">
                  <c:v>1024.95</c:v>
                </c:pt>
                <c:pt idx="2">
                  <c:v>932.27</c:v>
                </c:pt>
                <c:pt idx="3">
                  <c:v>1547.01</c:v>
                </c:pt>
                <c:pt idx="4">
                  <c:v>1716.69</c:v>
                </c:pt>
              </c:numCache>
            </c:numRef>
          </c:val>
          <c:extLst>
            <c:ext xmlns:c16="http://schemas.microsoft.com/office/drawing/2014/chart" uri="{C3380CC4-5D6E-409C-BE32-E72D297353CC}">
              <c16:uniqueId val="{00000000-DF20-465F-A8C8-367AC2CC63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F20-465F-A8C8-367AC2CC63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93.95</c:v>
                </c:pt>
                <c:pt idx="1">
                  <c:v>135.80000000000001</c:v>
                </c:pt>
                <c:pt idx="2">
                  <c:v>114.58</c:v>
                </c:pt>
                <c:pt idx="3">
                  <c:v>92.58</c:v>
                </c:pt>
                <c:pt idx="4">
                  <c:v>65.61</c:v>
                </c:pt>
              </c:numCache>
            </c:numRef>
          </c:val>
          <c:extLst>
            <c:ext xmlns:c16="http://schemas.microsoft.com/office/drawing/2014/chart" uri="{C3380CC4-5D6E-409C-BE32-E72D297353CC}">
              <c16:uniqueId val="{00000000-3474-4173-8D59-AC878A2E92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3474-4173-8D59-AC878A2E92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337.99</c:v>
                </c:pt>
                <c:pt idx="1">
                  <c:v>232.87</c:v>
                </c:pt>
                <c:pt idx="2">
                  <c:v>276.01</c:v>
                </c:pt>
                <c:pt idx="3">
                  <c:v>329.1</c:v>
                </c:pt>
                <c:pt idx="4">
                  <c:v>453.06</c:v>
                </c:pt>
              </c:numCache>
            </c:numRef>
          </c:val>
          <c:extLst>
            <c:ext xmlns:c16="http://schemas.microsoft.com/office/drawing/2014/chart" uri="{C3380CC4-5D6E-409C-BE32-E72D297353CC}">
              <c16:uniqueId val="{00000000-0A78-427C-82E6-948BE92A22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A78-427C-82E6-948BE92A22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大阪府　岸和田市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tr">
        <f>データ!$M$6</f>
        <v>非設置</v>
      </c>
      <c r="AE8" s="85"/>
      <c r="AF8" s="85"/>
      <c r="AG8" s="85"/>
      <c r="AH8" s="85"/>
      <c r="AI8" s="85"/>
      <c r="AJ8" s="85"/>
      <c r="AK8" s="3"/>
      <c r="AL8" s="81">
        <f>データ!S6</f>
        <v>192736</v>
      </c>
      <c r="AM8" s="81"/>
      <c r="AN8" s="81"/>
      <c r="AO8" s="81"/>
      <c r="AP8" s="81"/>
      <c r="AQ8" s="81"/>
      <c r="AR8" s="81"/>
      <c r="AS8" s="81"/>
      <c r="AT8" s="80">
        <f>データ!T6</f>
        <v>72.72</v>
      </c>
      <c r="AU8" s="80"/>
      <c r="AV8" s="80"/>
      <c r="AW8" s="80"/>
      <c r="AX8" s="80"/>
      <c r="AY8" s="80"/>
      <c r="AZ8" s="80"/>
      <c r="BA8" s="80"/>
      <c r="BB8" s="80">
        <f>データ!U6</f>
        <v>2650.39</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18.36</v>
      </c>
      <c r="J10" s="80"/>
      <c r="K10" s="80"/>
      <c r="L10" s="80"/>
      <c r="M10" s="80"/>
      <c r="N10" s="80"/>
      <c r="O10" s="80"/>
      <c r="P10" s="80">
        <f>データ!P6</f>
        <v>0.03</v>
      </c>
      <c r="Q10" s="80"/>
      <c r="R10" s="80"/>
      <c r="S10" s="80"/>
      <c r="T10" s="80"/>
      <c r="U10" s="80"/>
      <c r="V10" s="80"/>
      <c r="W10" s="80">
        <f>データ!Q6</f>
        <v>99.58</v>
      </c>
      <c r="X10" s="80"/>
      <c r="Y10" s="80"/>
      <c r="Z10" s="80"/>
      <c r="AA10" s="80"/>
      <c r="AB10" s="80"/>
      <c r="AC10" s="80"/>
      <c r="AD10" s="81">
        <f>データ!R6</f>
        <v>2871</v>
      </c>
      <c r="AE10" s="81"/>
      <c r="AF10" s="81"/>
      <c r="AG10" s="81"/>
      <c r="AH10" s="81"/>
      <c r="AI10" s="81"/>
      <c r="AJ10" s="81"/>
      <c r="AK10" s="2"/>
      <c r="AL10" s="81">
        <f>データ!V6</f>
        <v>52</v>
      </c>
      <c r="AM10" s="81"/>
      <c r="AN10" s="81"/>
      <c r="AO10" s="81"/>
      <c r="AP10" s="81"/>
      <c r="AQ10" s="81"/>
      <c r="AR10" s="81"/>
      <c r="AS10" s="81"/>
      <c r="AT10" s="80">
        <f>データ!W6</f>
        <v>0.08</v>
      </c>
      <c r="AU10" s="80"/>
      <c r="AV10" s="80"/>
      <c r="AW10" s="80"/>
      <c r="AX10" s="80"/>
      <c r="AY10" s="80"/>
      <c r="AZ10" s="80"/>
      <c r="BA10" s="80"/>
      <c r="BB10" s="80">
        <f>データ!X6</f>
        <v>650</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zOuNOmtotm3CV1Zl6ELMXikkn/BdMOPlM1rC7u8ZM4aH6aRhhFYz3RKPd00O8c0QrC3W5ltdMWmirQQ1zV9pug==" saltValue="1DQR+XKZbSeJ48u3Zs2f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272027</v>
      </c>
      <c r="D6" s="33">
        <f t="shared" si="3"/>
        <v>46</v>
      </c>
      <c r="E6" s="33">
        <f t="shared" si="3"/>
        <v>17</v>
      </c>
      <c r="F6" s="33">
        <f t="shared" si="3"/>
        <v>4</v>
      </c>
      <c r="G6" s="33">
        <f t="shared" si="3"/>
        <v>0</v>
      </c>
      <c r="H6" s="33" t="str">
        <f t="shared" si="3"/>
        <v>大阪府　岸和田市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18.36</v>
      </c>
      <c r="P6" s="34">
        <f t="shared" si="3"/>
        <v>0.03</v>
      </c>
      <c r="Q6" s="34">
        <f t="shared" si="3"/>
        <v>99.58</v>
      </c>
      <c r="R6" s="34">
        <f t="shared" si="3"/>
        <v>2871</v>
      </c>
      <c r="S6" s="34">
        <f t="shared" si="3"/>
        <v>192736</v>
      </c>
      <c r="T6" s="34">
        <f t="shared" si="3"/>
        <v>72.72</v>
      </c>
      <c r="U6" s="34">
        <f t="shared" si="3"/>
        <v>2650.39</v>
      </c>
      <c r="V6" s="34">
        <f t="shared" si="3"/>
        <v>52</v>
      </c>
      <c r="W6" s="34">
        <f t="shared" si="3"/>
        <v>0.08</v>
      </c>
      <c r="X6" s="34">
        <f t="shared" si="3"/>
        <v>650</v>
      </c>
      <c r="Y6" s="35">
        <f>IF(Y7="",NA(),Y7)</f>
        <v>100.09</v>
      </c>
      <c r="Z6" s="35">
        <f t="shared" ref="Z6:AH6" si="4">IF(Z7="",NA(),Z7)</f>
        <v>111.9</v>
      </c>
      <c r="AA6" s="35">
        <f t="shared" si="4"/>
        <v>105.35</v>
      </c>
      <c r="AB6" s="35">
        <f t="shared" si="4"/>
        <v>97.89</v>
      </c>
      <c r="AC6" s="35">
        <f t="shared" si="4"/>
        <v>86.61</v>
      </c>
      <c r="AD6" s="35">
        <f t="shared" si="4"/>
        <v>100.85</v>
      </c>
      <c r="AE6" s="35">
        <f t="shared" si="4"/>
        <v>102.13</v>
      </c>
      <c r="AF6" s="35">
        <f t="shared" si="4"/>
        <v>101.72</v>
      </c>
      <c r="AG6" s="35">
        <f t="shared" si="4"/>
        <v>102.73</v>
      </c>
      <c r="AH6" s="35">
        <f t="shared" si="4"/>
        <v>105.78</v>
      </c>
      <c r="AI6" s="34" t="str">
        <f>IF(AI7="","",IF(AI7="-","【-】","【"&amp;SUBSTITUTE(TEXT(AI7,"#,##0.00"),"-","△")&amp;"】"))</f>
        <v>【104.83】</v>
      </c>
      <c r="AJ6" s="35">
        <f>IF(AJ7="",NA(),AJ7)</f>
        <v>241.58</v>
      </c>
      <c r="AK6" s="35">
        <f t="shared" ref="AK6:AS6" si="5">IF(AK7="",NA(),AK7)</f>
        <v>147.46</v>
      </c>
      <c r="AL6" s="35">
        <f t="shared" si="5"/>
        <v>135.21</v>
      </c>
      <c r="AM6" s="35">
        <f t="shared" si="5"/>
        <v>258.66000000000003</v>
      </c>
      <c r="AN6" s="35">
        <f t="shared" si="5"/>
        <v>378.3</v>
      </c>
      <c r="AO6" s="35">
        <f t="shared" si="5"/>
        <v>110.77</v>
      </c>
      <c r="AP6" s="35">
        <f t="shared" si="5"/>
        <v>109.51</v>
      </c>
      <c r="AQ6" s="35">
        <f t="shared" si="5"/>
        <v>112.88</v>
      </c>
      <c r="AR6" s="35">
        <f t="shared" si="5"/>
        <v>94.97</v>
      </c>
      <c r="AS6" s="35">
        <f t="shared" si="5"/>
        <v>63.96</v>
      </c>
      <c r="AT6" s="34" t="str">
        <f>IF(AT7="","",IF(AT7="-","【-】","【"&amp;SUBSTITUTE(TEXT(AT7,"#,##0.00"),"-","△")&amp;"】"))</f>
        <v>【61.55】</v>
      </c>
      <c r="AU6" s="35">
        <f>IF(AU7="",NA(),AU7)</f>
        <v>13.54</v>
      </c>
      <c r="AV6" s="35">
        <f t="shared" ref="AV6:BD6" si="6">IF(AV7="",NA(),AV7)</f>
        <v>6.51</v>
      </c>
      <c r="AW6" s="35">
        <f t="shared" si="6"/>
        <v>3.54</v>
      </c>
      <c r="AX6" s="35">
        <f t="shared" si="6"/>
        <v>1.99</v>
      </c>
      <c r="AY6" s="35">
        <f t="shared" si="6"/>
        <v>1.38</v>
      </c>
      <c r="AZ6" s="35">
        <f t="shared" si="6"/>
        <v>46.78</v>
      </c>
      <c r="BA6" s="35">
        <f t="shared" si="6"/>
        <v>47.44</v>
      </c>
      <c r="BB6" s="35">
        <f t="shared" si="6"/>
        <v>49.18</v>
      </c>
      <c r="BC6" s="35">
        <f t="shared" si="6"/>
        <v>47.72</v>
      </c>
      <c r="BD6" s="35">
        <f t="shared" si="6"/>
        <v>44.24</v>
      </c>
      <c r="BE6" s="34" t="str">
        <f>IF(BE7="","",IF(BE7="-","【-】","【"&amp;SUBSTITUTE(TEXT(BE7,"#,##0.00"),"-","△")&amp;"】"))</f>
        <v>【45.34】</v>
      </c>
      <c r="BF6" s="35">
        <f>IF(BF7="",NA(),BF7)</f>
        <v>1067.47</v>
      </c>
      <c r="BG6" s="35">
        <f t="shared" ref="BG6:BO6" si="7">IF(BG7="",NA(),BG7)</f>
        <v>1024.95</v>
      </c>
      <c r="BH6" s="35">
        <f t="shared" si="7"/>
        <v>932.27</v>
      </c>
      <c r="BI6" s="35">
        <f t="shared" si="7"/>
        <v>1547.01</v>
      </c>
      <c r="BJ6" s="35">
        <f t="shared" si="7"/>
        <v>1716.69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93.95</v>
      </c>
      <c r="BR6" s="35">
        <f t="shared" ref="BR6:BZ6" si="8">IF(BR7="",NA(),BR7)</f>
        <v>135.80000000000001</v>
      </c>
      <c r="BS6" s="35">
        <f t="shared" si="8"/>
        <v>114.58</v>
      </c>
      <c r="BT6" s="35">
        <f t="shared" si="8"/>
        <v>92.58</v>
      </c>
      <c r="BU6" s="35">
        <f t="shared" si="8"/>
        <v>65.61</v>
      </c>
      <c r="BV6" s="35">
        <f t="shared" si="8"/>
        <v>69.87</v>
      </c>
      <c r="BW6" s="35">
        <f t="shared" si="8"/>
        <v>74.3</v>
      </c>
      <c r="BX6" s="35">
        <f t="shared" si="8"/>
        <v>72.260000000000005</v>
      </c>
      <c r="BY6" s="35">
        <f t="shared" si="8"/>
        <v>71.84</v>
      </c>
      <c r="BZ6" s="35">
        <f t="shared" si="8"/>
        <v>73.36</v>
      </c>
      <c r="CA6" s="34" t="str">
        <f>IF(CA7="","",IF(CA7="-","【-】","【"&amp;SUBSTITUTE(TEXT(CA7,"#,##0.00"),"-","△")&amp;"】"))</f>
        <v>【75.29】</v>
      </c>
      <c r="CB6" s="35">
        <f>IF(CB7="",NA(),CB7)</f>
        <v>337.99</v>
      </c>
      <c r="CC6" s="35">
        <f t="shared" ref="CC6:CK6" si="9">IF(CC7="",NA(),CC7)</f>
        <v>232.87</v>
      </c>
      <c r="CD6" s="35">
        <f t="shared" si="9"/>
        <v>276.01</v>
      </c>
      <c r="CE6" s="35">
        <f t="shared" si="9"/>
        <v>329.1</v>
      </c>
      <c r="CF6" s="35">
        <f t="shared" si="9"/>
        <v>453.06</v>
      </c>
      <c r="CG6" s="35">
        <f t="shared" si="9"/>
        <v>234.96</v>
      </c>
      <c r="CH6" s="35">
        <f t="shared" si="9"/>
        <v>221.81</v>
      </c>
      <c r="CI6" s="35">
        <f t="shared" si="9"/>
        <v>230.02</v>
      </c>
      <c r="CJ6" s="35">
        <f t="shared" si="9"/>
        <v>228.47</v>
      </c>
      <c r="CK6" s="35">
        <f t="shared" si="9"/>
        <v>224.88</v>
      </c>
      <c r="CL6" s="34" t="str">
        <f>IF(CL7="","",IF(CL7="-","【-】","【"&amp;SUBSTITUTE(TEXT(CL7,"#,##0.00"),"-","△")&amp;"】"))</f>
        <v>【215.41】</v>
      </c>
      <c r="CM6" s="35">
        <f>IF(CM7="",NA(),CM7)</f>
        <v>83.82</v>
      </c>
      <c r="CN6" s="35">
        <f t="shared" ref="CN6:CV6" si="10">IF(CN7="",NA(),CN7)</f>
        <v>80.39</v>
      </c>
      <c r="CO6" s="35">
        <f t="shared" si="10"/>
        <v>76.959999999999994</v>
      </c>
      <c r="CP6" s="35">
        <f t="shared" si="10"/>
        <v>44.61</v>
      </c>
      <c r="CQ6" s="35">
        <f t="shared" si="10"/>
        <v>36.270000000000003</v>
      </c>
      <c r="CR6" s="35">
        <f t="shared" si="10"/>
        <v>42.9</v>
      </c>
      <c r="CS6" s="35">
        <f t="shared" si="10"/>
        <v>43.36</v>
      </c>
      <c r="CT6" s="35">
        <f t="shared" si="10"/>
        <v>42.56</v>
      </c>
      <c r="CU6" s="35">
        <f t="shared" si="10"/>
        <v>42.47</v>
      </c>
      <c r="CV6" s="35">
        <f t="shared" si="10"/>
        <v>42.4</v>
      </c>
      <c r="CW6" s="34" t="str">
        <f>IF(CW7="","",IF(CW7="-","【-】","【"&amp;SUBSTITUTE(TEXT(CW7,"#,##0.00"),"-","△")&amp;"】"))</f>
        <v>【42.90】</v>
      </c>
      <c r="CX6" s="35">
        <f>IF(CX7="",NA(),CX7)</f>
        <v>73.08</v>
      </c>
      <c r="CY6" s="35">
        <f t="shared" ref="CY6:DG6" si="11">IF(CY7="",NA(),CY7)</f>
        <v>71.150000000000006</v>
      </c>
      <c r="CZ6" s="35">
        <f t="shared" si="11"/>
        <v>73.08</v>
      </c>
      <c r="DA6" s="35">
        <f t="shared" si="11"/>
        <v>73.08</v>
      </c>
      <c r="DB6" s="35">
        <f t="shared" si="11"/>
        <v>73.08</v>
      </c>
      <c r="DC6" s="35">
        <f t="shared" si="11"/>
        <v>83.5</v>
      </c>
      <c r="DD6" s="35">
        <f t="shared" si="11"/>
        <v>83.06</v>
      </c>
      <c r="DE6" s="35">
        <f t="shared" si="11"/>
        <v>83.32</v>
      </c>
      <c r="DF6" s="35">
        <f t="shared" si="11"/>
        <v>83.75</v>
      </c>
      <c r="DG6" s="35">
        <f t="shared" si="11"/>
        <v>84.19</v>
      </c>
      <c r="DH6" s="34" t="str">
        <f>IF(DH7="","",IF(DH7="-","【-】","【"&amp;SUBSTITUTE(TEXT(DH7,"#,##0.00"),"-","△")&amp;"】"))</f>
        <v>【84.75】</v>
      </c>
      <c r="DI6" s="35">
        <f>IF(DI7="",NA(),DI7)</f>
        <v>45.59</v>
      </c>
      <c r="DJ6" s="35">
        <f t="shared" ref="DJ6:DR6" si="12">IF(DJ7="",NA(),DJ7)</f>
        <v>48.67</v>
      </c>
      <c r="DK6" s="35">
        <f t="shared" si="12"/>
        <v>51.7</v>
      </c>
      <c r="DL6" s="35">
        <f t="shared" si="12"/>
        <v>54.56</v>
      </c>
      <c r="DM6" s="35">
        <f t="shared" si="12"/>
        <v>56.45</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272027</v>
      </c>
      <c r="D7" s="37">
        <v>46</v>
      </c>
      <c r="E7" s="37">
        <v>17</v>
      </c>
      <c r="F7" s="37">
        <v>4</v>
      </c>
      <c r="G7" s="37">
        <v>0</v>
      </c>
      <c r="H7" s="37" t="s">
        <v>96</v>
      </c>
      <c r="I7" s="37" t="s">
        <v>97</v>
      </c>
      <c r="J7" s="37" t="s">
        <v>98</v>
      </c>
      <c r="K7" s="37" t="s">
        <v>99</v>
      </c>
      <c r="L7" s="37" t="s">
        <v>100</v>
      </c>
      <c r="M7" s="37" t="s">
        <v>101</v>
      </c>
      <c r="N7" s="38" t="s">
        <v>102</v>
      </c>
      <c r="O7" s="38">
        <v>18.36</v>
      </c>
      <c r="P7" s="38">
        <v>0.03</v>
      </c>
      <c r="Q7" s="38">
        <v>99.58</v>
      </c>
      <c r="R7" s="38">
        <v>2871</v>
      </c>
      <c r="S7" s="38">
        <v>192736</v>
      </c>
      <c r="T7" s="38">
        <v>72.72</v>
      </c>
      <c r="U7" s="38">
        <v>2650.39</v>
      </c>
      <c r="V7" s="38">
        <v>52</v>
      </c>
      <c r="W7" s="38">
        <v>0.08</v>
      </c>
      <c r="X7" s="38">
        <v>650</v>
      </c>
      <c r="Y7" s="38">
        <v>100.09</v>
      </c>
      <c r="Z7" s="38">
        <v>111.9</v>
      </c>
      <c r="AA7" s="38">
        <v>105.35</v>
      </c>
      <c r="AB7" s="38">
        <v>97.89</v>
      </c>
      <c r="AC7" s="38">
        <v>86.61</v>
      </c>
      <c r="AD7" s="38">
        <v>100.85</v>
      </c>
      <c r="AE7" s="38">
        <v>102.13</v>
      </c>
      <c r="AF7" s="38">
        <v>101.72</v>
      </c>
      <c r="AG7" s="38">
        <v>102.73</v>
      </c>
      <c r="AH7" s="38">
        <v>105.78</v>
      </c>
      <c r="AI7" s="38">
        <v>104.83</v>
      </c>
      <c r="AJ7" s="38">
        <v>241.58</v>
      </c>
      <c r="AK7" s="38">
        <v>147.46</v>
      </c>
      <c r="AL7" s="38">
        <v>135.21</v>
      </c>
      <c r="AM7" s="38">
        <v>258.66000000000003</v>
      </c>
      <c r="AN7" s="38">
        <v>378.3</v>
      </c>
      <c r="AO7" s="38">
        <v>110.77</v>
      </c>
      <c r="AP7" s="38">
        <v>109.51</v>
      </c>
      <c r="AQ7" s="38">
        <v>112.88</v>
      </c>
      <c r="AR7" s="38">
        <v>94.97</v>
      </c>
      <c r="AS7" s="38">
        <v>63.96</v>
      </c>
      <c r="AT7" s="38">
        <v>61.55</v>
      </c>
      <c r="AU7" s="38">
        <v>13.54</v>
      </c>
      <c r="AV7" s="38">
        <v>6.51</v>
      </c>
      <c r="AW7" s="38">
        <v>3.54</v>
      </c>
      <c r="AX7" s="38">
        <v>1.99</v>
      </c>
      <c r="AY7" s="38">
        <v>1.38</v>
      </c>
      <c r="AZ7" s="38">
        <v>46.78</v>
      </c>
      <c r="BA7" s="38">
        <v>47.44</v>
      </c>
      <c r="BB7" s="38">
        <v>49.18</v>
      </c>
      <c r="BC7" s="38">
        <v>47.72</v>
      </c>
      <c r="BD7" s="38">
        <v>44.24</v>
      </c>
      <c r="BE7" s="38">
        <v>45.34</v>
      </c>
      <c r="BF7" s="38">
        <v>1067.47</v>
      </c>
      <c r="BG7" s="38">
        <v>1024.95</v>
      </c>
      <c r="BH7" s="38">
        <v>932.27</v>
      </c>
      <c r="BI7" s="38">
        <v>1547.01</v>
      </c>
      <c r="BJ7" s="38">
        <v>1716.69</v>
      </c>
      <c r="BK7" s="38">
        <v>1298.9100000000001</v>
      </c>
      <c r="BL7" s="38">
        <v>1243.71</v>
      </c>
      <c r="BM7" s="38">
        <v>1194.1500000000001</v>
      </c>
      <c r="BN7" s="38">
        <v>1206.79</v>
      </c>
      <c r="BO7" s="38">
        <v>1258.43</v>
      </c>
      <c r="BP7" s="38">
        <v>1260.21</v>
      </c>
      <c r="BQ7" s="38">
        <v>93.95</v>
      </c>
      <c r="BR7" s="38">
        <v>135.80000000000001</v>
      </c>
      <c r="BS7" s="38">
        <v>114.58</v>
      </c>
      <c r="BT7" s="38">
        <v>92.58</v>
      </c>
      <c r="BU7" s="38">
        <v>65.61</v>
      </c>
      <c r="BV7" s="38">
        <v>69.87</v>
      </c>
      <c r="BW7" s="38">
        <v>74.3</v>
      </c>
      <c r="BX7" s="38">
        <v>72.260000000000005</v>
      </c>
      <c r="BY7" s="38">
        <v>71.84</v>
      </c>
      <c r="BZ7" s="38">
        <v>73.36</v>
      </c>
      <c r="CA7" s="38">
        <v>75.290000000000006</v>
      </c>
      <c r="CB7" s="38">
        <v>337.99</v>
      </c>
      <c r="CC7" s="38">
        <v>232.87</v>
      </c>
      <c r="CD7" s="38">
        <v>276.01</v>
      </c>
      <c r="CE7" s="38">
        <v>329.1</v>
      </c>
      <c r="CF7" s="38">
        <v>453.06</v>
      </c>
      <c r="CG7" s="38">
        <v>234.96</v>
      </c>
      <c r="CH7" s="38">
        <v>221.81</v>
      </c>
      <c r="CI7" s="38">
        <v>230.02</v>
      </c>
      <c r="CJ7" s="38">
        <v>228.47</v>
      </c>
      <c r="CK7" s="38">
        <v>224.88</v>
      </c>
      <c r="CL7" s="38">
        <v>215.41</v>
      </c>
      <c r="CM7" s="38">
        <v>83.82</v>
      </c>
      <c r="CN7" s="38">
        <v>80.39</v>
      </c>
      <c r="CO7" s="38">
        <v>76.959999999999994</v>
      </c>
      <c r="CP7" s="38">
        <v>44.61</v>
      </c>
      <c r="CQ7" s="38">
        <v>36.270000000000003</v>
      </c>
      <c r="CR7" s="38">
        <v>42.9</v>
      </c>
      <c r="CS7" s="38">
        <v>43.36</v>
      </c>
      <c r="CT7" s="38">
        <v>42.56</v>
      </c>
      <c r="CU7" s="38">
        <v>42.47</v>
      </c>
      <c r="CV7" s="38">
        <v>42.4</v>
      </c>
      <c r="CW7" s="38">
        <v>42.9</v>
      </c>
      <c r="CX7" s="38">
        <v>73.08</v>
      </c>
      <c r="CY7" s="38">
        <v>71.150000000000006</v>
      </c>
      <c r="CZ7" s="38">
        <v>73.08</v>
      </c>
      <c r="DA7" s="38">
        <v>73.08</v>
      </c>
      <c r="DB7" s="38">
        <v>73.08</v>
      </c>
      <c r="DC7" s="38">
        <v>83.5</v>
      </c>
      <c r="DD7" s="38">
        <v>83.06</v>
      </c>
      <c r="DE7" s="38">
        <v>83.32</v>
      </c>
      <c r="DF7" s="38">
        <v>83.75</v>
      </c>
      <c r="DG7" s="38">
        <v>84.19</v>
      </c>
      <c r="DH7" s="38">
        <v>84.75</v>
      </c>
      <c r="DI7" s="38">
        <v>45.59</v>
      </c>
      <c r="DJ7" s="38">
        <v>48.67</v>
      </c>
      <c r="DK7" s="38">
        <v>51.7</v>
      </c>
      <c r="DL7" s="38">
        <v>54.56</v>
      </c>
      <c r="DM7" s="38">
        <v>56.45</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森下</cp:lastModifiedBy>
  <dcterms:modified xsi:type="dcterms:W3CDTF">2022-02-06T05:43:41Z</dcterms:modified>
</cp:coreProperties>
</file>