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D64617BD-AB78-4EC2-A1CD-BFA4B3E7E1CC}" xr6:coauthVersionLast="47" xr6:coauthVersionMax="47" xr10:uidLastSave="{00000000-0000-0000-0000-000000000000}"/>
  <bookViews>
    <workbookView xWindow="-108" yWindow="-108" windowWidth="23256" windowHeight="14160" xr2:uid="{00000000-000D-0000-FFFF-FFFF00000000}"/>
  </bookViews>
  <sheets>
    <sheet name="①公益法人会計基準" sheetId="1" r:id="rId1"/>
    <sheet name="②企業会計基準等" sheetId="5" r:id="rId2"/>
    <sheet name="③決算の状況" sheetId="6" r:id="rId3"/>
  </sheets>
  <definedNames>
    <definedName name="_xlnm._FilterDatabase" localSheetId="0" hidden="1">①公益法人会計基準!$A$8:$Y$73</definedName>
    <definedName name="_xlnm._FilterDatabase" localSheetId="1" hidden="1">②企業会計基準等!$A$8:$Z$40</definedName>
    <definedName name="_xlnm.Print_Area" localSheetId="0">①公益法人会計基準!$A$1:$Y$81</definedName>
    <definedName name="_xlnm.Print_Area" localSheetId="1">②企業会計基準等!$A$1:$Z$47</definedName>
    <definedName name="_xlnm.Print_Area" localSheetId="2">③決算の状況!$A$1:$G$24</definedName>
    <definedName name="_xlnm.Print_Titles" localSheetId="0">①公益法人会計基準!$5:$8</definedName>
    <definedName name="_xlnm.Print_Titles" localSheetId="1">②企業会計基準等!$5:$8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0" i="5" l="1"/>
  <c r="G39" i="5"/>
  <c r="G38" i="5"/>
  <c r="G37" i="5"/>
  <c r="G36" i="5"/>
  <c r="G35" i="5"/>
  <c r="G34" i="5"/>
  <c r="G33" i="5"/>
  <c r="G32" i="5"/>
  <c r="G31" i="5"/>
  <c r="G29" i="5"/>
  <c r="G28" i="5"/>
  <c r="G27" i="5"/>
  <c r="G26" i="5"/>
  <c r="G25" i="5"/>
  <c r="G24" i="5"/>
  <c r="G23" i="5"/>
  <c r="G22" i="5"/>
  <c r="G21" i="5"/>
  <c r="G20" i="5"/>
  <c r="G19" i="5"/>
  <c r="G18" i="5"/>
  <c r="G17" i="5"/>
  <c r="G16" i="5"/>
  <c r="G15" i="5"/>
  <c r="G14" i="5"/>
  <c r="G13" i="5"/>
  <c r="G12" i="5"/>
  <c r="G11" i="5"/>
  <c r="G10" i="5"/>
  <c r="G9" i="5"/>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W71" i="1"/>
  <c r="W72" i="1"/>
  <c r="W70" i="1" l="1"/>
  <c r="W69" i="1"/>
  <c r="O41" i="5" l="1"/>
  <c r="W11" i="1" l="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10" i="1"/>
  <c r="V33" i="5"/>
  <c r="V34" i="5"/>
  <c r="V35" i="5"/>
  <c r="V36" i="5"/>
  <c r="V37" i="5"/>
  <c r="V15" i="5"/>
  <c r="V10" i="5" l="1"/>
  <c r="V9" i="5"/>
  <c r="V39" i="5"/>
  <c r="V32" i="5"/>
  <c r="V19" i="5"/>
  <c r="V18" i="5"/>
  <c r="V17" i="5"/>
  <c r="V16" i="5"/>
  <c r="V20" i="5"/>
  <c r="V21" i="5"/>
  <c r="V22" i="5"/>
  <c r="V23" i="5"/>
  <c r="V24" i="5"/>
  <c r="V25" i="5"/>
  <c r="V26" i="5"/>
  <c r="V27" i="5"/>
  <c r="V28" i="5"/>
  <c r="V29" i="5"/>
  <c r="V14" i="5"/>
  <c r="J41" i="5" l="1"/>
  <c r="K41" i="5"/>
  <c r="L41" i="5"/>
  <c r="M41" i="5"/>
  <c r="N41" i="5"/>
  <c r="P41" i="5"/>
  <c r="Q41" i="5"/>
  <c r="R41" i="5"/>
  <c r="S41" i="5"/>
  <c r="T41" i="5"/>
  <c r="U41" i="5"/>
  <c r="W41" i="5"/>
  <c r="X41" i="5"/>
  <c r="Y41" i="5"/>
  <c r="I41" i="5"/>
  <c r="K74" i="1"/>
  <c r="L74" i="1"/>
  <c r="M74" i="1"/>
  <c r="N74" i="1"/>
  <c r="O74" i="1"/>
  <c r="P74" i="1"/>
  <c r="Q74" i="1"/>
  <c r="R74" i="1"/>
  <c r="S74" i="1"/>
  <c r="T74" i="1"/>
  <c r="U74" i="1"/>
  <c r="V74" i="1"/>
  <c r="X74" i="1"/>
  <c r="J74" i="1"/>
  <c r="W73" i="1" l="1"/>
  <c r="V30" i="5" l="1"/>
  <c r="V40" i="5" l="1"/>
  <c r="V38" i="5" l="1"/>
  <c r="V13" i="5" l="1"/>
  <c r="V12" i="5"/>
  <c r="W9" i="1" l="1"/>
  <c r="V11" i="5" l="1"/>
  <c r="W74" i="1"/>
  <c r="V41" i="5" l="1"/>
</calcChain>
</file>

<file path=xl/sharedStrings.xml><?xml version="1.0" encoding="utf-8"?>
<sst xmlns="http://schemas.openxmlformats.org/spreadsheetml/2006/main" count="519" uniqueCount="412">
  <si>
    <t>≪公益法人会計基準によるもの≫</t>
    <rPh sb="1" eb="3">
      <t>コウエキ</t>
    </rPh>
    <rPh sb="3" eb="5">
      <t>ホウジン</t>
    </rPh>
    <rPh sb="5" eb="7">
      <t>カイケイ</t>
    </rPh>
    <rPh sb="7" eb="9">
      <t>キジュン</t>
    </rPh>
    <phoneticPr fontId="2"/>
  </si>
  <si>
    <t>府OB</t>
    <rPh sb="0" eb="1">
      <t>フ</t>
    </rPh>
    <phoneticPr fontId="2"/>
  </si>
  <si>
    <t>府派遣</t>
    <rPh sb="0" eb="1">
      <t>フ</t>
    </rPh>
    <rPh sb="1" eb="3">
      <t>ハケン</t>
    </rPh>
    <phoneticPr fontId="2"/>
  </si>
  <si>
    <t>（一財）環境優良車普及機構</t>
    <rPh sb="4" eb="6">
      <t>カンキョウ</t>
    </rPh>
    <rPh sb="6" eb="8">
      <t>ユウリョウ</t>
    </rPh>
    <rPh sb="8" eb="9">
      <t>シャ</t>
    </rPh>
    <rPh sb="9" eb="11">
      <t>フキュウ</t>
    </rPh>
    <rPh sb="11" eb="13">
      <t>キコウ</t>
    </rPh>
    <phoneticPr fontId="2"/>
  </si>
  <si>
    <t>（一財）都市農地活用支援センター</t>
    <rPh sb="1" eb="2">
      <t>イチ</t>
    </rPh>
    <phoneticPr fontId="2"/>
  </si>
  <si>
    <t>（一社）家畜改良事業団</t>
    <rPh sb="1" eb="2">
      <t>イチ</t>
    </rPh>
    <phoneticPr fontId="2"/>
  </si>
  <si>
    <t>（一財）大阪国際児童文学振興財団</t>
    <rPh sb="12" eb="14">
      <t>シンコウ</t>
    </rPh>
    <rPh sb="14" eb="16">
      <t>ザイダン</t>
    </rPh>
    <phoneticPr fontId="2"/>
  </si>
  <si>
    <t>（一財）地域総合整備財団</t>
    <rPh sb="1" eb="2">
      <t>イチ</t>
    </rPh>
    <phoneticPr fontId="2"/>
  </si>
  <si>
    <t>（一社）日本養鶏協会</t>
    <rPh sb="1" eb="2">
      <t>イチ</t>
    </rPh>
    <rPh sb="4" eb="6">
      <t>ニホン</t>
    </rPh>
    <rPh sb="6" eb="8">
      <t>ヨウケイ</t>
    </rPh>
    <rPh sb="8" eb="10">
      <t>キョウカイ</t>
    </rPh>
    <phoneticPr fontId="2"/>
  </si>
  <si>
    <t>（一社）日本家畜商協会</t>
    <rPh sb="1" eb="2">
      <t>イチ</t>
    </rPh>
    <phoneticPr fontId="2"/>
  </si>
  <si>
    <t>（一財）漁港漁場漁村総合研究所</t>
    <rPh sb="10" eb="12">
      <t>ソウゴウ</t>
    </rPh>
    <phoneticPr fontId="2"/>
  </si>
  <si>
    <t>（公財）リバーフロント研究所</t>
    <rPh sb="11" eb="14">
      <t>ケンキュウショ</t>
    </rPh>
    <phoneticPr fontId="2"/>
  </si>
  <si>
    <t>法人名</t>
    <rPh sb="0" eb="2">
      <t>ホウジン</t>
    </rPh>
    <rPh sb="2" eb="3">
      <t>メイ</t>
    </rPh>
    <phoneticPr fontId="2"/>
  </si>
  <si>
    <t>（公財）大阪観光局</t>
    <rPh sb="6" eb="9">
      <t>カンコウキョク</t>
    </rPh>
    <phoneticPr fontId="2"/>
  </si>
  <si>
    <t>（公財）司馬遼太郎記念財団</t>
  </si>
  <si>
    <t>（一財）沿岸技術研究センター</t>
  </si>
  <si>
    <t>その他の出資法人の状況</t>
    <rPh sb="2" eb="3">
      <t>ホカ</t>
    </rPh>
    <rPh sb="4" eb="6">
      <t>シュッシ</t>
    </rPh>
    <rPh sb="6" eb="8">
      <t>ホウジン</t>
    </rPh>
    <rPh sb="9" eb="11">
      <t>ジョウキョウ</t>
    </rPh>
    <phoneticPr fontId="2"/>
  </si>
  <si>
    <t>府の財政支出</t>
    <phoneticPr fontId="2"/>
  </si>
  <si>
    <t>（公財）琵琶湖・淀川水質保全機構</t>
  </si>
  <si>
    <t>決算状況へ</t>
    <rPh sb="0" eb="2">
      <t>ケッサン</t>
    </rPh>
    <rPh sb="2" eb="4">
      <t>ジョウキョウ</t>
    </rPh>
    <phoneticPr fontId="2"/>
  </si>
  <si>
    <t>（一財）救急振興財団</t>
  </si>
  <si>
    <t>（一財）消防試験研究センター</t>
  </si>
  <si>
    <t>（一財）大阪府マリーナ協会</t>
  </si>
  <si>
    <t>（一財）大阪府青少年活動財団</t>
  </si>
  <si>
    <t>（公財）国立京都国際会館</t>
  </si>
  <si>
    <t>（公財）関西文化学術研究都市推進機構</t>
  </si>
  <si>
    <t>（公財）奈良先端科学技術大学院大学支援財団</t>
  </si>
  <si>
    <t>（一財）地方公務員安全衛生推進協会</t>
  </si>
  <si>
    <t>（一財）地域社会ライフプラン協会</t>
  </si>
  <si>
    <t>（一財）地域活性化センター</t>
  </si>
  <si>
    <t>（公財）大阪府レクリエーション協会</t>
  </si>
  <si>
    <t>（公財）太平洋人材交流センター　</t>
  </si>
  <si>
    <t>（公財）日本中毒情報センター</t>
  </si>
  <si>
    <t>（公財）大阪府生活衛生営業指導センター</t>
  </si>
  <si>
    <t>（公財）大阪コミュニティ財団</t>
  </si>
  <si>
    <t>（一財）大阪国際経済振興センター</t>
  </si>
  <si>
    <t>（公財）地球環境産業技術研究機構</t>
  </si>
  <si>
    <t>（公財）大阪みどりのトラスト協会</t>
  </si>
  <si>
    <t>（公財）千里リサイクルプラザ</t>
  </si>
  <si>
    <t>（一財）大阪建築防災センター</t>
  </si>
  <si>
    <t>（一財）大阪府宅地建物取引士センター</t>
    <rPh sb="13" eb="14">
      <t>シ</t>
    </rPh>
    <phoneticPr fontId="2"/>
  </si>
  <si>
    <t>（一財）不動産適正取引推進機構</t>
  </si>
  <si>
    <t>（一財）建設業情報管理センター</t>
  </si>
  <si>
    <t>（公財）大阪府暴力追放推進センター</t>
  </si>
  <si>
    <t>（公社）日本食肉格付協会</t>
    <rPh sb="2" eb="3">
      <t>シャ</t>
    </rPh>
    <phoneticPr fontId="2"/>
  </si>
  <si>
    <t>資産合計</t>
    <rPh sb="0" eb="2">
      <t>シサン</t>
    </rPh>
    <rPh sb="2" eb="4">
      <t>ゴウケイ</t>
    </rPh>
    <phoneticPr fontId="2"/>
  </si>
  <si>
    <t>負債合計</t>
    <rPh sb="0" eb="2">
      <t>フサイ</t>
    </rPh>
    <rPh sb="2" eb="4">
      <t>ゴウケイ</t>
    </rPh>
    <phoneticPr fontId="2"/>
  </si>
  <si>
    <t>経常費用</t>
    <rPh sb="0" eb="2">
      <t>ケイジョウ</t>
    </rPh>
    <rPh sb="2" eb="4">
      <t>ヒヨウ</t>
    </rPh>
    <phoneticPr fontId="2"/>
  </si>
  <si>
    <t>経常収益</t>
    <rPh sb="0" eb="2">
      <t>ケイジョウ</t>
    </rPh>
    <rPh sb="2" eb="4">
      <t>シュウエキ</t>
    </rPh>
    <phoneticPr fontId="2"/>
  </si>
  <si>
    <t>http://www.fukoren.sakura.ne.jp/03jigyo.html</t>
    <phoneticPr fontId="2"/>
  </si>
  <si>
    <t>http://www.hurights.or.jp/japan/announcing/budget/</t>
    <phoneticPr fontId="2"/>
  </si>
  <si>
    <t>http://furec.sakura.ne.jp/general/action/</t>
    <phoneticPr fontId="2"/>
  </si>
  <si>
    <t>府の財政支出</t>
    <rPh sb="0" eb="1">
      <t>フ</t>
    </rPh>
    <rPh sb="2" eb="4">
      <t>ザイセイ</t>
    </rPh>
    <rPh sb="4" eb="6">
      <t>シシュツ</t>
    </rPh>
    <phoneticPr fontId="2"/>
  </si>
  <si>
    <t>総額</t>
    <rPh sb="0" eb="2">
      <t>ソウガク</t>
    </rPh>
    <phoneticPr fontId="2"/>
  </si>
  <si>
    <t>府受取額</t>
    <rPh sb="0" eb="1">
      <t>フ</t>
    </rPh>
    <rPh sb="1" eb="3">
      <t>ウケトリ</t>
    </rPh>
    <rPh sb="3" eb="4">
      <t>ガク</t>
    </rPh>
    <phoneticPr fontId="2"/>
  </si>
  <si>
    <t>（株）けいはんな</t>
  </si>
  <si>
    <t>関西国際空港土地保有（株）</t>
    <rPh sb="6" eb="8">
      <t>トチ</t>
    </rPh>
    <rPh sb="8" eb="10">
      <t>ホユウ</t>
    </rPh>
    <phoneticPr fontId="2"/>
  </si>
  <si>
    <t>（株）日本宝くじシステム</t>
  </si>
  <si>
    <t>大阪中小企業投資育成（株）</t>
  </si>
  <si>
    <t>パナソニック交野（株）</t>
  </si>
  <si>
    <t>（株）ダイキンサンライズ摂津</t>
  </si>
  <si>
    <t>（株）かんでんエルハート</t>
  </si>
  <si>
    <t>泉佐野ウォーターフロント（株）</t>
  </si>
  <si>
    <t>関西高速鉄道（株）</t>
  </si>
  <si>
    <t>西大阪高速鉄道（株）</t>
  </si>
  <si>
    <t>本州四国連絡高速道路（株）</t>
  </si>
  <si>
    <t>（株）りそなホールディングス</t>
  </si>
  <si>
    <t>地方共同法人
日本下水道事業団　</t>
  </si>
  <si>
    <t>（独）農林漁業信用基金</t>
  </si>
  <si>
    <t>（独）都市再生機構</t>
  </si>
  <si>
    <t>（地独）大阪府立病院機構</t>
    <rPh sb="1" eb="2">
      <t>チ</t>
    </rPh>
    <rPh sb="2" eb="3">
      <t>ドク</t>
    </rPh>
    <phoneticPr fontId="2"/>
  </si>
  <si>
    <t>（地独）大阪府立環境農林水産総合研究所</t>
    <rPh sb="1" eb="2">
      <t>チ</t>
    </rPh>
    <rPh sb="2" eb="3">
      <t>ドク</t>
    </rPh>
    <rPh sb="8" eb="10">
      <t>カンキョウ</t>
    </rPh>
    <rPh sb="10" eb="12">
      <t>ノウリン</t>
    </rPh>
    <rPh sb="12" eb="14">
      <t>スイサン</t>
    </rPh>
    <rPh sb="14" eb="16">
      <t>ソウゴウ</t>
    </rPh>
    <rPh sb="16" eb="19">
      <t>ケンキュウショ</t>
    </rPh>
    <phoneticPr fontId="2"/>
  </si>
  <si>
    <t>累積損益</t>
    <rPh sb="0" eb="2">
      <t>ルイセキ</t>
    </rPh>
    <rPh sb="2" eb="4">
      <t>ソンエキ</t>
    </rPh>
    <phoneticPr fontId="2"/>
  </si>
  <si>
    <t>○</t>
  </si>
  <si>
    <t>（一財）関西観光本部</t>
    <rPh sb="4" eb="6">
      <t>カンサイ</t>
    </rPh>
    <rPh sb="6" eb="8">
      <t>カンコウ</t>
    </rPh>
    <rPh sb="8" eb="10">
      <t>ホンブ</t>
    </rPh>
    <phoneticPr fontId="2"/>
  </si>
  <si>
    <t>（地独）大阪産業技術研究所</t>
    <rPh sb="1" eb="2">
      <t>チ</t>
    </rPh>
    <rPh sb="2" eb="3">
      <t>ドク</t>
    </rPh>
    <phoneticPr fontId="2"/>
  </si>
  <si>
    <t>http://www.shoubo-shiken.or.jp/org/report.html</t>
    <phoneticPr fontId="2"/>
  </si>
  <si>
    <t>（単位：千円）</t>
    <rPh sb="1" eb="3">
      <t>タンイ</t>
    </rPh>
    <rPh sb="4" eb="6">
      <t>センエン</t>
    </rPh>
    <phoneticPr fontId="2"/>
  </si>
  <si>
    <t>当期一般正味財産増減額</t>
    <rPh sb="0" eb="2">
      <t>トウキ</t>
    </rPh>
    <rPh sb="2" eb="4">
      <t>イッパン</t>
    </rPh>
    <rPh sb="4" eb="6">
      <t>ショウミ</t>
    </rPh>
    <rPh sb="6" eb="8">
      <t>ザイサン</t>
    </rPh>
    <rPh sb="8" eb="11">
      <t>ゾウゲンガク</t>
    </rPh>
    <phoneticPr fontId="2"/>
  </si>
  <si>
    <t>正味財産額</t>
    <rPh sb="0" eb="2">
      <t>ショウミ</t>
    </rPh>
    <rPh sb="2" eb="4">
      <t>ザイサン</t>
    </rPh>
    <rPh sb="4" eb="5">
      <t>ガク</t>
    </rPh>
    <phoneticPr fontId="2"/>
  </si>
  <si>
    <t>（一財）漁港漁場漁村総合研究所</t>
    <rPh sb="1" eb="2">
      <t>イチ</t>
    </rPh>
    <rPh sb="2" eb="3">
      <t>ザイ</t>
    </rPh>
    <rPh sb="4" eb="6">
      <t>ギョコウ</t>
    </rPh>
    <rPh sb="6" eb="8">
      <t>ギョジョウ</t>
    </rPh>
    <rPh sb="8" eb="10">
      <t>ギョソン</t>
    </rPh>
    <rPh sb="10" eb="12">
      <t>ソウゴウ</t>
    </rPh>
    <rPh sb="12" eb="15">
      <t>ケンキュウショ</t>
    </rPh>
    <phoneticPr fontId="2"/>
  </si>
  <si>
    <t>≪企業会計基準等によるもの≫</t>
    <rPh sb="1" eb="3">
      <t>キギョウ</t>
    </rPh>
    <rPh sb="3" eb="5">
      <t>カイケイ</t>
    </rPh>
    <rPh sb="5" eb="7">
      <t>キジュン</t>
    </rPh>
    <rPh sb="7" eb="8">
      <t>トウ</t>
    </rPh>
    <phoneticPr fontId="2"/>
  </si>
  <si>
    <t>当期利益（損失）
（税引後）</t>
    <rPh sb="0" eb="2">
      <t>トウキ</t>
    </rPh>
    <rPh sb="2" eb="4">
      <t>リエキ</t>
    </rPh>
    <rPh sb="5" eb="7">
      <t>ソンシツ</t>
    </rPh>
    <rPh sb="10" eb="12">
      <t>ゼイビ</t>
    </rPh>
    <rPh sb="12" eb="13">
      <t>ゴ</t>
    </rPh>
    <phoneticPr fontId="2"/>
  </si>
  <si>
    <t>大阪府農業信用基金協会</t>
  </si>
  <si>
    <t>※府出資最大は、同率1位の場合も含みます。</t>
    <rPh sb="1" eb="2">
      <t>フ</t>
    </rPh>
    <rPh sb="2" eb="4">
      <t>シュッシ</t>
    </rPh>
    <rPh sb="4" eb="6">
      <t>サイダイ</t>
    </rPh>
    <rPh sb="8" eb="10">
      <t>ドウリツ</t>
    </rPh>
    <rPh sb="11" eb="12">
      <t>イ</t>
    </rPh>
    <rPh sb="13" eb="15">
      <t>バアイ</t>
    </rPh>
    <rPh sb="16" eb="17">
      <t>フク</t>
    </rPh>
    <phoneticPr fontId="2"/>
  </si>
  <si>
    <t>※「決算状況」については、原則として決算状況が公開されている各法人のウェブサイト等にリンクしています。ただし、決算状況に直接リンクできないものについては、トップページにリンクしています。</t>
    <rPh sb="2" eb="4">
      <t>ケッサン</t>
    </rPh>
    <rPh sb="4" eb="6">
      <t>ジョウキョウ</t>
    </rPh>
    <rPh sb="13" eb="15">
      <t>ゲンソク</t>
    </rPh>
    <rPh sb="18" eb="20">
      <t>ケッサン</t>
    </rPh>
    <rPh sb="20" eb="22">
      <t>ジョウキョウ</t>
    </rPh>
    <rPh sb="23" eb="25">
      <t>コウカイ</t>
    </rPh>
    <rPh sb="30" eb="33">
      <t>カクホウジン</t>
    </rPh>
    <rPh sb="40" eb="41">
      <t>トウ</t>
    </rPh>
    <rPh sb="55" eb="57">
      <t>ケッサン</t>
    </rPh>
    <rPh sb="57" eb="59">
      <t>ジョウキョウ</t>
    </rPh>
    <rPh sb="60" eb="62">
      <t>チョクセツ</t>
    </rPh>
    <phoneticPr fontId="2"/>
  </si>
  <si>
    <r>
      <rPr>
        <sz val="11"/>
        <color rgb="FF0070C0"/>
        <rFont val="ＭＳ Ｐゴシック"/>
        <family val="3"/>
        <charset val="128"/>
        <scheme val="minor"/>
      </rPr>
      <t>(1)</t>
    </r>
    <r>
      <rPr>
        <sz val="11"/>
        <color theme="1"/>
        <rFont val="ＭＳ Ｐゴシック"/>
        <family val="2"/>
        <charset val="128"/>
        <scheme val="minor"/>
      </rPr>
      <t xml:space="preserve">
法人名</t>
    </r>
    <rPh sb="4" eb="6">
      <t>ホウジン</t>
    </rPh>
    <rPh sb="6" eb="7">
      <t>メイ</t>
    </rPh>
    <phoneticPr fontId="2"/>
  </si>
  <si>
    <r>
      <rPr>
        <sz val="11"/>
        <color rgb="FF0070C0"/>
        <rFont val="ＭＳ Ｐゴシック"/>
        <family val="3"/>
        <charset val="128"/>
        <scheme val="minor"/>
      </rPr>
      <t>(2)</t>
    </r>
    <r>
      <rPr>
        <sz val="11"/>
        <color theme="1"/>
        <rFont val="ＭＳ Ｐゴシック"/>
        <family val="2"/>
        <charset val="128"/>
        <scheme val="minor"/>
      </rPr>
      <t xml:space="preserve">
所管部局</t>
    </r>
    <rPh sb="4" eb="5">
      <t>ショ</t>
    </rPh>
    <rPh sb="5" eb="6">
      <t>カン</t>
    </rPh>
    <rPh sb="6" eb="8">
      <t>ブキョク</t>
    </rPh>
    <phoneticPr fontId="2"/>
  </si>
  <si>
    <r>
      <rPr>
        <sz val="11"/>
        <color rgb="FF0070C0"/>
        <rFont val="ＭＳ Ｐゴシック"/>
        <family val="3"/>
        <charset val="128"/>
        <scheme val="minor"/>
      </rPr>
      <t>(3)</t>
    </r>
    <r>
      <rPr>
        <sz val="11"/>
        <color theme="1"/>
        <rFont val="ＭＳ Ｐゴシック"/>
        <family val="2"/>
        <charset val="128"/>
        <scheme val="minor"/>
      </rPr>
      <t xml:space="preserve">
事業目的</t>
    </r>
    <rPh sb="4" eb="6">
      <t>ジギョウ</t>
    </rPh>
    <rPh sb="6" eb="8">
      <t>モクテキ</t>
    </rPh>
    <phoneticPr fontId="2"/>
  </si>
  <si>
    <r>
      <rPr>
        <sz val="11"/>
        <color rgb="FF0070C0"/>
        <rFont val="ＭＳ Ｐゴシック"/>
        <family val="3"/>
        <charset val="128"/>
        <scheme val="minor"/>
      </rPr>
      <t>(8)</t>
    </r>
    <r>
      <rPr>
        <sz val="11"/>
        <color theme="1"/>
        <rFont val="ＭＳ Ｐゴシック"/>
        <family val="2"/>
        <charset val="128"/>
        <scheme val="minor"/>
      </rPr>
      <t xml:space="preserve">
出資による権利の額（実質価格）
（千円）</t>
    </r>
    <rPh sb="4" eb="6">
      <t>シュッシ</t>
    </rPh>
    <rPh sb="9" eb="11">
      <t>ケンリ</t>
    </rPh>
    <rPh sb="12" eb="13">
      <t>ガク</t>
    </rPh>
    <rPh sb="14" eb="16">
      <t>ジッシツ</t>
    </rPh>
    <rPh sb="16" eb="18">
      <t>カカク</t>
    </rPh>
    <rPh sb="21" eb="23">
      <t>センエン</t>
    </rPh>
    <phoneticPr fontId="2"/>
  </si>
  <si>
    <r>
      <rPr>
        <sz val="11"/>
        <color rgb="FF0070C0"/>
        <rFont val="ＭＳ Ｐゴシック"/>
        <family val="3"/>
        <charset val="128"/>
        <scheme val="minor"/>
      </rPr>
      <t>(9)</t>
    </r>
    <r>
      <rPr>
        <sz val="11"/>
        <color theme="1"/>
        <rFont val="ＭＳ Ｐゴシック"/>
        <family val="2"/>
        <charset val="128"/>
        <scheme val="minor"/>
      </rPr>
      <t>常勤役員</t>
    </r>
    <rPh sb="3" eb="5">
      <t>ジョウキン</t>
    </rPh>
    <rPh sb="5" eb="7">
      <t>ヤクイン</t>
    </rPh>
    <phoneticPr fontId="2"/>
  </si>
  <si>
    <r>
      <rPr>
        <sz val="11"/>
        <color rgb="FF0070C0"/>
        <rFont val="ＭＳ Ｐゴシック"/>
        <family val="3"/>
        <charset val="128"/>
        <scheme val="minor"/>
      </rPr>
      <t>(10)</t>
    </r>
    <r>
      <rPr>
        <sz val="11"/>
        <color theme="1"/>
        <rFont val="ＭＳ Ｐゴシック"/>
        <family val="2"/>
        <charset val="128"/>
        <scheme val="minor"/>
      </rPr>
      <t>非常勤役員</t>
    </r>
    <rPh sb="4" eb="5">
      <t>ヒ</t>
    </rPh>
    <rPh sb="5" eb="7">
      <t>ジョウキン</t>
    </rPh>
    <rPh sb="7" eb="9">
      <t>ヤクイン</t>
    </rPh>
    <phoneticPr fontId="2"/>
  </si>
  <si>
    <r>
      <rPr>
        <sz val="11"/>
        <color rgb="FF0070C0"/>
        <rFont val="ＭＳ Ｐゴシック"/>
        <family val="3"/>
        <charset val="128"/>
        <scheme val="minor"/>
      </rPr>
      <t>(11)</t>
    </r>
    <r>
      <rPr>
        <sz val="11"/>
        <color theme="1"/>
        <rFont val="ＭＳ Ｐゴシック"/>
        <family val="2"/>
        <charset val="128"/>
        <scheme val="minor"/>
      </rPr>
      <t>常勤職員</t>
    </r>
    <rPh sb="4" eb="6">
      <t>ジョウキン</t>
    </rPh>
    <rPh sb="6" eb="8">
      <t>ショクイン</t>
    </rPh>
    <phoneticPr fontId="2"/>
  </si>
  <si>
    <r>
      <rPr>
        <sz val="11"/>
        <color rgb="FF0070C0"/>
        <rFont val="ＭＳ Ｐゴシック"/>
        <family val="3"/>
        <charset val="128"/>
        <scheme val="minor"/>
      </rPr>
      <t>(12)</t>
    </r>
    <r>
      <rPr>
        <sz val="11"/>
        <color theme="1"/>
        <rFont val="ＭＳ Ｐゴシック"/>
        <family val="2"/>
        <charset val="128"/>
        <scheme val="minor"/>
      </rPr>
      <t xml:space="preserve">
補助金</t>
    </r>
    <rPh sb="5" eb="8">
      <t>ホジョキン</t>
    </rPh>
    <phoneticPr fontId="2"/>
  </si>
  <si>
    <r>
      <rPr>
        <sz val="11"/>
        <color rgb="FF0070C0"/>
        <rFont val="ＭＳ Ｐゴシック"/>
        <family val="3"/>
        <charset val="128"/>
        <scheme val="minor"/>
      </rPr>
      <t>(13)</t>
    </r>
    <r>
      <rPr>
        <sz val="11"/>
        <color theme="1"/>
        <rFont val="ＭＳ Ｐゴシック"/>
        <family val="2"/>
        <charset val="128"/>
        <scheme val="minor"/>
      </rPr>
      <t xml:space="preserve">
委託料</t>
    </r>
    <rPh sb="5" eb="8">
      <t>イタクリョウ</t>
    </rPh>
    <phoneticPr fontId="2"/>
  </si>
  <si>
    <r>
      <rPr>
        <sz val="11"/>
        <color rgb="FF0070C0"/>
        <rFont val="ＭＳ Ｐゴシック"/>
        <family val="3"/>
        <charset val="128"/>
        <scheme val="minor"/>
      </rPr>
      <t>(14)</t>
    </r>
    <r>
      <rPr>
        <sz val="11"/>
        <color theme="1"/>
        <rFont val="ＭＳ Ｐゴシック"/>
        <family val="2"/>
        <charset val="128"/>
        <scheme val="minor"/>
      </rPr>
      <t xml:space="preserve">
貸付金</t>
    </r>
    <rPh sb="5" eb="7">
      <t>カシツケ</t>
    </rPh>
    <rPh sb="7" eb="8">
      <t>キン</t>
    </rPh>
    <phoneticPr fontId="2"/>
  </si>
  <si>
    <r>
      <rPr>
        <sz val="11"/>
        <color rgb="FF0070C0"/>
        <rFont val="ＭＳ Ｐゴシック"/>
        <family val="3"/>
        <charset val="128"/>
        <scheme val="minor"/>
      </rPr>
      <t>(15)</t>
    </r>
    <r>
      <rPr>
        <sz val="11"/>
        <color theme="1"/>
        <rFont val="ＭＳ Ｐゴシック"/>
        <family val="2"/>
        <charset val="128"/>
        <scheme val="minor"/>
      </rPr>
      <t xml:space="preserve">
その他</t>
    </r>
    <rPh sb="7" eb="8">
      <t>ホカ</t>
    </rPh>
    <phoneticPr fontId="2"/>
  </si>
  <si>
    <r>
      <rPr>
        <sz val="11"/>
        <color rgb="FF0070C0"/>
        <rFont val="ＭＳ Ｐゴシック"/>
        <family val="3"/>
        <charset val="128"/>
        <scheme val="minor"/>
      </rPr>
      <t>(16)</t>
    </r>
    <r>
      <rPr>
        <sz val="11"/>
        <color theme="1"/>
        <rFont val="ＭＳ Ｐゴシック"/>
        <family val="2"/>
        <charset val="128"/>
        <scheme val="minor"/>
      </rPr>
      <t xml:space="preserve">
計</t>
    </r>
    <rPh sb="5" eb="6">
      <t>ケイ</t>
    </rPh>
    <phoneticPr fontId="2"/>
  </si>
  <si>
    <r>
      <rPr>
        <sz val="11"/>
        <color rgb="FF0070C0"/>
        <rFont val="ＭＳ Ｐゴシック"/>
        <family val="3"/>
        <charset val="128"/>
        <scheme val="minor"/>
      </rPr>
      <t>(17)</t>
    </r>
    <r>
      <rPr>
        <sz val="11"/>
        <color theme="1"/>
        <rFont val="ＭＳ Ｐゴシック"/>
        <family val="2"/>
        <charset val="128"/>
        <scheme val="minor"/>
      </rPr>
      <t xml:space="preserve">
府からの
借入金
残高</t>
    </r>
    <phoneticPr fontId="2"/>
  </si>
  <si>
    <r>
      <rPr>
        <sz val="11"/>
        <color rgb="FF0070C0"/>
        <rFont val="ＭＳ Ｐゴシック"/>
        <family val="3"/>
        <charset val="128"/>
        <scheme val="minor"/>
      </rPr>
      <t>(19)</t>
    </r>
    <r>
      <rPr>
        <sz val="11"/>
        <color theme="1"/>
        <rFont val="ＭＳ Ｐゴシック"/>
        <family val="2"/>
        <charset val="128"/>
        <scheme val="minor"/>
      </rPr>
      <t xml:space="preserve">
決算状況
</t>
    </r>
    <r>
      <rPr>
        <sz val="11"/>
        <color rgb="FFFF0000"/>
        <rFont val="ＭＳ Ｐゴシック"/>
        <family val="3"/>
        <charset val="128"/>
        <scheme val="minor"/>
      </rPr>
      <t>※各法人のウェブサイトにリンクします。</t>
    </r>
    <rPh sb="5" eb="7">
      <t>ケッサン</t>
    </rPh>
    <rPh sb="7" eb="9">
      <t>ジョウキョウ</t>
    </rPh>
    <rPh sb="12" eb="15">
      <t>カクホウジン</t>
    </rPh>
    <phoneticPr fontId="2"/>
  </si>
  <si>
    <r>
      <rPr>
        <sz val="11"/>
        <color rgb="FF0000FF"/>
        <rFont val="ＭＳ Ｐゴシック"/>
        <family val="3"/>
        <charset val="128"/>
        <scheme val="minor"/>
      </rPr>
      <t xml:space="preserve">（1）
</t>
    </r>
    <r>
      <rPr>
        <sz val="11"/>
        <color theme="1"/>
        <rFont val="ＭＳ Ｐゴシック"/>
        <family val="2"/>
        <charset val="128"/>
        <scheme val="minor"/>
      </rPr>
      <t>法人名</t>
    </r>
    <rPh sb="4" eb="6">
      <t>ホウジン</t>
    </rPh>
    <rPh sb="6" eb="7">
      <t>メイ</t>
    </rPh>
    <phoneticPr fontId="2"/>
  </si>
  <si>
    <r>
      <rPr>
        <sz val="11"/>
        <color rgb="FF0000FF"/>
        <rFont val="ＭＳ Ｐゴシック"/>
        <family val="3"/>
        <charset val="128"/>
        <scheme val="minor"/>
      </rPr>
      <t xml:space="preserve">（2）
</t>
    </r>
    <r>
      <rPr>
        <sz val="11"/>
        <color theme="1"/>
        <rFont val="ＭＳ Ｐゴシック"/>
        <family val="2"/>
        <charset val="128"/>
        <scheme val="minor"/>
      </rPr>
      <t>所管部局</t>
    </r>
    <rPh sb="4" eb="5">
      <t>ショ</t>
    </rPh>
    <rPh sb="5" eb="6">
      <t>カン</t>
    </rPh>
    <rPh sb="6" eb="8">
      <t>ブキョク</t>
    </rPh>
    <phoneticPr fontId="2"/>
  </si>
  <si>
    <r>
      <rPr>
        <sz val="11"/>
        <color rgb="FF0000FF"/>
        <rFont val="ＭＳ Ｐゴシック"/>
        <family val="3"/>
        <charset val="128"/>
        <scheme val="minor"/>
      </rPr>
      <t xml:space="preserve">（3）
</t>
    </r>
    <r>
      <rPr>
        <sz val="11"/>
        <color theme="1"/>
        <rFont val="ＭＳ Ｐゴシック"/>
        <family val="2"/>
        <charset val="128"/>
        <scheme val="minor"/>
      </rPr>
      <t>事業目的</t>
    </r>
    <rPh sb="4" eb="6">
      <t>ジギョウ</t>
    </rPh>
    <rPh sb="6" eb="8">
      <t>モクテキ</t>
    </rPh>
    <phoneticPr fontId="2"/>
  </si>
  <si>
    <r>
      <rPr>
        <sz val="11"/>
        <color rgb="FF0070C0"/>
        <rFont val="ＭＳ Ｐゴシック"/>
        <family val="3"/>
        <charset val="128"/>
        <scheme val="minor"/>
      </rPr>
      <t>(7)</t>
    </r>
    <r>
      <rPr>
        <sz val="11"/>
        <color theme="1"/>
        <rFont val="ＭＳ Ｐゴシック"/>
        <family val="2"/>
        <charset val="128"/>
        <scheme val="minor"/>
      </rPr>
      <t xml:space="preserve">
府
出資
最大</t>
    </r>
    <rPh sb="4" eb="5">
      <t>フ</t>
    </rPh>
    <rPh sb="6" eb="8">
      <t>シュッシ</t>
    </rPh>
    <rPh sb="9" eb="11">
      <t>サイダイ</t>
    </rPh>
    <phoneticPr fontId="2"/>
  </si>
  <si>
    <r>
      <rPr>
        <sz val="11"/>
        <color rgb="FF0000FF"/>
        <rFont val="ＭＳ Ｐゴシック"/>
        <family val="3"/>
        <charset val="128"/>
        <scheme val="minor"/>
      </rPr>
      <t>（9）</t>
    </r>
    <r>
      <rPr>
        <sz val="11"/>
        <color theme="1"/>
        <rFont val="ＭＳ Ｐゴシック"/>
        <family val="2"/>
        <charset val="128"/>
        <scheme val="minor"/>
      </rPr>
      <t>常勤役員</t>
    </r>
    <rPh sb="3" eb="5">
      <t>ジョウキン</t>
    </rPh>
    <rPh sb="5" eb="7">
      <t>ヤクイン</t>
    </rPh>
    <phoneticPr fontId="2"/>
  </si>
  <si>
    <r>
      <rPr>
        <sz val="11"/>
        <color rgb="FF0000FF"/>
        <rFont val="ＭＳ Ｐゴシック"/>
        <family val="3"/>
        <charset val="128"/>
        <scheme val="minor"/>
      </rPr>
      <t>（10）</t>
    </r>
    <r>
      <rPr>
        <sz val="11"/>
        <color theme="1"/>
        <rFont val="ＭＳ Ｐゴシック"/>
        <family val="2"/>
        <charset val="128"/>
        <scheme val="minor"/>
      </rPr>
      <t>非常勤役員</t>
    </r>
    <rPh sb="4" eb="5">
      <t>ヒ</t>
    </rPh>
    <rPh sb="5" eb="7">
      <t>ジョウキン</t>
    </rPh>
    <rPh sb="7" eb="9">
      <t>ヤクイン</t>
    </rPh>
    <phoneticPr fontId="2"/>
  </si>
  <si>
    <r>
      <rPr>
        <sz val="11"/>
        <color rgb="FF0000FF"/>
        <rFont val="ＭＳ Ｐゴシック"/>
        <family val="3"/>
        <charset val="128"/>
        <scheme val="minor"/>
      </rPr>
      <t>（11）</t>
    </r>
    <r>
      <rPr>
        <sz val="11"/>
        <color theme="1"/>
        <rFont val="ＭＳ Ｐゴシック"/>
        <family val="2"/>
        <charset val="128"/>
        <scheme val="minor"/>
      </rPr>
      <t>常勤職員</t>
    </r>
    <rPh sb="4" eb="6">
      <t>ジョウキン</t>
    </rPh>
    <rPh sb="6" eb="8">
      <t>ショクイン</t>
    </rPh>
    <phoneticPr fontId="2"/>
  </si>
  <si>
    <r>
      <rPr>
        <sz val="11"/>
        <color rgb="FF0000FF"/>
        <rFont val="ＭＳ Ｐゴシック"/>
        <family val="3"/>
        <charset val="128"/>
        <scheme val="minor"/>
      </rPr>
      <t>(12)</t>
    </r>
    <r>
      <rPr>
        <sz val="11"/>
        <color theme="1"/>
        <rFont val="ＭＳ Ｐゴシック"/>
        <family val="2"/>
        <charset val="128"/>
        <scheme val="minor"/>
      </rPr>
      <t xml:space="preserve">
補助金</t>
    </r>
    <rPh sb="5" eb="8">
      <t>ホジョキン</t>
    </rPh>
    <phoneticPr fontId="2"/>
  </si>
  <si>
    <r>
      <rPr>
        <sz val="11"/>
        <color rgb="FF0000FF"/>
        <rFont val="ＭＳ Ｐゴシック"/>
        <family val="3"/>
        <charset val="128"/>
        <scheme val="minor"/>
      </rPr>
      <t>(13)</t>
    </r>
    <r>
      <rPr>
        <sz val="11"/>
        <color theme="1"/>
        <rFont val="ＭＳ Ｐゴシック"/>
        <family val="2"/>
        <charset val="128"/>
        <scheme val="minor"/>
      </rPr>
      <t xml:space="preserve">
委託料</t>
    </r>
    <rPh sb="5" eb="8">
      <t>イタクリョウ</t>
    </rPh>
    <phoneticPr fontId="2"/>
  </si>
  <si>
    <r>
      <rPr>
        <sz val="11"/>
        <color rgb="FF0000FF"/>
        <rFont val="ＭＳ Ｐゴシック"/>
        <family val="3"/>
        <charset val="128"/>
        <scheme val="minor"/>
      </rPr>
      <t>(14）</t>
    </r>
    <r>
      <rPr>
        <sz val="11"/>
        <color theme="1"/>
        <rFont val="ＭＳ Ｐゴシック"/>
        <family val="2"/>
        <charset val="128"/>
        <scheme val="minor"/>
      </rPr>
      <t xml:space="preserve">
貸付金</t>
    </r>
    <rPh sb="5" eb="7">
      <t>カシツケ</t>
    </rPh>
    <rPh sb="7" eb="8">
      <t>キン</t>
    </rPh>
    <phoneticPr fontId="2"/>
  </si>
  <si>
    <r>
      <rPr>
        <sz val="11"/>
        <color rgb="FF0000FF"/>
        <rFont val="ＭＳ Ｐゴシック"/>
        <family val="3"/>
        <charset val="128"/>
        <scheme val="minor"/>
      </rPr>
      <t>（15）</t>
    </r>
    <r>
      <rPr>
        <sz val="11"/>
        <color theme="1"/>
        <rFont val="ＭＳ Ｐゴシック"/>
        <family val="2"/>
        <charset val="128"/>
        <scheme val="minor"/>
      </rPr>
      <t xml:space="preserve">
その他</t>
    </r>
    <rPh sb="7" eb="8">
      <t>ホカ</t>
    </rPh>
    <phoneticPr fontId="2"/>
  </si>
  <si>
    <r>
      <rPr>
        <sz val="11"/>
        <color rgb="FF0000FF"/>
        <rFont val="ＭＳ Ｐゴシック"/>
        <family val="3"/>
        <charset val="128"/>
        <scheme val="minor"/>
      </rPr>
      <t>（16）</t>
    </r>
    <r>
      <rPr>
        <sz val="11"/>
        <color theme="1"/>
        <rFont val="ＭＳ Ｐゴシック"/>
        <family val="2"/>
        <charset val="128"/>
        <scheme val="minor"/>
      </rPr>
      <t xml:space="preserve">
計</t>
    </r>
    <rPh sb="5" eb="6">
      <t>ケイ</t>
    </rPh>
    <phoneticPr fontId="2"/>
  </si>
  <si>
    <r>
      <rPr>
        <sz val="11"/>
        <color rgb="FF0000FF"/>
        <rFont val="ＭＳ Ｐゴシック"/>
        <family val="3"/>
        <charset val="128"/>
        <scheme val="minor"/>
      </rPr>
      <t>（17）</t>
    </r>
    <r>
      <rPr>
        <sz val="11"/>
        <color theme="1"/>
        <rFont val="ＭＳ Ｐゴシック"/>
        <family val="2"/>
        <charset val="128"/>
        <scheme val="minor"/>
      </rPr>
      <t xml:space="preserve">
府からの
借入金残高
（千円）</t>
    </r>
    <phoneticPr fontId="2"/>
  </si>
  <si>
    <r>
      <rPr>
        <sz val="11"/>
        <color rgb="FF0000FF"/>
        <rFont val="ＭＳ Ｐゴシック"/>
        <family val="3"/>
        <charset val="128"/>
        <scheme val="minor"/>
      </rPr>
      <t>（19）</t>
    </r>
    <r>
      <rPr>
        <sz val="11"/>
        <color theme="1"/>
        <rFont val="ＭＳ Ｐゴシック"/>
        <family val="2"/>
        <charset val="128"/>
        <scheme val="minor"/>
      </rPr>
      <t xml:space="preserve">決算状況
</t>
    </r>
    <r>
      <rPr>
        <sz val="11"/>
        <color rgb="FFFF0000"/>
        <rFont val="ＭＳ Ｐゴシック"/>
        <family val="3"/>
        <charset val="128"/>
        <scheme val="minor"/>
      </rPr>
      <t>※各法人のウェブサイトにリンクします。</t>
    </r>
    <rPh sb="4" eb="6">
      <t>ケッサン</t>
    </rPh>
    <rPh sb="6" eb="8">
      <t>ジョウキョウ</t>
    </rPh>
    <rPh sb="11" eb="14">
      <t>カクホウジン</t>
    </rPh>
    <phoneticPr fontId="2"/>
  </si>
  <si>
    <t>（公財）都道府県センター</t>
    <rPh sb="1" eb="2">
      <t>コウ</t>
    </rPh>
    <phoneticPr fontId="2"/>
  </si>
  <si>
    <t xml:space="preserve">・救急隊員に対する高度な教育訓練の実施
・救急に関する調査研究
・地方公共団体が行う住民に対する応急手当の普及啓発の支援 </t>
  </si>
  <si>
    <t>・消防に関する各種資格及び資格試験についての基礎的な調査研究 
・地方公共団体の委任を受けて行う資格試験の実施及び合格者名簿の管理
・地方公共団体の委託を受けて行う免状の作成　等</t>
  </si>
  <si>
    <t>海洋性スポーツ活動等に対する指導､助成、相談等を行うとともに、海洋性スポーツ活動等の場づくりを行う等、海とのふれあいによる青少年の健全育成、府民福祉の向上に寄与すること</t>
  </si>
  <si>
    <t>青少年活動に関する指導者の養成・確保、青少年活動に関する情報の収集・提供、青少年活動施設の運営及び活用の促進等により、青少年の健全育成活動を振興し、心身ともに健康な青少年の育成を図ること</t>
  </si>
  <si>
    <t>政策企画部
政策企画総務課</t>
  </si>
  <si>
    <t>国立京都国際会館の管理、運営等</t>
  </si>
  <si>
    <t>都道府県有財産の損害に対する相互救済及び自然災害による被災者の生活再建の支援、 都道府県会館の経営等</t>
  </si>
  <si>
    <t>水質浄化技術等に関する研究開発、水質浄化事業の支援</t>
  </si>
  <si>
    <t>海水の淡水化技術、産業排水の再生利用技術、下水等の再生利用技術、水使用の合理化技術等造水技術に関する試験研究及び調査</t>
  </si>
  <si>
    <t>・学研都市建設にかかる調査研究及び提案
・学研都市建設等にかかる企画立案、合意形成　等</t>
  </si>
  <si>
    <t>地方自治の充実強化のため、地方公共団体との緊密な連携の下に、民間能力を活用した地域の総合的な振興及び整備に資する業務等</t>
  </si>
  <si>
    <t xml:space="preserve">・国立奈良先端科学技術大学院大学の教育研究活動、国際交流活動等の支援事業 
・国立奈良先端科学技術大学院大学と産業界、地方公共団体等との交流促進事業 </t>
  </si>
  <si>
    <t>地方公務員の安全衛生に関する①ノウハウ開発提供事業、②人材育成事業、③健康づくり支援事業、④情報交流事業等</t>
  </si>
  <si>
    <t>地方公務員等の生活の安定と福祉の向上に寄与することを目的とし、地方公共団体や共済組合が実施するライフプラン関係施策を協力して推進し、支援すること</t>
  </si>
  <si>
    <t>活力あふれ個性豊かな地域社会を実現するため、ひとづくり、まちづくり等地域社会の活性化のための諸活動を支援し、地域振興の推進に寄与すること</t>
  </si>
  <si>
    <t>アジア・太平洋地域の人権伸長に資する国際的な人権情報を、国際連合等の協力と同地域の諸国及び人々との相互理解と友好を基に収集・提供することによって､人権を通じての大阪の国際交流並びに府民の国際的な人権感覚の醸成に寄与すること</t>
  </si>
  <si>
    <t>府民文化部
男女参画・府民協働課</t>
  </si>
  <si>
    <t>府民文化部
都市魅力創造局
企画・観光課</t>
  </si>
  <si>
    <t>文化の振興を通じて都市の国際的な知名度の向上や人材の育成を図り、関西・大阪の経済、社会の活性化に寄与するとともに、日本万国博覧会の成功を記念して、人類の進歩と調和に貢献すること</t>
  </si>
  <si>
    <t>国立民族学博物館及びその他千里地域の各種機関の活動に対する協力及びその成果の普及</t>
  </si>
  <si>
    <t>司馬遼太郎記念館の運営、司馬遼太郎賞の授与等</t>
  </si>
  <si>
    <t>レクリエーションの普及奨励及び振興</t>
  </si>
  <si>
    <t>府民文化部
都市魅力創造局
国際課</t>
  </si>
  <si>
    <t>アジア・太平洋地域を中心とする開発途上国等の経済、社会の発展に資するための人材育成事業及びこれ等諸国との経済、文化、人的交流事業を推進し、国際相互理解の促進と国際協力の推進に寄与すること</t>
  </si>
  <si>
    <t>大阪府・市の観光事業の振興、コンベンションの誘致・支援等</t>
  </si>
  <si>
    <t>世界観光機関（ＵＮＷＴＯ）アジア太平洋センターの活動支援、アジア太平洋諸国との観光交流促進に関する国際会議の開催等</t>
  </si>
  <si>
    <t>海外向けの観光プロモーション、マーケティング、共通基盤サービスの提供、人材育成、文化振興や情報発信、広域連携ＤＭＯとしての活動等</t>
  </si>
  <si>
    <t>住民の健康の増進、福祉の充実を目指し、地域医療に対する気概と高度な医療能力を持つ医師を養成すること</t>
  </si>
  <si>
    <t>化学物質等に起因する急性中毒等について、一般国民及び医療従事者等に対する啓発、情報提供等を行うことにより、我が国の医療の向上を図るとともに、広く公益に寄与すること</t>
  </si>
  <si>
    <t>商工労働部
商工労働総務課</t>
  </si>
  <si>
    <t>学術・芸術等の振興、環境保全、国際交流の推進、社会福祉の増進等公益に資する事業を行うものへの助成や顕彰、学生または生徒等への奨学金の支給等</t>
  </si>
  <si>
    <t>伝統的工芸品産業の振興</t>
  </si>
  <si>
    <t>エキシビジョンセンターの管理運営、経済交流に資する会議等の企画・誘致・開催協力等</t>
  </si>
  <si>
    <t>商工労働部
中小企業支援室金融課</t>
  </si>
  <si>
    <t>地域貢献活動を支援するための融資、人材育成のための融資、生活再建を支援するための融資、中小企業者等の育成・振興のための融資などの事業を実施</t>
  </si>
  <si>
    <t xml:space="preserve">国連環境計画が実施する開発途上国における大都市の環境保全に資する活動に対する支援等 </t>
  </si>
  <si>
    <t>地球環境の保全に資する産業技術に関する研究開発、情報の収集・提供等</t>
  </si>
  <si>
    <t>環境農林水産部
みどり推進室みどり企画課</t>
  </si>
  <si>
    <t>府民の参画や協働による自然環境の保全運動及び緑化運動の推進等</t>
  </si>
  <si>
    <t>廃棄物等にかかわる環境・資源問題等の啓発活動及び研究活動、リサイクル活動の促進・支援等</t>
  </si>
  <si>
    <t>環境優良車等に関する調査研究、啓発活動等環境優良車等普及のための環境整備、自動車運送事業者等を対象とした環境優良車の普及促進等</t>
  </si>
  <si>
    <t>食肉の規格格付の実施、食肉格付員の養成及び技術研修に関する事業、食肉の規格取引の普及推進に関する事業等</t>
  </si>
  <si>
    <t>環境農林水産部
動物愛護畜産課</t>
  </si>
  <si>
    <t>鶏卵価格の変動により生ずる鶏卵生産者の損失の補てん、鶏卵の調整保管による損失の補てん等</t>
  </si>
  <si>
    <t>債務保証業務、家畜商営業保証金供託代行、家畜流通安定緊急対策事業、食肉等流通合理化総合対策事業等</t>
  </si>
  <si>
    <t>計画交配による候補種雄畜の作出及び後代検定による優良種雄畜の選抜、人工授精用精液及び受精卵の生産、購入及び配布等</t>
  </si>
  <si>
    <t>環境農林水産部
水産課</t>
  </si>
  <si>
    <t>漁港施設の建設及び漁村環境の整備にかかる科学技術に関する調査研究及び開発、その成果の普及啓発活動の実施</t>
  </si>
  <si>
    <t>都市農業の振興の取組みと連携し、都市農地等の計画的な利用・保全による良好な居住環境を有する宅地の形成、優良な賃貸住宅建設及び都市農地等と宅地が調和したまちづくりを促進するための調査研究、事業支援、居住環境の維持改善、普及啓発等を行い、もって国民の生活の向上に寄与すること</t>
  </si>
  <si>
    <t>・区画整理に関係する専門家等の派遣
・組合区画整理の業務代行者の紹介
・区画整理宅地の利用促進事業者の紹介　等</t>
  </si>
  <si>
    <t>水辺空間及び生態の保全と利用に関する調査研究及び技術開発等</t>
  </si>
  <si>
    <t>河川環境の整備と保全及び河川敷地の利用に関する総合的な調査研究並びに河川公園、緑地、運動場等の整備及び維持管理等</t>
  </si>
  <si>
    <t>砂防指定地、地すべり防止区域、急傾斜地崩壊危険区域又は土砂災害警戒区域及びその周辺の保全整備、管理及び地域活性化に関する調査研究等</t>
  </si>
  <si>
    <t>河川・流域情報の収集、処理・加工、解析、保管及び提供に関する調査研究、技術開発等</t>
  </si>
  <si>
    <t>国際花と緑の博覧会を記念し、「自然と人間との共生」をねらいとした博覧会の基本理念の継承、発展に関する事業を行い、もって潤いのある豊かな社会の創造に寄与すること</t>
  </si>
  <si>
    <t>公園緑地及び都市緑化に関する事業を通して、府民の公園緑地に対する愛護精神の普及啓発及び都市緑化の推進を図り、健康で文化的な生活環境づくり、安らぎと潤いのある都市環境づくりに寄与すること</t>
  </si>
  <si>
    <t>・調査関係業務
・民間技術の評価業務
・港湾の施設の技術基準確認業務</t>
  </si>
  <si>
    <t>港湾及び沿岸域・海洋に関する交流ネットワーク事業、自主研究事業、受託事業の実施等</t>
  </si>
  <si>
    <t>・高齢社会に対応した住宅・生活関連サービス等に関する調査研究
・高齢者向け住宅の設計、設備に関する調査研究
・地方公共団体等が行う高齢者向け住宅の事業化に対する指導及び助言　等</t>
  </si>
  <si>
    <t>・建築防災に関するＰＲ・講演会、技術指導、調査研究
・指定建築物等の定期調査・検査
・防災計画評定、建築の確認・検査・構造計算適合性判定</t>
  </si>
  <si>
    <t>・宅建業法第22条の２に定める知事が指定する講習の実施
・宅地建物取引士証の交付
・宅地建物取引士資格試験事務の実施
・宅地建物取引士に関する啓蒙普及</t>
  </si>
  <si>
    <t>・地方公共団体及び事業者、消費者団体等民間団体に対する紛争処理に関する助言及び支援
・紛争の事例及び判例の収集、分析及び調査
・紛争に関する調査研究</t>
  </si>
  <si>
    <t>・建設業に関する情報の収集、処理、加工及び提供に関する調査研究、技術開発
・建設業に関する情報の収集、処理、加工及びシステムの管理
・建設業に関する広報</t>
  </si>
  <si>
    <t>・建築の生産コストに関する調査研究
・建築のコスト管理技術に関する調査研究及び開発
・建築の積算、設計、施工業務等のシステム化に関する調査研究　等</t>
  </si>
  <si>
    <t>児童文学等児童文化に関する図書その他の資料の収集、保存、活用及び研究ならびに国際交流に係る諸事業を行うことにより、大阪の児童文化の振興に資し、もって児童の健全育成に寄与すること</t>
  </si>
  <si>
    <t>自他を尊重し、豊かな人権感覚を育むための調査研究を行い、関係資料、文化財を収集、保存し、併せてこれらを展示公開することにより、人権意識の伸長と啓発及び人間性、社会性の養成に資すること</t>
  </si>
  <si>
    <t>警察本部
捜査第四課</t>
  </si>
  <si>
    <t>府民の暴力団排除意識の高揚に資するとともに、暴力団員による不当な行為の防止及びこれらによる被害の救済に寄与するなど暴力団排除活動を推進し、もって安全で住み良い大阪の実現に寄与すること</t>
  </si>
  <si>
    <t>関西国際空港の空港用地の保有及び管理、関西国際空港の空港用地の新関西国際空港株式会社への貸付け</t>
    <rPh sb="7" eb="9">
      <t>クウコウ</t>
    </rPh>
    <rPh sb="9" eb="11">
      <t>ヨウチ</t>
    </rPh>
    <rPh sb="12" eb="14">
      <t>ホユウ</t>
    </rPh>
    <rPh sb="14" eb="15">
      <t>オヨ</t>
    </rPh>
    <rPh sb="16" eb="18">
      <t>カンリ</t>
    </rPh>
    <rPh sb="19" eb="21">
      <t>カンサイ</t>
    </rPh>
    <rPh sb="21" eb="23">
      <t>コクサイ</t>
    </rPh>
    <rPh sb="23" eb="25">
      <t>クウコウ</t>
    </rPh>
    <rPh sb="26" eb="28">
      <t>クウコウ</t>
    </rPh>
    <rPh sb="28" eb="30">
      <t>ヨウチ</t>
    </rPh>
    <rPh sb="31" eb="32">
      <t>シン</t>
    </rPh>
    <rPh sb="32" eb="34">
      <t>カンサイ</t>
    </rPh>
    <rPh sb="34" eb="36">
      <t>コクサイ</t>
    </rPh>
    <rPh sb="36" eb="38">
      <t>クウコウ</t>
    </rPh>
    <rPh sb="38" eb="40">
      <t>カブシキ</t>
    </rPh>
    <rPh sb="40" eb="42">
      <t>カイシャ</t>
    </rPh>
    <rPh sb="44" eb="46">
      <t>カシツケ</t>
    </rPh>
    <phoneticPr fontId="2"/>
  </si>
  <si>
    <t>住基法、公的個人認証法及び共通番号法の規定による事務並びにその他の地方公共団体の情報システムに関する事務を地方公共団体に代わって行うとともに、地方公共団体の行政事務の合理化及び住民の福祉の増進に寄与すること</t>
  </si>
  <si>
    <t>財務部
財政課</t>
    <rPh sb="0" eb="2">
      <t>ザイム</t>
    </rPh>
    <phoneticPr fontId="2"/>
  </si>
  <si>
    <t>・宝くじに関する調査、研究の受託
・宝くじの発売システムの開発及び管理
・宝くじの発売に関するコンサルタントなど</t>
  </si>
  <si>
    <t>財務部
財政課</t>
    <rPh sb="0" eb="3">
      <t>ザイムブ</t>
    </rPh>
    <phoneticPr fontId="2"/>
  </si>
  <si>
    <t>全国都道府県・市区町村が出資し、地方債資金の共同調達を実施</t>
    <rPh sb="27" eb="29">
      <t>ジッシ</t>
    </rPh>
    <phoneticPr fontId="2"/>
  </si>
  <si>
    <t>中堅・中小企業が発行する株式・新株予約権付社債などの引受けにより長期安定資金を提供</t>
  </si>
  <si>
    <t>油圧潤滑装置部品加工・組立、空調機部品組立、電機・電子部品組立、機械部品加工・組立、フッ素化学製品製造　等</t>
  </si>
  <si>
    <t>泉佐野フィッシャマンズ・ワールド計画の核をなすマリーナ施設の整備、運営、管理等</t>
  </si>
  <si>
    <t>阪神なんば線（西大阪延伸線）の鉄道施設貸付等</t>
  </si>
  <si>
    <t>中之島線の建設、鉄道施設貸付等</t>
  </si>
  <si>
    <t>北大阪急行線の運営等</t>
  </si>
  <si>
    <t>高速道路事業（自動車専用道路等の維持修繕等）、関連事業（ＳＡ等の運営等）</t>
  </si>
  <si>
    <t>高速道路の新設及び改築、独立行政法人日本高速道路保有・債務返済機構から借り受けた道路資産に係る高速道路の維持、修繕、災害復旧等その他の管理等を実施</t>
  </si>
  <si>
    <t>金融持株会社
※株式会社りそな銀行は、りそなホールディングスの100％子会社</t>
  </si>
  <si>
    <t>廃棄物埋立護岸の建設・管理、一般廃棄物・産業廃棄物の最終処分場の建設・管理、廃棄物の海面埋立による土地造成等</t>
  </si>
  <si>
    <t>府内農業者が融資機関から経営の改善に必要な資金を借入れる際の債務保証等</t>
  </si>
  <si>
    <t>中小漁業者等が金融機関から融資を受ける際の保証等</t>
    <rPh sb="0" eb="2">
      <t>チュウショウ</t>
    </rPh>
    <rPh sb="2" eb="5">
      <t>ギョギョウシャ</t>
    </rPh>
    <rPh sb="5" eb="6">
      <t>トウ</t>
    </rPh>
    <rPh sb="23" eb="24">
      <t>トウ</t>
    </rPh>
    <phoneticPr fontId="2"/>
  </si>
  <si>
    <t>・地方公共団体の委託に基づく下水道施設等の設計・建設・維持管理、及び技術援助
・地方公共団体の下水道職員の養成・訓練</t>
  </si>
  <si>
    <t>・雇用開発に関する業務
・職業能力開発に関する業務
・勤労者の財産形成に関する業務等</t>
  </si>
  <si>
    <t>環境農林水産部
みどり推進室森づくり課、
水産課</t>
    <rPh sb="11" eb="13">
      <t>スイシン</t>
    </rPh>
    <rPh sb="14" eb="15">
      <t>モリ</t>
    </rPh>
    <phoneticPr fontId="2"/>
  </si>
  <si>
    <t>農林漁業者の経営資金の信用補完･貸付業務、農林漁業者の不慮の災害による損失に共済団体が支払う共済金等に必要な貸付</t>
  </si>
  <si>
    <t>独立行政法人日本高速道路保有・債務返済機構法により設立。高速道路に係る道路資産を保有し、これを高速道路会社に貸付けることや、承継債務の返済（返済のための借入れに係る債務の返済を含む）等を実施</t>
    <rPh sb="93" eb="95">
      <t>ジッシ</t>
    </rPh>
    <phoneticPr fontId="2"/>
  </si>
  <si>
    <t>大都市及び地域社会の中心となる都市において、市街地の整備改善及び賃貸住宅の供給の支援に関する業務を行い、都市機能の高度化及び居住環境の向上を通じて都市の再生を図るとともに、都市基盤整備公団から承継した賃貸住宅等を適切に管理することにより、良好な居住環境を備えた賃貸住宅を安定的に確保</t>
  </si>
  <si>
    <t>府立５病院の設置・運営</t>
  </si>
  <si>
    <t>健康医療部
健康医療総務課</t>
    <rPh sb="6" eb="8">
      <t>ケンコウ</t>
    </rPh>
    <rPh sb="8" eb="10">
      <t>イリョウ</t>
    </rPh>
    <rPh sb="10" eb="13">
      <t>ソウムカ</t>
    </rPh>
    <phoneticPr fontId="2"/>
  </si>
  <si>
    <t>公衆衛生に係る調査研究、試験検査及び研修指導並びに公衆衛生情報等の収集、解析、提供等</t>
  </si>
  <si>
    <t>産業技術に関する試験、研究、普及、相談その他支援を行うことにより中小企業の振興等を図ること</t>
  </si>
  <si>
    <t>環境農林水産部
環境農林水産総務課</t>
    <rPh sb="0" eb="2">
      <t>カンキョウ</t>
    </rPh>
    <rPh sb="2" eb="4">
      <t>ノウリン</t>
    </rPh>
    <rPh sb="4" eb="6">
      <t>スイサン</t>
    </rPh>
    <rPh sb="6" eb="7">
      <t>ブ</t>
    </rPh>
    <rPh sb="8" eb="10">
      <t>カンキョウ</t>
    </rPh>
    <rPh sb="10" eb="12">
      <t>ノウリン</t>
    </rPh>
    <rPh sb="12" eb="14">
      <t>スイサン</t>
    </rPh>
    <rPh sb="14" eb="17">
      <t>ソウムカ</t>
    </rPh>
    <phoneticPr fontId="2"/>
  </si>
  <si>
    <t>環境、農林水産業及び食品産業に関する調査及び試験研究等</t>
  </si>
  <si>
    <t>（一財）未来医療推進機構</t>
    <rPh sb="0" eb="4">
      <t>イチザイ</t>
    </rPh>
    <rPh sb="4" eb="6">
      <t>ミライ</t>
    </rPh>
    <rPh sb="6" eb="8">
      <t>イリョウ</t>
    </rPh>
    <rPh sb="8" eb="10">
      <t>スイシン</t>
    </rPh>
    <rPh sb="10" eb="12">
      <t>キコウ</t>
    </rPh>
    <phoneticPr fontId="2"/>
  </si>
  <si>
    <t>（公財）大阪府スポーツ協会</t>
    <rPh sb="6" eb="7">
      <t>フ</t>
    </rPh>
    <phoneticPr fontId="2"/>
  </si>
  <si>
    <t>男女の自立並びにあらゆる分野への対等な参加及び参画を促進する事業を行い、もって男女共同参画社会の実現に寄与すること。</t>
    <rPh sb="0" eb="2">
      <t>ダンジョ</t>
    </rPh>
    <rPh sb="3" eb="5">
      <t>ジリツ</t>
    </rPh>
    <rPh sb="5" eb="6">
      <t>ナラ</t>
    </rPh>
    <rPh sb="12" eb="14">
      <t>ブンヤ</t>
    </rPh>
    <rPh sb="16" eb="18">
      <t>タイトウ</t>
    </rPh>
    <rPh sb="19" eb="21">
      <t>サンカ</t>
    </rPh>
    <rPh sb="21" eb="22">
      <t>オヨ</t>
    </rPh>
    <rPh sb="23" eb="25">
      <t>サンカク</t>
    </rPh>
    <rPh sb="26" eb="28">
      <t>ソクシン</t>
    </rPh>
    <rPh sb="30" eb="32">
      <t>ジギョウ</t>
    </rPh>
    <rPh sb="33" eb="34">
      <t>オコナ</t>
    </rPh>
    <rPh sb="39" eb="41">
      <t>ダンジョ</t>
    </rPh>
    <rPh sb="41" eb="43">
      <t>キョウドウ</t>
    </rPh>
    <rPh sb="43" eb="45">
      <t>サンカク</t>
    </rPh>
    <rPh sb="45" eb="47">
      <t>シャカイ</t>
    </rPh>
    <rPh sb="48" eb="50">
      <t>ジツゲン</t>
    </rPh>
    <rPh sb="51" eb="53">
      <t>キヨ</t>
    </rPh>
    <phoneticPr fontId="2"/>
  </si>
  <si>
    <t>府民各界各層の参画のもと、高齢者や障がい者等の生きがいづくりや社会参加の促進を図るとともに、要援護者のニーズの増大、多様化に適切に対応し府民のサービスの選択の幅を拡大することにより、府民が生涯を通じて健康でかつ生きがいをもって暮らせる明るく活力のある福祉社会を実現すること。</t>
  </si>
  <si>
    <t>健康医療部
生活衛生室
環境衛生課</t>
    <rPh sb="6" eb="8">
      <t>セイカツ</t>
    </rPh>
    <rPh sb="8" eb="10">
      <t>エイセイ</t>
    </rPh>
    <rPh sb="10" eb="11">
      <t>シツ</t>
    </rPh>
    <phoneticPr fontId="2"/>
  </si>
  <si>
    <t>（一財）伝統的工芸品産業振興協会</t>
  </si>
  <si>
    <t>未来医療推進機構は、再生医療をはじめ、今後の医療技術の進歩に即応した最先端の「未来医療」の産業化の推進及びその提供による国際貢献に寄与することを目的とする未来医療国際拠点を推進するため、核となる支援機関として、その目的に資する事業を実施</t>
    <rPh sb="116" eb="118">
      <t>ジッシ</t>
    </rPh>
    <phoneticPr fontId="2"/>
  </si>
  <si>
    <t>（一財）沿岸技術研究センター</t>
    <phoneticPr fontId="2"/>
  </si>
  <si>
    <t>大阪港湾局</t>
    <rPh sb="0" eb="2">
      <t>オオサカ</t>
    </rPh>
    <rPh sb="2" eb="4">
      <t>コウワン</t>
    </rPh>
    <rPh sb="4" eb="5">
      <t>キョク</t>
    </rPh>
    <phoneticPr fontId="2"/>
  </si>
  <si>
    <t>https://www.dawn-ogef.jp/info/info-04-2</t>
    <phoneticPr fontId="2"/>
  </si>
  <si>
    <t>https://osaka-info.jp/page/octb-disclosure</t>
    <phoneticPr fontId="2"/>
  </si>
  <si>
    <t>https://aptec.or.jp/aptec-about/financial/</t>
    <phoneticPr fontId="2"/>
  </si>
  <si>
    <t>https://kansai.or.jp/public_announcement.html</t>
    <phoneticPr fontId="2"/>
  </si>
  <si>
    <t>航空機AV製品の準備組立、PCの準備組立、プロジェクター製品準備組立　等</t>
  </si>
  <si>
    <t>なにわ筋線建設事業
片福連絡線（ＪＲ東西線）の鉄道施設貸付等</t>
    <rPh sb="3" eb="4">
      <t>スジ</t>
    </rPh>
    <rPh sb="4" eb="5">
      <t>セン</t>
    </rPh>
    <rPh sb="5" eb="7">
      <t>ケンセツ</t>
    </rPh>
    <rPh sb="7" eb="9">
      <t>ジギョウ</t>
    </rPh>
    <phoneticPr fontId="2"/>
  </si>
  <si>
    <t xml:space="preserve">大阪湾広域臨海環境整備センター </t>
  </si>
  <si>
    <t>全国漁業信用基金協会</t>
  </si>
  <si>
    <t>（地独）大阪健康安全基盤研究所</t>
    <rPh sb="1" eb="2">
      <t>チ</t>
    </rPh>
    <rPh sb="2" eb="3">
      <t>ドク</t>
    </rPh>
    <rPh sb="6" eb="8">
      <t>ケンコウ</t>
    </rPh>
    <rPh sb="8" eb="10">
      <t>アンゼン</t>
    </rPh>
    <rPh sb="10" eb="12">
      <t>キバン</t>
    </rPh>
    <rPh sb="12" eb="15">
      <t>ケンキュウショ</t>
    </rPh>
    <phoneticPr fontId="2"/>
  </si>
  <si>
    <t>計</t>
    <rPh sb="0" eb="1">
      <t>ケイ</t>
    </rPh>
    <phoneticPr fontId="2"/>
  </si>
  <si>
    <r>
      <rPr>
        <sz val="11"/>
        <color rgb="FF0070C0"/>
        <rFont val="ＭＳ Ｐゴシック"/>
        <family val="3"/>
        <charset val="128"/>
        <scheme val="minor"/>
      </rPr>
      <t>(4)</t>
    </r>
    <r>
      <rPr>
        <sz val="11"/>
        <color theme="1"/>
        <rFont val="ＭＳ Ｐゴシック"/>
        <family val="2"/>
        <charset val="128"/>
        <scheme val="minor"/>
      </rPr>
      <t xml:space="preserve">
資本金、基本金その他これらに準ずるものの総額
（千円）</t>
    </r>
    <rPh sb="4" eb="7">
      <t>シホンキン</t>
    </rPh>
    <rPh sb="8" eb="10">
      <t>キホン</t>
    </rPh>
    <rPh sb="10" eb="11">
      <t>キン</t>
    </rPh>
    <rPh sb="13" eb="14">
      <t>タ</t>
    </rPh>
    <rPh sb="18" eb="19">
      <t>ジュン</t>
    </rPh>
    <rPh sb="24" eb="26">
      <t>ソウガク</t>
    </rPh>
    <rPh sb="28" eb="30">
      <t>センエン</t>
    </rPh>
    <phoneticPr fontId="2"/>
  </si>
  <si>
    <r>
      <rPr>
        <sz val="11"/>
        <color rgb="FF0070C0"/>
        <rFont val="ＭＳ Ｐゴシック"/>
        <family val="3"/>
        <charset val="128"/>
        <scheme val="minor"/>
      </rPr>
      <t>(5)</t>
    </r>
    <r>
      <rPr>
        <sz val="11"/>
        <color theme="1"/>
        <rFont val="ＭＳ Ｐゴシック"/>
        <family val="2"/>
        <charset val="128"/>
        <scheme val="minor"/>
      </rPr>
      <t xml:space="preserve">
資本金、基本金その他これらに準ずるものへの府出資金（出資による権利）の額
（千円）</t>
    </r>
    <rPh sb="4" eb="7">
      <t>シホンキン</t>
    </rPh>
    <rPh sb="8" eb="10">
      <t>キホン</t>
    </rPh>
    <rPh sb="10" eb="11">
      <t>キン</t>
    </rPh>
    <rPh sb="13" eb="14">
      <t>タ</t>
    </rPh>
    <rPh sb="18" eb="19">
      <t>ジュン</t>
    </rPh>
    <rPh sb="25" eb="26">
      <t>フ</t>
    </rPh>
    <rPh sb="26" eb="29">
      <t>シュッシキン</t>
    </rPh>
    <rPh sb="30" eb="32">
      <t>シュッシ</t>
    </rPh>
    <rPh sb="35" eb="37">
      <t>ケンリ</t>
    </rPh>
    <rPh sb="39" eb="40">
      <t>ガク</t>
    </rPh>
    <rPh sb="42" eb="44">
      <t>センエン</t>
    </rPh>
    <phoneticPr fontId="2"/>
  </si>
  <si>
    <r>
      <rPr>
        <sz val="11"/>
        <color rgb="FF0070C0"/>
        <rFont val="ＭＳ Ｐゴシック"/>
        <family val="3"/>
        <charset val="128"/>
        <scheme val="minor"/>
      </rPr>
      <t>(6)</t>
    </r>
    <r>
      <rPr>
        <sz val="11"/>
        <color theme="1"/>
        <rFont val="ＭＳ Ｐゴシック"/>
        <family val="2"/>
        <charset val="128"/>
        <scheme val="minor"/>
      </rPr>
      <t xml:space="preserve">
資本金、基本金その他これらに準ずるものへの府出資割合
（％）</t>
    </r>
    <rPh sb="4" eb="7">
      <t>シホンキン</t>
    </rPh>
    <rPh sb="8" eb="10">
      <t>キホン</t>
    </rPh>
    <rPh sb="10" eb="11">
      <t>キン</t>
    </rPh>
    <rPh sb="13" eb="14">
      <t>タ</t>
    </rPh>
    <rPh sb="18" eb="19">
      <t>ジュン</t>
    </rPh>
    <rPh sb="25" eb="26">
      <t>フ</t>
    </rPh>
    <rPh sb="26" eb="28">
      <t>シュッシ</t>
    </rPh>
    <rPh sb="28" eb="30">
      <t>ワリアイ</t>
    </rPh>
    <phoneticPr fontId="2"/>
  </si>
  <si>
    <r>
      <rPr>
        <sz val="11"/>
        <color rgb="FF0000FF"/>
        <rFont val="ＭＳ Ｐゴシック"/>
        <family val="3"/>
        <charset val="128"/>
        <scheme val="minor"/>
      </rPr>
      <t>（4）</t>
    </r>
    <r>
      <rPr>
        <sz val="11"/>
        <color theme="1"/>
        <rFont val="ＭＳ Ｐゴシック"/>
        <family val="2"/>
        <charset val="128"/>
        <scheme val="minor"/>
      </rPr>
      <t xml:space="preserve">
資本金、基本金その他これらに準ずるものの総額
（千円）</t>
    </r>
    <rPh sb="4" eb="7">
      <t>シホンキン</t>
    </rPh>
    <rPh sb="8" eb="10">
      <t>キホン</t>
    </rPh>
    <rPh sb="10" eb="11">
      <t>キン</t>
    </rPh>
    <rPh sb="13" eb="14">
      <t>タ</t>
    </rPh>
    <rPh sb="18" eb="19">
      <t>ジュン</t>
    </rPh>
    <rPh sb="24" eb="26">
      <t>ソウガク</t>
    </rPh>
    <rPh sb="28" eb="30">
      <t>センエン</t>
    </rPh>
    <phoneticPr fontId="2"/>
  </si>
  <si>
    <r>
      <rPr>
        <sz val="11"/>
        <color rgb="FF0000FF"/>
        <rFont val="ＭＳ Ｐゴシック"/>
        <family val="3"/>
        <charset val="128"/>
        <scheme val="minor"/>
      </rPr>
      <t>（5）</t>
    </r>
    <r>
      <rPr>
        <sz val="11"/>
        <color theme="1"/>
        <rFont val="ＭＳ Ｐゴシック"/>
        <family val="2"/>
        <charset val="128"/>
        <scheme val="minor"/>
      </rPr>
      <t xml:space="preserve">
資本金、基本金その他これらに準ずるものへの府出資金（出資による権利）の額
（千円）</t>
    </r>
    <rPh sb="4" eb="7">
      <t>シホンキン</t>
    </rPh>
    <rPh sb="8" eb="10">
      <t>キホン</t>
    </rPh>
    <rPh sb="10" eb="11">
      <t>キン</t>
    </rPh>
    <rPh sb="13" eb="14">
      <t>タ</t>
    </rPh>
    <rPh sb="18" eb="19">
      <t>ジュン</t>
    </rPh>
    <rPh sb="25" eb="26">
      <t>フ</t>
    </rPh>
    <rPh sb="26" eb="29">
      <t>シュッシキン</t>
    </rPh>
    <rPh sb="30" eb="32">
      <t>シュッシ</t>
    </rPh>
    <rPh sb="35" eb="37">
      <t>ケンリ</t>
    </rPh>
    <rPh sb="39" eb="40">
      <t>ガク</t>
    </rPh>
    <rPh sb="42" eb="44">
      <t>センエン</t>
    </rPh>
    <phoneticPr fontId="2"/>
  </si>
  <si>
    <r>
      <rPr>
        <sz val="11"/>
        <color rgb="FF0000FF"/>
        <rFont val="ＭＳ Ｐゴシック"/>
        <family val="3"/>
        <charset val="128"/>
        <scheme val="minor"/>
      </rPr>
      <t>（6）</t>
    </r>
    <r>
      <rPr>
        <sz val="11"/>
        <color theme="1"/>
        <rFont val="ＭＳ Ｐゴシック"/>
        <family val="2"/>
        <charset val="128"/>
        <scheme val="minor"/>
      </rPr>
      <t xml:space="preserve">
資本金、基本金その他これらに準ずるものへの府出資割合
（％）</t>
    </r>
    <rPh sb="4" eb="7">
      <t>シホンキン</t>
    </rPh>
    <rPh sb="8" eb="10">
      <t>キホン</t>
    </rPh>
    <rPh sb="10" eb="11">
      <t>キン</t>
    </rPh>
    <rPh sb="13" eb="14">
      <t>タ</t>
    </rPh>
    <rPh sb="18" eb="19">
      <t>ジュン</t>
    </rPh>
    <rPh sb="25" eb="26">
      <t>フ</t>
    </rPh>
    <rPh sb="26" eb="28">
      <t>シュッシ</t>
    </rPh>
    <rPh sb="28" eb="30">
      <t>ワリアイ</t>
    </rPh>
    <phoneticPr fontId="2"/>
  </si>
  <si>
    <t>大阪都市計画局
計画推進室
計画調整課</t>
    <rPh sb="0" eb="7">
      <t>オオサカトシケイカクキョク</t>
    </rPh>
    <rPh sb="10" eb="12">
      <t>スイシン</t>
    </rPh>
    <rPh sb="16" eb="18">
      <t>チョウセイ</t>
    </rPh>
    <phoneticPr fontId="2"/>
  </si>
  <si>
    <t>大阪都市計画局
拠点開発室
戦略拠点開発課</t>
    <rPh sb="0" eb="7">
      <t>オオサカトシケイカクキョク</t>
    </rPh>
    <rPh sb="8" eb="12">
      <t>キョテンカイハツ</t>
    </rPh>
    <rPh sb="14" eb="20">
      <t>センリャクキョテンカイハツ</t>
    </rPh>
    <phoneticPr fontId="2"/>
  </si>
  <si>
    <t>（公財）千里文化財団</t>
    <rPh sb="1" eb="2">
      <t>コウ</t>
    </rPh>
    <rPh sb="2" eb="3">
      <t>ザイ</t>
    </rPh>
    <phoneticPr fontId="2"/>
  </si>
  <si>
    <t>政策企画部
危機管理室
消防保安課</t>
  </si>
  <si>
    <t>府民文化部
文化・スポーツ室
文化課</t>
  </si>
  <si>
    <t>府民文化部
文化・スポーツ室
スポーツ振興課</t>
  </si>
  <si>
    <t>福祉部
地域福祉推進室
地域福祉課</t>
  </si>
  <si>
    <t>健康医療部
保健医療室
医療対策課</t>
  </si>
  <si>
    <t>商工労働部
中小企業支援室
ものづくり支援課</t>
  </si>
  <si>
    <t>環境農林水産部
循環型社会推進室
資源循環課</t>
  </si>
  <si>
    <t>環境農林水産部
環境管理室
環境保全課</t>
  </si>
  <si>
    <t>都市整備部
河川室
河川整備課</t>
  </si>
  <si>
    <t>都市整備部
公園課</t>
  </si>
  <si>
    <t>教育庁
教育振興室
保健体育課</t>
  </si>
  <si>
    <t>教育庁
市町村教育室
地域教育振興課</t>
  </si>
  <si>
    <t>商工労働部
雇用推進室
就業促進課</t>
    <rPh sb="12" eb="14">
      <t>シュウギョウ</t>
    </rPh>
    <rPh sb="14" eb="16">
      <t>ソクシン</t>
    </rPh>
    <phoneticPr fontId="2"/>
  </si>
  <si>
    <t>都市整備部
交通戦略室
交通計画課</t>
    <rPh sb="8" eb="10">
      <t>センリャク</t>
    </rPh>
    <rPh sb="12" eb="14">
      <t>コウツウ</t>
    </rPh>
    <rPh sb="14" eb="16">
      <t>ケイカク</t>
    </rPh>
    <rPh sb="16" eb="17">
      <t>カ</t>
    </rPh>
    <phoneticPr fontId="2"/>
  </si>
  <si>
    <t>都市整備部
交通戦略室
鉄道推進課</t>
    <rPh sb="8" eb="10">
      <t>センリャク</t>
    </rPh>
    <rPh sb="12" eb="14">
      <t>テツドウ</t>
    </rPh>
    <rPh sb="14" eb="16">
      <t>スイシン</t>
    </rPh>
    <phoneticPr fontId="2"/>
  </si>
  <si>
    <t>会計局
会計総務課</t>
    <rPh sb="4" eb="6">
      <t>カイケイ</t>
    </rPh>
    <rPh sb="6" eb="9">
      <t>ソウムカ</t>
    </rPh>
    <phoneticPr fontId="2"/>
  </si>
  <si>
    <t>商工労働部
中小企業支援室
ものづくり支援課</t>
    <rPh sb="0" eb="2">
      <t>ショウコウ</t>
    </rPh>
    <rPh sb="2" eb="4">
      <t>ロウドウ</t>
    </rPh>
    <rPh sb="4" eb="5">
      <t>ブ</t>
    </rPh>
    <rPh sb="6" eb="8">
      <t>チュウショウ</t>
    </rPh>
    <rPh sb="8" eb="10">
      <t>キギョウ</t>
    </rPh>
    <rPh sb="10" eb="12">
      <t>シエン</t>
    </rPh>
    <phoneticPr fontId="2"/>
  </si>
  <si>
    <t>※出資による権利の額（実質価額）については、（一財）、（公財）について、「法人の純資産×府出資割合」が「（一財）、（公財）への移行直前の決算における基本財産額×府出資割合」を下回った場合に、その額を記載しています。</t>
    <phoneticPr fontId="4"/>
  </si>
  <si>
    <t>福祉部
子ども家庭局
子ども青少年課</t>
    <rPh sb="0" eb="2">
      <t>フクシ</t>
    </rPh>
    <rPh sb="4" eb="5">
      <t>コ</t>
    </rPh>
    <rPh sb="7" eb="10">
      <t>カテイキョク</t>
    </rPh>
    <rPh sb="11" eb="12">
      <t>コ</t>
    </rPh>
    <phoneticPr fontId="2"/>
  </si>
  <si>
    <t>政策企画部
成長戦略局</t>
    <rPh sb="6" eb="11">
      <t>セイチョウセンリャクキョク</t>
    </rPh>
    <phoneticPr fontId="2"/>
  </si>
  <si>
    <t>※「資本金、基本金その他これらに準ずるものへの府出資割合」については、原則、『「資本金、基本金その他これらに準ずるものへの府出資金（出資による権利）の額」÷「資本金、基本金その他これらに準ずるものの総額」×100』により算出していますが、実質価格が50％以上低下したため出資金の評価減を行った法人は、評価減前の金額により算出しています。</t>
    <rPh sb="35" eb="37">
      <t>ゲンソク</t>
    </rPh>
    <rPh sb="110" eb="112">
      <t>サンシュツ</t>
    </rPh>
    <rPh sb="119" eb="121">
      <t>ジッシツ</t>
    </rPh>
    <rPh sb="121" eb="123">
      <t>カカク</t>
    </rPh>
    <rPh sb="127" eb="129">
      <t>イジョウ</t>
    </rPh>
    <rPh sb="129" eb="131">
      <t>テイカ</t>
    </rPh>
    <rPh sb="135" eb="138">
      <t>シュッシキン</t>
    </rPh>
    <rPh sb="143" eb="144">
      <t>オコナ</t>
    </rPh>
    <rPh sb="146" eb="148">
      <t>ホウジン</t>
    </rPh>
    <rPh sb="150" eb="153">
      <t>ヒョウカゲン</t>
    </rPh>
    <rPh sb="153" eb="154">
      <t>マエ</t>
    </rPh>
    <rPh sb="155" eb="157">
      <t>キンガク</t>
    </rPh>
    <rPh sb="160" eb="162">
      <t>サンシュツ</t>
    </rPh>
    <phoneticPr fontId="4"/>
  </si>
  <si>
    <t>https://yso.or.jp/about/</t>
  </si>
  <si>
    <t>https://www.fine-osaka.jp/jyouhoukaiji.htm</t>
    <phoneticPr fontId="2"/>
  </si>
  <si>
    <t>https://www.upc-osaka.ac.jp/info/upco_info/</t>
  </si>
  <si>
    <t>健康医療部
保健医療室
保健医療企画課</t>
  </si>
  <si>
    <t>https://kyokai.kougeihin.jp/data/</t>
  </si>
  <si>
    <t>https://www.hf-osaka.jp/info</t>
  </si>
  <si>
    <t>https://miraikiko.jp/about/</t>
  </si>
  <si>
    <t>（公財）地球環境センター</t>
  </si>
  <si>
    <t>https://www.ogtrust.jp/outline/document.html</t>
  </si>
  <si>
    <t>http://www.jmga.or.jp/about/disclosure/</t>
  </si>
  <si>
    <t>http://www.jpa.or.jp/gaiyo/jigyou.html</t>
  </si>
  <si>
    <t>http://www.jlda.or.jp/info/materials.html</t>
  </si>
  <si>
    <t>http://www.osakawan-center.or.jp/index.php/about-us</t>
  </si>
  <si>
    <t>（一財）みなと総合研究財団</t>
  </si>
  <si>
    <t>（公財）大阪府学校給食会</t>
  </si>
  <si>
    <t>（公財）大阪人権博物館</t>
  </si>
  <si>
    <t>関西文化学研都市「けいはんな」の中核として、人間と情報社会の心地よい関係づくり、心地よい未来の暮らしの実現をめざし、 電気通信分野における基礎的・独創的研究開発を積極的に推進すること</t>
  </si>
  <si>
    <t xml:space="preserve">・関西学研都市の文化学術研究交流施設であるけいはんなプラザの設置及びその運営
・文化の発展、学術の振興並びに研究開発に係る交流及び共同研究を推進するための学者、研究者間の交流促進業務の企画、実施及び委託 等 </t>
  </si>
  <si>
    <t>http://www.kiac.co.jp/company/ir/index.html</t>
  </si>
  <si>
    <t>https://www.boutsui-osaka.or.jp/05center/center04.html</t>
  </si>
  <si>
    <t>○</t>
    <phoneticPr fontId="2"/>
  </si>
  <si>
    <t>都市整備部住宅建築局
居住企画課</t>
    <rPh sb="0" eb="2">
      <t>トシ</t>
    </rPh>
    <rPh sb="2" eb="4">
      <t>セイビ</t>
    </rPh>
    <rPh sb="4" eb="5">
      <t>ブ</t>
    </rPh>
    <rPh sb="5" eb="10">
      <t>ジュウタクケンチクキョク</t>
    </rPh>
    <rPh sb="10" eb="11">
      <t>タテベ</t>
    </rPh>
    <rPh sb="11" eb="13">
      <t>キョジュウ</t>
    </rPh>
    <rPh sb="13" eb="15">
      <t>キカク</t>
    </rPh>
    <phoneticPr fontId="2"/>
  </si>
  <si>
    <t>環境農林水産部
脱炭素・エネルギー政策課</t>
    <rPh sb="8" eb="11">
      <t>ダツタンソ</t>
    </rPh>
    <phoneticPr fontId="2"/>
  </si>
  <si>
    <t>https://www.icckyoto.or.jp/about/outline.html</t>
    <phoneticPr fontId="2"/>
  </si>
  <si>
    <t>https://fasd.jp/pages/36/</t>
    <phoneticPr fontId="2"/>
  </si>
  <si>
    <t>https://www.prex-hrd.or.jp/about/outline/disclosure/</t>
    <phoneticPr fontId="2"/>
  </si>
  <si>
    <t>https://www.jichi.ac.jp/gaiyo/public_info/finance.html</t>
    <phoneticPr fontId="2"/>
  </si>
  <si>
    <t>https://www.j-poison-ic.jp/</t>
    <phoneticPr fontId="2"/>
  </si>
  <si>
    <t>https://gec.jp/jp/about/disclosure/</t>
    <phoneticPr fontId="2"/>
  </si>
  <si>
    <t>https://www.rite.or.jp/about/open/</t>
    <phoneticPr fontId="2"/>
  </si>
  <si>
    <t>https://www.senri-recycleplaza.or.jp/disclosure/</t>
    <phoneticPr fontId="2"/>
  </si>
  <si>
    <t>https://www.resona-gr.co.jp/holdings/investors/ir/</t>
    <phoneticPr fontId="2"/>
  </si>
  <si>
    <t>（公大）大阪</t>
    <rPh sb="1" eb="3">
      <t>キミヒロ</t>
    </rPh>
    <phoneticPr fontId="2"/>
  </si>
  <si>
    <t>商工労働部
雇用推進室労働環境課、
人材育成課</t>
    <rPh sb="11" eb="15">
      <t>ロウドウカンキョウ</t>
    </rPh>
    <phoneticPr fontId="2"/>
  </si>
  <si>
    <t>http://www.jfm.go.jp/about/financial.html</t>
    <phoneticPr fontId="2"/>
  </si>
  <si>
    <t>https://seiei-osaka.jp/profile/information/</t>
    <phoneticPr fontId="2"/>
  </si>
  <si>
    <t>商工労働部
成長産業振興室
国際ビジネス・スタートアップ支援課</t>
    <rPh sb="28" eb="30">
      <t>シエン</t>
    </rPh>
    <phoneticPr fontId="2"/>
  </si>
  <si>
    <t>https://www.osaka-kokusai-keizai.jp/business/</t>
    <phoneticPr fontId="2"/>
  </si>
  <si>
    <t>http://www.zengyoki.or.jp/zaimu.html</t>
    <phoneticPr fontId="2"/>
  </si>
  <si>
    <t>https://www.jaffic.go.jp/info_disclosure/outline22/kouhyou04.html</t>
    <phoneticPr fontId="2"/>
  </si>
  <si>
    <t>都市整備部
居住企画課
都市整備総務課</t>
    <rPh sb="6" eb="8">
      <t>キョジュウ</t>
    </rPh>
    <rPh sb="8" eb="11">
      <t>キカクカ</t>
    </rPh>
    <phoneticPr fontId="2"/>
  </si>
  <si>
    <t>https://www.sokusin.or.jp/outline/teikan.html</t>
    <phoneticPr fontId="2"/>
  </si>
  <si>
    <t>https://www.osaka-sports.or.jp/zaisei</t>
  </si>
  <si>
    <t>大阪公立大学、大阪府立大学、大阪市立大学、大阪公立大学工業高等専門学校を設置し、管理運営を行う</t>
    <rPh sb="0" eb="6">
      <t>オオサカコウリツダイガク</t>
    </rPh>
    <rPh sb="7" eb="9">
      <t>オオサカ</t>
    </rPh>
    <rPh sb="9" eb="11">
      <t>フリツ</t>
    </rPh>
    <rPh sb="11" eb="13">
      <t>ダイガク</t>
    </rPh>
    <rPh sb="14" eb="18">
      <t>オオサカシリツ</t>
    </rPh>
    <rPh sb="18" eb="20">
      <t>ダイガク</t>
    </rPh>
    <rPh sb="21" eb="23">
      <t>オオサカ</t>
    </rPh>
    <rPh sb="23" eb="25">
      <t>コウリツ</t>
    </rPh>
    <rPh sb="25" eb="27">
      <t>ダイガク</t>
    </rPh>
    <rPh sb="27" eb="29">
      <t>コウギョウ</t>
    </rPh>
    <rPh sb="29" eb="31">
      <t>コウトウ</t>
    </rPh>
    <rPh sb="31" eb="33">
      <t>センモン</t>
    </rPh>
    <rPh sb="33" eb="35">
      <t>ガッコウ</t>
    </rPh>
    <rPh sb="36" eb="38">
      <t>セッチ</t>
    </rPh>
    <rPh sb="40" eb="42">
      <t>カンリ</t>
    </rPh>
    <rPh sb="42" eb="44">
      <t>ウンエイ</t>
    </rPh>
    <rPh sb="45" eb="46">
      <t>オコナ</t>
    </rPh>
    <phoneticPr fontId="2"/>
  </si>
  <si>
    <t>都市整備部住宅建築局
建築指導室
建築安全課</t>
    <rPh sb="0" eb="2">
      <t>トシ</t>
    </rPh>
    <rPh sb="2" eb="4">
      <t>セイビ</t>
    </rPh>
    <rPh sb="4" eb="5">
      <t>ブ</t>
    </rPh>
    <rPh sb="5" eb="7">
      <t>ジュウタク</t>
    </rPh>
    <rPh sb="7" eb="9">
      <t>ケンチク</t>
    </rPh>
    <rPh sb="9" eb="10">
      <t>キョク</t>
    </rPh>
    <phoneticPr fontId="5"/>
  </si>
  <si>
    <t>都市整備部住宅建築局
建築指導室
建築振興課</t>
    <rPh sb="0" eb="2">
      <t>トシ</t>
    </rPh>
    <rPh sb="2" eb="4">
      <t>セイビ</t>
    </rPh>
    <rPh sb="4" eb="5">
      <t>ブ</t>
    </rPh>
    <rPh sb="5" eb="7">
      <t>ジュウタク</t>
    </rPh>
    <rPh sb="7" eb="10">
      <t>ケンチクキョク</t>
    </rPh>
    <rPh sb="17" eb="22">
      <t>ケンチクシンコウカ</t>
    </rPh>
    <phoneticPr fontId="5"/>
  </si>
  <si>
    <t>都市整備部住宅建築局
建築指導室
建築振興課</t>
    <rPh sb="0" eb="2">
      <t>トシ</t>
    </rPh>
    <rPh sb="2" eb="4">
      <t>セイビ</t>
    </rPh>
    <rPh sb="4" eb="5">
      <t>ブ</t>
    </rPh>
    <rPh sb="5" eb="7">
      <t>ジュウタク</t>
    </rPh>
    <rPh sb="7" eb="10">
      <t>ケンチクキョク</t>
    </rPh>
    <rPh sb="17" eb="19">
      <t>ケンチク</t>
    </rPh>
    <rPh sb="19" eb="21">
      <t>シンコウ</t>
    </rPh>
    <rPh sb="21" eb="22">
      <t>カ</t>
    </rPh>
    <phoneticPr fontId="5"/>
  </si>
  <si>
    <t>都市整備部住宅建築局
公共建築室
計画課</t>
    <rPh sb="0" eb="2">
      <t>トシ</t>
    </rPh>
    <rPh sb="2" eb="4">
      <t>セイビ</t>
    </rPh>
    <rPh sb="4" eb="5">
      <t>ブ</t>
    </rPh>
    <rPh sb="5" eb="7">
      <t>ジュウタク</t>
    </rPh>
    <rPh sb="7" eb="9">
      <t>ケンチク</t>
    </rPh>
    <rPh sb="9" eb="10">
      <t>キョク</t>
    </rPh>
    <rPh sb="11" eb="13">
      <t>コウキョウ</t>
    </rPh>
    <rPh sb="13" eb="16">
      <t>ケンチクシツ</t>
    </rPh>
    <rPh sb="17" eb="20">
      <t>ケイカクカ</t>
    </rPh>
    <phoneticPr fontId="5"/>
  </si>
  <si>
    <t>総務部
市町村局
振興課</t>
    <rPh sb="7" eb="8">
      <t>キョク</t>
    </rPh>
    <rPh sb="9" eb="12">
      <t>シンコウカ</t>
    </rPh>
    <phoneticPr fontId="2"/>
  </si>
  <si>
    <t>https://www.osaka21.or.jp/about/yakuinhousyuu/housyuu.html</t>
    <phoneticPr fontId="2"/>
  </si>
  <si>
    <t>https://www.senri-f.or.jp/outline/report/</t>
    <phoneticPr fontId="2"/>
  </si>
  <si>
    <t>https://www.jb-honshi.co.jp/corp_index/ir/zaimu/index.html</t>
    <phoneticPr fontId="2"/>
  </si>
  <si>
    <t>https://www.hanshin-exp.co.jp/company/ir/kessan/index.html</t>
    <phoneticPr fontId="2"/>
  </si>
  <si>
    <t>http://www.kr-railway.co.jp/accounting.html</t>
    <phoneticPr fontId="2"/>
  </si>
  <si>
    <t>https://www.jswa.go.jp/company/zaimu/zaimu.html</t>
    <phoneticPr fontId="2"/>
  </si>
  <si>
    <t>政策企画部
企画室
連携課</t>
    <rPh sb="6" eb="8">
      <t>キカク</t>
    </rPh>
    <rPh sb="8" eb="9">
      <t>シツ</t>
    </rPh>
    <rPh sb="10" eb="13">
      <t>レンケイカ</t>
    </rPh>
    <phoneticPr fontId="2"/>
  </si>
  <si>
    <t>商工労働部
中小企業支援室
経営支援課</t>
    <rPh sb="6" eb="8">
      <t>チュウショウ</t>
    </rPh>
    <rPh sb="8" eb="10">
      <t>キギョウ</t>
    </rPh>
    <rPh sb="10" eb="12">
      <t>シエン</t>
    </rPh>
    <rPh sb="12" eb="13">
      <t>シツ</t>
    </rPh>
    <rPh sb="14" eb="19">
      <t>ケイエイシエンカ</t>
    </rPh>
    <phoneticPr fontId="2"/>
  </si>
  <si>
    <t>環境農林水産部
環境農林水産総務課、農政室推進課</t>
    <rPh sb="8" eb="14">
      <t>カンキョウノウリンスイサン</t>
    </rPh>
    <rPh sb="14" eb="17">
      <t>ソウムカ</t>
    </rPh>
    <phoneticPr fontId="2"/>
  </si>
  <si>
    <t>政策企画部
企画室
推進課</t>
    <rPh sb="6" eb="9">
      <t>キカクシツ</t>
    </rPh>
    <rPh sb="10" eb="13">
      <t>スイシンカ</t>
    </rPh>
    <phoneticPr fontId="2"/>
  </si>
  <si>
    <t>環境農林水産部
流通対策室
市場・検査指導課</t>
    <rPh sb="14" eb="16">
      <t>シジョウ</t>
    </rPh>
    <rPh sb="17" eb="22">
      <t>ケンサシドウカ</t>
    </rPh>
    <phoneticPr fontId="2"/>
  </si>
  <si>
    <t>その他の出資法人の令和５年度決算の状況</t>
    <rPh sb="2" eb="3">
      <t>タ</t>
    </rPh>
    <rPh sb="4" eb="6">
      <t>シュッシ</t>
    </rPh>
    <rPh sb="6" eb="8">
      <t>ホウジン</t>
    </rPh>
    <rPh sb="9" eb="11">
      <t>レイワ</t>
    </rPh>
    <rPh sb="12" eb="14">
      <t>ネンド</t>
    </rPh>
    <rPh sb="13" eb="14">
      <t>ド</t>
    </rPh>
    <rPh sb="14" eb="16">
      <t>ケッサン</t>
    </rPh>
    <rPh sb="17" eb="19">
      <t>ジョウキョウ</t>
    </rPh>
    <phoneticPr fontId="2"/>
  </si>
  <si>
    <t>【令和６年７月１日現在】</t>
    <rPh sb="1" eb="3">
      <t>レイワ</t>
    </rPh>
    <rPh sb="4" eb="5">
      <t>ネン</t>
    </rPh>
    <rPh sb="6" eb="7">
      <t>ガツ</t>
    </rPh>
    <rPh sb="8" eb="9">
      <t>ニチ</t>
    </rPh>
    <rPh sb="9" eb="11">
      <t>ゲンザイ</t>
    </rPh>
    <phoneticPr fontId="2"/>
  </si>
  <si>
    <t>役職員数（人）  　R6.7.1時点</t>
    <rPh sb="0" eb="3">
      <t>ヤクショクイン</t>
    </rPh>
    <rPh sb="3" eb="4">
      <t>スウ</t>
    </rPh>
    <rPh sb="5" eb="6">
      <t>ニン</t>
    </rPh>
    <rPh sb="16" eb="18">
      <t>ジテン</t>
    </rPh>
    <phoneticPr fontId="2"/>
  </si>
  <si>
    <t>令和５年度決算の状況（千円）</t>
    <rPh sb="0" eb="2">
      <t>レイワ</t>
    </rPh>
    <rPh sb="3" eb="5">
      <t>ネンド</t>
    </rPh>
    <rPh sb="4" eb="5">
      <t>ド</t>
    </rPh>
    <rPh sb="5" eb="7">
      <t>ケッサン</t>
    </rPh>
    <rPh sb="8" eb="10">
      <t>ジョウキョウ</t>
    </rPh>
    <rPh sb="11" eb="13">
      <t>センエン</t>
    </rPh>
    <phoneticPr fontId="2"/>
  </si>
  <si>
    <r>
      <rPr>
        <sz val="11"/>
        <color rgb="FF0000FF"/>
        <rFont val="ＭＳ Ｐゴシック"/>
        <family val="3"/>
        <charset val="128"/>
        <scheme val="minor"/>
      </rPr>
      <t>（18）</t>
    </r>
    <r>
      <rPr>
        <sz val="11"/>
        <color theme="1"/>
        <rFont val="ＭＳ Ｐゴシック"/>
        <family val="2"/>
        <charset val="128"/>
        <scheme val="minor"/>
      </rPr>
      <t xml:space="preserve">配当状況（千円）
</t>
    </r>
    <r>
      <rPr>
        <sz val="8"/>
        <color theme="1"/>
        <rFont val="ＭＳ Ｐゴシック"/>
        <family val="3"/>
        <charset val="128"/>
        <scheme val="minor"/>
      </rPr>
      <t>（令和５年度決算に対応する配当額）</t>
    </r>
    <rPh sb="14" eb="16">
      <t>レイワ</t>
    </rPh>
    <rPh sb="17" eb="19">
      <t>ネンド</t>
    </rPh>
    <phoneticPr fontId="2"/>
  </si>
  <si>
    <t>※決算状況をウェブサイトで公開していない法人又は貸借対照表のみを公表している法人については、決算概要を「その他の出資法人の令和５年度決算状況」に記載しています。</t>
    <rPh sb="1" eb="3">
      <t>ケッサン</t>
    </rPh>
    <rPh sb="3" eb="5">
      <t>ジョウキョウ</t>
    </rPh>
    <rPh sb="13" eb="15">
      <t>コウカイ</t>
    </rPh>
    <rPh sb="20" eb="22">
      <t>ホウジン</t>
    </rPh>
    <rPh sb="22" eb="23">
      <t>マタ</t>
    </rPh>
    <rPh sb="24" eb="29">
      <t>タイシャクタイショウヒョウ</t>
    </rPh>
    <rPh sb="32" eb="34">
      <t>コウヒョウ</t>
    </rPh>
    <rPh sb="38" eb="40">
      <t>ホウジン</t>
    </rPh>
    <rPh sb="46" eb="48">
      <t>ケッサン</t>
    </rPh>
    <rPh sb="48" eb="50">
      <t>ガイヨウ</t>
    </rPh>
    <rPh sb="54" eb="55">
      <t>タ</t>
    </rPh>
    <rPh sb="56" eb="58">
      <t>シュッシ</t>
    </rPh>
    <rPh sb="58" eb="60">
      <t>ホウジン</t>
    </rPh>
    <rPh sb="61" eb="63">
      <t>レイワ</t>
    </rPh>
    <rPh sb="64" eb="66">
      <t>ネンド</t>
    </rPh>
    <rPh sb="65" eb="66">
      <t>ド</t>
    </rPh>
    <rPh sb="66" eb="68">
      <t>ケッサン</t>
    </rPh>
    <rPh sb="68" eb="70">
      <t>ジョウキョウ</t>
    </rPh>
    <rPh sb="72" eb="74">
      <t>キサイ</t>
    </rPh>
    <phoneticPr fontId="2"/>
  </si>
  <si>
    <t>財務部
行政DX企画課</t>
    <rPh sb="0" eb="3">
      <t>ザイムブ</t>
    </rPh>
    <rPh sb="4" eb="6">
      <t>ギョウセイ</t>
    </rPh>
    <rPh sb="8" eb="10">
      <t>キカク</t>
    </rPh>
    <rPh sb="10" eb="11">
      <t>カ</t>
    </rPh>
    <phoneticPr fontId="2"/>
  </si>
  <si>
    <t>副首都推進局
公立大学法人担当課</t>
    <rPh sb="0" eb="6">
      <t>フクシュトスイシンキョク</t>
    </rPh>
    <rPh sb="7" eb="11">
      <t>コウリツダイガク</t>
    </rPh>
    <rPh sb="11" eb="13">
      <t>ホウジン</t>
    </rPh>
    <rPh sb="13" eb="16">
      <t>タントウカ</t>
    </rPh>
    <phoneticPr fontId="2"/>
  </si>
  <si>
    <t>地方公共団体情報システム機構</t>
  </si>
  <si>
    <t>http://www.iiclo.or.jp/m2_outline/02_business/index.html</t>
    <phoneticPr fontId="2"/>
  </si>
  <si>
    <t>http://www.liberty.or.jp/cp_pf/</t>
    <phoneticPr fontId="2"/>
  </si>
  <si>
    <t>https://www.j-lis.go.jp/about/plan/plan.html</t>
    <phoneticPr fontId="2"/>
  </si>
  <si>
    <t>・学校給食用物資の安定供給、学校給食の普及充実及び食育の推進に関する事業
・その他この法人の目的を達成するために必要な事業</t>
  </si>
  <si>
    <t>府民の体力の向上とスポーツ精神の高揚を図り、もってスポーツの振興に寄与することを目的とすること</t>
  </si>
  <si>
    <t>https://www.oskz.com/profile/plan/</t>
    <phoneticPr fontId="2"/>
  </si>
  <si>
    <t>https://www.wave.or.jp/profile/index.html#material</t>
    <phoneticPr fontId="2"/>
  </si>
  <si>
    <t>総務部
企画厚生課</t>
  </si>
  <si>
    <t>総務部
総務サービス課</t>
  </si>
  <si>
    <t>https://www.jalsha.or.jp/corp</t>
  </si>
  <si>
    <t>https://www.lifeplan.or.jp/contents/lifeplan/about.html</t>
  </si>
  <si>
    <t>https://www.jcrd.jp/about/#c</t>
  </si>
  <si>
    <t>▲14,431</t>
  </si>
  <si>
    <t>（一財）アジア・太平洋人権情報センター</t>
  </si>
  <si>
    <t>府民文化部
人権局
人権擁護課</t>
  </si>
  <si>
    <t>（一財）大阪府男女共同参画推進財団</t>
  </si>
  <si>
    <t>（公財）関西・大阪２１世紀協会</t>
  </si>
  <si>
    <t>（一財）アジア太平洋観光交流センター</t>
  </si>
  <si>
    <t>▲3,419</t>
  </si>
  <si>
    <t>（一財）大阪府地域福祉推進財団</t>
  </si>
  <si>
    <t>（一財）大阪府こども会育成連合会</t>
  </si>
  <si>
    <t>府内こども会の育成・指導等</t>
  </si>
  <si>
    <t>（学）自治医科大学</t>
  </si>
  <si>
    <t>https://www.iph.osaka.jp/s002/101/20180724174534.html</t>
    <phoneticPr fontId="2"/>
  </si>
  <si>
    <t>https://www.opho.jp/disclosure/finance/</t>
    <phoneticPr fontId="2"/>
  </si>
  <si>
    <t>大阪府における生活衛生関係営業の経営の健全化及び振興を通じてその衛生水準の維持向上を図り、あわせて利用者又は消費者の利益の擁護を図ること</t>
  </si>
  <si>
    <t>広告企画・デザイン、花卉栽培・販売、ノベルティ商品包装・販売、文書、物品の発受・仕分・配送の請負、マッサージの請負　等</t>
  </si>
  <si>
    <t>https://www.sbic-wj.co.jp/disclose/</t>
    <phoneticPr fontId="2"/>
  </si>
  <si>
    <t>（独）高齢・障害・求職者雇用支援機構</t>
  </si>
  <si>
    <t>https://www.jeed.go.jp/jeed/disclosure/law/zaimu/r05_zaimu.html</t>
    <phoneticPr fontId="2"/>
  </si>
  <si>
    <t>https://orist.jp/gaiyou/public_information/zaimusyohyou.html</t>
    <phoneticPr fontId="2"/>
  </si>
  <si>
    <t>（一財）大阪府地域支援人権金融公社</t>
  </si>
  <si>
    <t>http://www.osaka-community.or.jp/contents/data/index.htm</t>
    <phoneticPr fontId="2"/>
  </si>
  <si>
    <t>https://www.knsk-osaka.jp/shokai/kitei.html</t>
    <phoneticPr fontId="2"/>
  </si>
  <si>
    <t>https://liaj.lin.gr.jp/detail/public-information</t>
    <phoneticPr fontId="2"/>
  </si>
  <si>
    <t>（株）国際電気通信基礎技術研究所</t>
  </si>
  <si>
    <t>政策企画部
企画室
連携課</t>
  </si>
  <si>
    <t>https://www.keihanna-plaza.co.jp/company/finance/</t>
  </si>
  <si>
    <t>（一財）造水促進センター</t>
  </si>
  <si>
    <t>https://www.tkai.jp/profile/tabid/74/Default.aspx</t>
  </si>
  <si>
    <t>http://www.byq.or.jp/kikou/kifu_6houkoku_kessan.html</t>
  </si>
  <si>
    <t>http://www.wrpc.jp/?page_id=120</t>
  </si>
  <si>
    <t>https://www.kri.or.jp/organization/about/data/</t>
  </si>
  <si>
    <t>https://www.furusato-zaidan.or.jp/furusato/gyomu.html</t>
  </si>
  <si>
    <t>http://www.science-plaza.or.jp/about/06.html</t>
  </si>
  <si>
    <t>（公財）河川財団</t>
  </si>
  <si>
    <t>（一財）ダム技術センター</t>
  </si>
  <si>
    <t>ダムの建設、管理及び用地補償等に関する調査研究等</t>
  </si>
  <si>
    <t>（一財）砂防フロンティア整備推進機構</t>
  </si>
  <si>
    <t>（一財）河川情報センター</t>
  </si>
  <si>
    <t>（公財）国際花と緑の博覧会記念協会</t>
  </si>
  <si>
    <t>（一財）大阪府公園協会</t>
  </si>
  <si>
    <t>（一財）高齢者住宅財団</t>
  </si>
  <si>
    <t>（一財）建築コスト管理システム研究所</t>
  </si>
  <si>
    <t>https://www.rfc.or.jp/profile2.html</t>
  </si>
  <si>
    <t>https://www.kasen.or.jp/kasen/tabid44.html</t>
  </si>
  <si>
    <t>https://www.jdec.or.jp/pages/37/</t>
  </si>
  <si>
    <t>https://www.sff.or.jp/about/finance/</t>
  </si>
  <si>
    <t>http://www.river.or.jp/about/page.html</t>
  </si>
  <si>
    <t>https://www.expo-cosmos.or.jp/about/index.html</t>
  </si>
  <si>
    <t>https://www.koujuuzai.or.jp/organization/finance/</t>
  </si>
  <si>
    <t>https://www.okbc.or.jp/outline/</t>
  </si>
  <si>
    <t>https://www.retio.or.jp/outline/index.html</t>
  </si>
  <si>
    <t>http://www.ciic.or.jp/ciic/financial.html</t>
  </si>
  <si>
    <t>http://www.ribc.or.jp/cost/cost5_9.html</t>
  </si>
  <si>
    <t>（株）国際電気通信基礎技術研究所</t>
    <phoneticPr fontId="2"/>
  </si>
  <si>
    <t>（公財）司馬遼太郎記念財団</t>
    <phoneticPr fontId="2"/>
  </si>
  <si>
    <t>都市整備部
道路室
道路整備課</t>
  </si>
  <si>
    <t>阪神高速道路（株）</t>
  </si>
  <si>
    <t>中之島高速鉄道（株）</t>
  </si>
  <si>
    <t>北大阪急行電鉄（株）</t>
  </si>
  <si>
    <t>（公財）区画整理促進機構</t>
  </si>
  <si>
    <t>https://www.tosinouti.or.jp/aboutus/open_document/</t>
    <phoneticPr fontId="2"/>
  </si>
  <si>
    <t>https://www.kita-kyu.co.jp/company/statements.html</t>
  </si>
  <si>
    <t>都市整備部
下水道室
経営企画課</t>
  </si>
  <si>
    <t xml:space="preserve">（独）日本高速道路保有・債務返済機構 </t>
  </si>
  <si>
    <t>地方公共団体金融機構</t>
  </si>
  <si>
    <t>商工労働部
成長産業振興室
ライフサイエンス産業課</t>
    <phoneticPr fontId="2"/>
  </si>
  <si>
    <t>https://www.levo.or.jp/about/koukai.html</t>
    <phoneticPr fontId="2"/>
  </si>
  <si>
    <t>https://www.ur-net.go.jp/aboutus/ir/financial_zaimu5.html</t>
    <phoneticPr fontId="2"/>
  </si>
  <si>
    <t>https://www.jehdra.go.jp/ir/jisseki_kessangaiyou.html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</si>
</sst>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quot;▲ &quot;#,##0"/>
    <numFmt numFmtId="178" formatCode="#,##0_ ;[Red]\-#,##0\ "/>
    <numFmt numFmtId="179" formatCode="0.000000%"/>
    <numFmt numFmtId="180" formatCode="0.000%"/>
  </numFmts>
  <fonts count="2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6"/>
      <name val="ＭＳ Ｐゴシック"/>
      <family val="3"/>
      <charset val="128"/>
    </font>
    <font>
      <sz val="11"/>
      <name val="ＭＳ Ｐゴシック"/>
      <family val="3"/>
      <charset val="128"/>
    </font>
    <font>
      <sz val="14"/>
      <color theme="1"/>
      <name val="ＭＳ Ｐゴシック"/>
      <family val="2"/>
      <charset val="128"/>
      <scheme val="minor"/>
    </font>
    <font>
      <sz val="9"/>
      <name val="ＭＳ Ｐゴシック"/>
      <family val="3"/>
      <charset val="128"/>
    </font>
    <font>
      <sz val="11"/>
      <name val="ＭＳ Ｐゴシック"/>
      <family val="2"/>
      <charset val="128"/>
      <scheme val="minor"/>
    </font>
    <font>
      <sz val="11"/>
      <name val="ＭＳ Ｐゴシック"/>
      <family val="3"/>
      <charset val="128"/>
      <scheme val="minor"/>
    </font>
    <font>
      <u/>
      <sz val="11"/>
      <color theme="10"/>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trike/>
      <sz val="11"/>
      <name val="ＭＳ Ｐゴシック"/>
      <family val="3"/>
      <charset val="128"/>
    </font>
    <font>
      <sz val="10"/>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b/>
      <sz val="14"/>
      <color theme="1"/>
      <name val="ＭＳ ゴシック"/>
      <family val="3"/>
      <charset val="128"/>
    </font>
    <font>
      <sz val="11"/>
      <color theme="1"/>
      <name val="ＭＳ ゴシック"/>
      <family val="3"/>
      <charset val="128"/>
    </font>
    <font>
      <sz val="9"/>
      <color theme="1"/>
      <name val="ＭＳ ゴシック"/>
      <family val="3"/>
      <charset val="128"/>
    </font>
    <font>
      <sz val="8"/>
      <color theme="1"/>
      <name val="ＭＳ ゴシック"/>
      <family val="3"/>
      <charset val="128"/>
    </font>
    <font>
      <sz val="11"/>
      <name val="ＭＳ ゴシック"/>
      <family val="3"/>
      <charset val="128"/>
    </font>
    <font>
      <sz val="12"/>
      <color theme="1"/>
      <name val="ＭＳ Ｐゴシック"/>
      <family val="2"/>
      <charset val="128"/>
      <scheme val="minor"/>
    </font>
    <font>
      <sz val="11"/>
      <color rgb="FF0070C0"/>
      <name val="ＭＳ Ｐゴシック"/>
      <family val="3"/>
      <charset val="128"/>
      <scheme val="minor"/>
    </font>
    <font>
      <sz val="11"/>
      <color rgb="FF0000FF"/>
      <name val="ＭＳ Ｐゴシック"/>
      <family val="3"/>
      <charset val="128"/>
      <scheme val="minor"/>
    </font>
    <font>
      <u/>
      <sz val="11"/>
      <name val="ＭＳ Ｐゴシック"/>
      <family val="3"/>
      <charset val="128"/>
      <scheme val="minor"/>
    </font>
    <font>
      <sz val="12"/>
      <name val="ＭＳ Ｐゴシック"/>
      <family val="3"/>
      <charset val="128"/>
    </font>
    <font>
      <sz val="11"/>
      <color rgb="FFFF0000"/>
      <name val="ＭＳ 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
      <patternFill patternType="solid">
        <fgColor rgb="FFFFCCCC"/>
        <bgColor indexed="64"/>
      </patternFill>
    </fill>
    <fill>
      <patternFill patternType="solid">
        <fgColor theme="9" tint="0.79998168889431442"/>
        <bgColor indexed="64"/>
      </patternFill>
    </fill>
    <fill>
      <patternFill patternType="solid">
        <fgColor rgb="FFFFFF0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9">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xf numFmtId="0" fontId="10" fillId="0" borderId="0" applyNumberForma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cellStyleXfs>
  <cellXfs count="334">
    <xf numFmtId="0" fontId="0" fillId="0" borderId="0" xfId="0">
      <alignment vertical="center"/>
    </xf>
    <xf numFmtId="0" fontId="5" fillId="0" borderId="0" xfId="0" applyFont="1" applyAlignment="1"/>
    <xf numFmtId="0" fontId="7" fillId="0" borderId="0" xfId="0" applyFont="1" applyAlignment="1"/>
    <xf numFmtId="0" fontId="7" fillId="0" borderId="0" xfId="0" applyFont="1" applyFill="1" applyAlignment="1"/>
    <xf numFmtId="0" fontId="8" fillId="0" borderId="0" xfId="0" applyFont="1">
      <alignment vertical="center"/>
    </xf>
    <xf numFmtId="0" fontId="0" fillId="2" borderId="16" xfId="0" applyFont="1" applyFill="1" applyBorder="1">
      <alignment vertical="center"/>
    </xf>
    <xf numFmtId="0" fontId="0" fillId="2" borderId="18" xfId="0" applyFont="1" applyFill="1" applyBorder="1">
      <alignment vertical="center"/>
    </xf>
    <xf numFmtId="0" fontId="11" fillId="0" borderId="0" xfId="0" applyFont="1">
      <alignment vertical="center"/>
    </xf>
    <xf numFmtId="0" fontId="9" fillId="0" borderId="0" xfId="0" applyFont="1">
      <alignment vertical="center"/>
    </xf>
    <xf numFmtId="0" fontId="0" fillId="0" borderId="0" xfId="0">
      <alignment vertical="center"/>
    </xf>
    <xf numFmtId="0" fontId="3" fillId="0" borderId="0" xfId="0" applyFont="1">
      <alignment vertical="center"/>
    </xf>
    <xf numFmtId="0" fontId="0" fillId="0" borderId="0" xfId="0" applyFont="1">
      <alignment vertical="center"/>
    </xf>
    <xf numFmtId="0" fontId="6" fillId="0" borderId="0" xfId="0" applyFont="1">
      <alignment vertical="center"/>
    </xf>
    <xf numFmtId="0" fontId="5" fillId="0" borderId="0" xfId="0" applyFont="1" applyAlignment="1"/>
    <xf numFmtId="0" fontId="7" fillId="0" borderId="0" xfId="0" applyFont="1" applyAlignment="1"/>
    <xf numFmtId="0" fontId="7" fillId="0" borderId="0" xfId="0" applyFont="1" applyFill="1" applyAlignment="1"/>
    <xf numFmtId="0" fontId="8" fillId="0" borderId="0" xfId="0" applyFont="1">
      <alignment vertical="center"/>
    </xf>
    <xf numFmtId="0" fontId="16" fillId="0" borderId="0" xfId="0" applyFont="1">
      <alignment vertical="center"/>
    </xf>
    <xf numFmtId="0" fontId="0" fillId="2" borderId="3" xfId="0" applyFont="1" applyFill="1" applyBorder="1">
      <alignment vertical="center"/>
    </xf>
    <xf numFmtId="0" fontId="0" fillId="2" borderId="19" xfId="0" applyFont="1" applyFill="1" applyBorder="1">
      <alignment vertical="center"/>
    </xf>
    <xf numFmtId="0" fontId="11" fillId="0" borderId="0" xfId="0" applyFont="1">
      <alignment vertical="center"/>
    </xf>
    <xf numFmtId="0" fontId="0" fillId="0" borderId="0" xfId="0">
      <alignment vertical="center"/>
    </xf>
    <xf numFmtId="0" fontId="5" fillId="0" borderId="1" xfId="2" applyNumberFormat="1" applyFont="1" applyFill="1" applyBorder="1" applyAlignment="1">
      <alignment horizontal="center" vertical="center" wrapText="1"/>
    </xf>
    <xf numFmtId="0" fontId="5" fillId="0" borderId="2" xfId="2" applyNumberFormat="1" applyFont="1" applyFill="1" applyBorder="1" applyAlignment="1">
      <alignment horizontal="center" vertical="center" wrapText="1"/>
    </xf>
    <xf numFmtId="176" fontId="5" fillId="0" borderId="1" xfId="2" applyNumberFormat="1" applyFont="1" applyFill="1" applyBorder="1" applyAlignment="1">
      <alignment horizontal="center" vertical="center" wrapText="1"/>
    </xf>
    <xf numFmtId="176" fontId="5" fillId="0" borderId="2" xfId="2" applyNumberFormat="1" applyFont="1" applyFill="1" applyBorder="1" applyAlignment="1">
      <alignment horizontal="center" vertical="center" wrapText="1"/>
    </xf>
    <xf numFmtId="176" fontId="5" fillId="0" borderId="4" xfId="2" applyNumberFormat="1" applyFont="1" applyFill="1" applyBorder="1" applyAlignment="1">
      <alignment horizontal="center" vertical="center" wrapText="1"/>
    </xf>
    <xf numFmtId="0" fontId="5" fillId="0" borderId="11" xfId="0" applyFont="1" applyFill="1" applyBorder="1" applyAlignment="1">
      <alignment vertical="center" wrapText="1"/>
    </xf>
    <xf numFmtId="0" fontId="5" fillId="0" borderId="24" xfId="0" applyFont="1" applyFill="1" applyBorder="1" applyAlignment="1">
      <alignment vertical="center" wrapText="1"/>
    </xf>
    <xf numFmtId="177" fontId="5" fillId="0" borderId="29" xfId="0" applyNumberFormat="1" applyFont="1" applyFill="1" applyBorder="1" applyAlignment="1">
      <alignment vertical="center" wrapText="1"/>
    </xf>
    <xf numFmtId="57" fontId="5" fillId="0" borderId="11" xfId="0" applyNumberFormat="1" applyFont="1" applyFill="1" applyBorder="1" applyAlignment="1">
      <alignment vertical="center" wrapText="1"/>
    </xf>
    <xf numFmtId="177" fontId="5" fillId="0" borderId="1" xfId="0" applyNumberFormat="1" applyFont="1" applyFill="1" applyBorder="1" applyAlignment="1">
      <alignment vertical="center" shrinkToFit="1"/>
    </xf>
    <xf numFmtId="177" fontId="5" fillId="0" borderId="9" xfId="0" applyNumberFormat="1" applyFont="1" applyFill="1" applyBorder="1" applyAlignment="1">
      <alignment vertical="center" shrinkToFit="1"/>
    </xf>
    <xf numFmtId="0" fontId="5" fillId="0" borderId="25" xfId="0" applyFont="1" applyFill="1" applyBorder="1" applyAlignment="1">
      <alignment vertical="center" wrapText="1"/>
    </xf>
    <xf numFmtId="0" fontId="17" fillId="0" borderId="0" xfId="0" applyFont="1">
      <alignment vertical="center"/>
    </xf>
    <xf numFmtId="0" fontId="18" fillId="0" borderId="0" xfId="0" applyFont="1">
      <alignment vertical="center"/>
    </xf>
    <xf numFmtId="0" fontId="19" fillId="0" borderId="0" xfId="0" applyFont="1" applyAlignment="1">
      <alignment horizontal="right"/>
    </xf>
    <xf numFmtId="0" fontId="18" fillId="4" borderId="55" xfId="0" applyFont="1" applyFill="1" applyBorder="1" applyAlignment="1">
      <alignment horizontal="center" vertical="center" wrapText="1"/>
    </xf>
    <xf numFmtId="0" fontId="18" fillId="4" borderId="53" xfId="0" applyFont="1" applyFill="1" applyBorder="1" applyAlignment="1">
      <alignment horizontal="center" vertical="center" wrapText="1"/>
    </xf>
    <xf numFmtId="0" fontId="18" fillId="4" borderId="43" xfId="0" applyFont="1" applyFill="1" applyBorder="1" applyAlignment="1">
      <alignment horizontal="center" vertical="center" wrapText="1"/>
    </xf>
    <xf numFmtId="0" fontId="20" fillId="4" borderId="43" xfId="0" applyFont="1" applyFill="1" applyBorder="1" applyAlignment="1">
      <alignment horizontal="center" vertical="center" wrapText="1"/>
    </xf>
    <xf numFmtId="0" fontId="21" fillId="4" borderId="39" xfId="0" applyFont="1" applyFill="1" applyBorder="1" applyAlignment="1">
      <alignment horizontal="center" vertical="center" wrapText="1"/>
    </xf>
    <xf numFmtId="0" fontId="18" fillId="0" borderId="0" xfId="0" applyFont="1" applyAlignment="1">
      <alignment horizontal="center" vertical="center" wrapText="1"/>
    </xf>
    <xf numFmtId="177" fontId="18" fillId="0" borderId="0" xfId="0" applyNumberFormat="1" applyFont="1" applyFill="1" applyBorder="1">
      <alignment vertical="center"/>
    </xf>
    <xf numFmtId="0" fontId="18" fillId="5" borderId="55" xfId="0" applyFont="1" applyFill="1" applyBorder="1" applyAlignment="1">
      <alignment horizontal="center" vertical="center" wrapText="1"/>
    </xf>
    <xf numFmtId="0" fontId="18" fillId="5" borderId="53" xfId="0" applyFont="1" applyFill="1" applyBorder="1" applyAlignment="1">
      <alignment horizontal="center" vertical="center" wrapText="1"/>
    </xf>
    <xf numFmtId="0" fontId="18" fillId="5" borderId="43" xfId="0" applyFont="1" applyFill="1" applyBorder="1" applyAlignment="1">
      <alignment horizontal="center" vertical="center" wrapText="1"/>
    </xf>
    <xf numFmtId="0" fontId="20" fillId="5" borderId="43" xfId="0" applyFont="1" applyFill="1" applyBorder="1" applyAlignment="1">
      <alignment horizontal="center" vertical="center" wrapText="1"/>
    </xf>
    <xf numFmtId="0" fontId="18" fillId="5" borderId="39" xfId="0" applyFont="1" applyFill="1" applyBorder="1" applyAlignment="1">
      <alignment horizontal="center" vertical="center" wrapText="1"/>
    </xf>
    <xf numFmtId="0" fontId="18" fillId="0" borderId="0" xfId="0" applyFont="1" applyBorder="1">
      <alignment vertical="center"/>
    </xf>
    <xf numFmtId="0" fontId="0" fillId="0" borderId="0" xfId="0" applyFill="1">
      <alignment vertical="center"/>
    </xf>
    <xf numFmtId="0" fontId="22" fillId="0" borderId="0" xfId="0" applyFont="1" applyAlignment="1">
      <alignment horizontal="right" vertical="center"/>
    </xf>
    <xf numFmtId="176" fontId="5" fillId="0" borderId="1" xfId="1" applyNumberFormat="1" applyFont="1" applyFill="1" applyBorder="1" applyAlignment="1">
      <alignment horizontal="right" vertical="center" wrapText="1"/>
    </xf>
    <xf numFmtId="176" fontId="5" fillId="0" borderId="4" xfId="1" applyNumberFormat="1" applyFont="1" applyFill="1" applyBorder="1" applyAlignment="1">
      <alignment horizontal="right" vertical="center" wrapText="1"/>
    </xf>
    <xf numFmtId="177" fontId="5" fillId="6" borderId="39" xfId="0" applyNumberFormat="1" applyFont="1" applyFill="1" applyBorder="1" applyAlignment="1">
      <alignment vertical="center" shrinkToFit="1"/>
    </xf>
    <xf numFmtId="178" fontId="5" fillId="0" borderId="1" xfId="1" applyNumberFormat="1" applyFont="1" applyFill="1" applyBorder="1" applyAlignment="1">
      <alignment horizontal="right" vertical="center" wrapText="1"/>
    </xf>
    <xf numFmtId="178" fontId="5" fillId="0" borderId="10" xfId="1" applyNumberFormat="1" applyFont="1" applyFill="1" applyBorder="1" applyAlignment="1">
      <alignment horizontal="right" vertical="center" wrapText="1"/>
    </xf>
    <xf numFmtId="177" fontId="5" fillId="6" borderId="43" xfId="0" applyNumberFormat="1" applyFont="1" applyFill="1" applyBorder="1" applyAlignment="1">
      <alignment vertical="center" shrinkToFit="1"/>
    </xf>
    <xf numFmtId="177" fontId="5" fillId="6" borderId="44" xfId="0" applyNumberFormat="1" applyFont="1" applyFill="1" applyBorder="1" applyAlignment="1">
      <alignment vertical="center" shrinkToFit="1"/>
    </xf>
    <xf numFmtId="0" fontId="18" fillId="0" borderId="0" xfId="0" applyFont="1" applyFill="1" applyBorder="1" applyAlignment="1">
      <alignment vertical="center" shrinkToFit="1"/>
    </xf>
    <xf numFmtId="177" fontId="18" fillId="0" borderId="0" xfId="1" applyNumberFormat="1" applyFont="1" applyFill="1" applyBorder="1" applyAlignment="1">
      <alignment horizontal="right" vertical="center"/>
    </xf>
    <xf numFmtId="0" fontId="21" fillId="0" borderId="40" xfId="0" applyFont="1" applyFill="1" applyBorder="1" applyAlignment="1">
      <alignment vertical="center" shrinkToFit="1"/>
    </xf>
    <xf numFmtId="38" fontId="5" fillId="0" borderId="1" xfId="1" applyFont="1" applyFill="1" applyBorder="1" applyAlignment="1">
      <alignment horizontal="right" vertical="center" wrapText="1"/>
    </xf>
    <xf numFmtId="38" fontId="5" fillId="0" borderId="10" xfId="1" applyFont="1" applyFill="1" applyBorder="1" applyAlignment="1">
      <alignment horizontal="right" vertical="center" wrapText="1"/>
    </xf>
    <xf numFmtId="176" fontId="5" fillId="0" borderId="11" xfId="2" applyNumberFormat="1" applyFont="1" applyFill="1" applyBorder="1" applyAlignment="1">
      <alignment horizontal="center" vertical="center" wrapText="1"/>
    </xf>
    <xf numFmtId="176" fontId="5" fillId="0" borderId="6" xfId="2" applyNumberFormat="1" applyFont="1" applyFill="1" applyBorder="1" applyAlignment="1">
      <alignment horizontal="center" vertical="center" wrapText="1"/>
    </xf>
    <xf numFmtId="176" fontId="5" fillId="0" borderId="10" xfId="2" applyNumberFormat="1" applyFont="1" applyFill="1" applyBorder="1" applyAlignment="1">
      <alignment horizontal="center" vertical="center" wrapText="1"/>
    </xf>
    <xf numFmtId="176" fontId="5" fillId="0" borderId="33" xfId="2" applyNumberFormat="1" applyFont="1" applyFill="1" applyBorder="1" applyAlignment="1">
      <alignment horizontal="center" vertical="center" wrapText="1"/>
    </xf>
    <xf numFmtId="176" fontId="5" fillId="0" borderId="5" xfId="2" applyNumberFormat="1" applyFont="1" applyFill="1" applyBorder="1" applyAlignment="1">
      <alignment horizontal="center" vertical="center" wrapText="1"/>
    </xf>
    <xf numFmtId="176" fontId="5" fillId="0" borderId="9" xfId="2" applyNumberFormat="1" applyFont="1" applyFill="1" applyBorder="1" applyAlignment="1">
      <alignment horizontal="center" vertical="center" wrapText="1"/>
    </xf>
    <xf numFmtId="0" fontId="5" fillId="0" borderId="9" xfId="2" applyNumberFormat="1" applyFont="1" applyFill="1" applyBorder="1" applyAlignment="1">
      <alignment horizontal="center" vertical="center" wrapText="1"/>
    </xf>
    <xf numFmtId="176" fontId="5" fillId="0" borderId="7" xfId="2" applyNumberFormat="1" applyFont="1" applyFill="1" applyBorder="1" applyAlignment="1">
      <alignment horizontal="center" vertical="center" wrapText="1"/>
    </xf>
    <xf numFmtId="38" fontId="5" fillId="0" borderId="24" xfId="1" applyFont="1" applyFill="1" applyBorder="1" applyAlignment="1">
      <alignment horizontal="left" vertical="center" wrapText="1"/>
    </xf>
    <xf numFmtId="176" fontId="9" fillId="0" borderId="9" xfId="2" applyNumberFormat="1" applyFont="1" applyFill="1" applyBorder="1" applyAlignment="1">
      <alignment horizontal="center" vertical="center" wrapText="1"/>
    </xf>
    <xf numFmtId="0" fontId="25" fillId="0" borderId="41" xfId="6" applyFont="1" applyFill="1" applyBorder="1" applyAlignment="1">
      <alignment vertical="center" wrapText="1"/>
    </xf>
    <xf numFmtId="0" fontId="25" fillId="0" borderId="41" xfId="6" applyFont="1" applyFill="1" applyBorder="1">
      <alignment vertical="center"/>
    </xf>
    <xf numFmtId="0" fontId="25" fillId="0" borderId="42" xfId="6" applyFont="1" applyFill="1" applyBorder="1" applyAlignment="1">
      <alignment vertical="center" wrapText="1"/>
    </xf>
    <xf numFmtId="178" fontId="5" fillId="0" borderId="29" xfId="1" applyNumberFormat="1" applyFont="1" applyFill="1" applyBorder="1" applyAlignment="1">
      <alignment horizontal="right" vertical="center" wrapText="1"/>
    </xf>
    <xf numFmtId="0" fontId="5" fillId="0" borderId="25" xfId="2" applyNumberFormat="1" applyFont="1" applyFill="1" applyBorder="1" applyAlignment="1">
      <alignment horizontal="center" vertical="center" wrapText="1"/>
    </xf>
    <xf numFmtId="178" fontId="5" fillId="0" borderId="11" xfId="1" applyNumberFormat="1" applyFont="1" applyFill="1" applyBorder="1" applyAlignment="1">
      <alignment horizontal="right" vertical="center" wrapText="1"/>
    </xf>
    <xf numFmtId="0" fontId="5" fillId="0" borderId="24" xfId="2" applyNumberFormat="1" applyFont="1" applyFill="1" applyBorder="1" applyAlignment="1">
      <alignment horizontal="center" vertical="center" wrapText="1"/>
    </xf>
    <xf numFmtId="0" fontId="5" fillId="0" borderId="8" xfId="0" applyFont="1" applyFill="1" applyBorder="1" applyAlignment="1">
      <alignment vertical="center" wrapText="1"/>
    </xf>
    <xf numFmtId="38" fontId="5" fillId="0" borderId="21" xfId="1" applyFont="1" applyFill="1" applyBorder="1" applyAlignment="1">
      <alignment horizontal="right" vertical="center"/>
    </xf>
    <xf numFmtId="177" fontId="5" fillId="0" borderId="21" xfId="0" applyNumberFormat="1" applyFont="1" applyFill="1" applyBorder="1">
      <alignment vertical="center"/>
    </xf>
    <xf numFmtId="177" fontId="5" fillId="0" borderId="1" xfId="0" applyNumberFormat="1" applyFont="1" applyFill="1" applyBorder="1">
      <alignment vertical="center"/>
    </xf>
    <xf numFmtId="177" fontId="5" fillId="0" borderId="4" xfId="1" applyNumberFormat="1" applyFont="1" applyFill="1" applyBorder="1" applyAlignment="1">
      <alignment vertical="center" shrinkToFit="1"/>
    </xf>
    <xf numFmtId="177" fontId="5" fillId="0" borderId="7" xfId="1" applyNumberFormat="1" applyFont="1" applyFill="1" applyBorder="1" applyAlignment="1">
      <alignment vertical="center" shrinkToFit="1"/>
    </xf>
    <xf numFmtId="0" fontId="9" fillId="0" borderId="23" xfId="0" applyFont="1" applyFill="1" applyBorder="1" applyAlignment="1">
      <alignment vertical="center" wrapText="1"/>
    </xf>
    <xf numFmtId="176" fontId="5" fillId="0" borderId="8" xfId="1" applyNumberFormat="1" applyFont="1" applyFill="1" applyBorder="1" applyAlignment="1">
      <alignment horizontal="right" vertical="center" wrapText="1"/>
    </xf>
    <xf numFmtId="10" fontId="5" fillId="0" borderId="1" xfId="1" applyNumberFormat="1" applyFont="1" applyFill="1" applyBorder="1" applyAlignment="1">
      <alignment horizontal="right" vertical="center" wrapText="1"/>
    </xf>
    <xf numFmtId="176" fontId="5" fillId="0" borderId="23" xfId="1" applyNumberFormat="1" applyFont="1" applyFill="1" applyBorder="1" applyAlignment="1">
      <alignment horizontal="right" vertical="center" wrapText="1"/>
    </xf>
    <xf numFmtId="178" fontId="5" fillId="0" borderId="4" xfId="1" applyNumberFormat="1" applyFont="1" applyFill="1" applyBorder="1" applyAlignment="1">
      <alignment horizontal="right" vertical="center" wrapText="1"/>
    </xf>
    <xf numFmtId="10" fontId="5" fillId="0" borderId="4" xfId="1" applyNumberFormat="1" applyFont="1" applyFill="1" applyBorder="1" applyAlignment="1">
      <alignment horizontal="right" vertical="center" wrapText="1"/>
    </xf>
    <xf numFmtId="178" fontId="9" fillId="0" borderId="10" xfId="1" applyNumberFormat="1" applyFont="1" applyFill="1" applyBorder="1" applyAlignment="1">
      <alignment horizontal="right" vertical="center" wrapText="1"/>
    </xf>
    <xf numFmtId="178" fontId="9" fillId="0" borderId="60" xfId="1" applyNumberFormat="1" applyFont="1" applyFill="1" applyBorder="1" applyAlignment="1">
      <alignment horizontal="right" vertical="center" wrapText="1"/>
    </xf>
    <xf numFmtId="178" fontId="5" fillId="0" borderId="23" xfId="1" applyNumberFormat="1" applyFont="1" applyFill="1" applyBorder="1" applyAlignment="1">
      <alignment horizontal="right" vertical="center" wrapText="1"/>
    </xf>
    <xf numFmtId="0" fontId="9" fillId="0" borderId="0" xfId="0" applyFont="1" applyAlignment="1">
      <alignment horizontal="left" vertical="center"/>
    </xf>
    <xf numFmtId="0" fontId="0" fillId="3" borderId="0" xfId="0" applyFill="1">
      <alignment vertical="center"/>
    </xf>
    <xf numFmtId="0" fontId="8" fillId="3" borderId="0" xfId="0" applyFont="1" applyFill="1">
      <alignment vertical="center"/>
    </xf>
    <xf numFmtId="0" fontId="25" fillId="0" borderId="40" xfId="6" applyFont="1" applyFill="1" applyBorder="1" applyAlignment="1">
      <alignment vertical="center" wrapText="1"/>
    </xf>
    <xf numFmtId="177" fontId="25" fillId="0" borderId="41" xfId="6" applyNumberFormat="1" applyFont="1" applyFill="1" applyBorder="1" applyAlignment="1">
      <alignment horizontal="left" vertical="center" wrapText="1" shrinkToFit="1"/>
    </xf>
    <xf numFmtId="177" fontId="5" fillId="0" borderId="30" xfId="0" applyNumberFormat="1" applyFont="1" applyFill="1" applyBorder="1">
      <alignment vertical="center"/>
    </xf>
    <xf numFmtId="0" fontId="5" fillId="0" borderId="4" xfId="2" applyNumberFormat="1" applyFont="1" applyFill="1" applyBorder="1" applyAlignment="1">
      <alignment horizontal="center" vertical="center" wrapText="1"/>
    </xf>
    <xf numFmtId="178" fontId="5" fillId="0" borderId="49" xfId="1" applyNumberFormat="1" applyFont="1" applyFill="1" applyBorder="1" applyAlignment="1">
      <alignment horizontal="right" vertical="center" wrapText="1"/>
    </xf>
    <xf numFmtId="177" fontId="5" fillId="6" borderId="8" xfId="0" applyNumberFormat="1" applyFont="1" applyFill="1" applyBorder="1" applyAlignment="1">
      <alignment vertical="center" wrapText="1"/>
    </xf>
    <xf numFmtId="0" fontId="22" fillId="0" borderId="0" xfId="0" applyFont="1">
      <alignment vertical="center"/>
    </xf>
    <xf numFmtId="0" fontId="5" fillId="0" borderId="23" xfId="2" applyNumberFormat="1" applyFont="1" applyFill="1" applyBorder="1" applyAlignment="1">
      <alignment horizontal="center" vertical="center" wrapText="1"/>
    </xf>
    <xf numFmtId="177" fontId="5" fillId="0" borderId="1" xfId="0" applyNumberFormat="1" applyFont="1" applyBorder="1" applyAlignment="1">
      <alignment vertical="center" shrinkToFit="1"/>
    </xf>
    <xf numFmtId="177" fontId="5" fillId="0" borderId="9" xfId="0" applyNumberFormat="1" applyFont="1" applyBorder="1" applyAlignment="1">
      <alignment vertical="center" shrinkToFit="1"/>
    </xf>
    <xf numFmtId="177" fontId="5" fillId="0" borderId="29" xfId="0" applyNumberFormat="1" applyFont="1" applyBorder="1" applyAlignment="1">
      <alignment vertical="center" wrapText="1"/>
    </xf>
    <xf numFmtId="177" fontId="5" fillId="0" borderId="9" xfId="0" applyNumberFormat="1" applyFont="1" applyBorder="1" applyAlignment="1">
      <alignment vertical="center" wrapText="1"/>
    </xf>
    <xf numFmtId="177" fontId="5" fillId="0" borderId="1" xfId="0" applyNumberFormat="1" applyFont="1" applyBorder="1" applyAlignment="1">
      <alignment horizontal="right" vertical="center" shrinkToFit="1"/>
    </xf>
    <xf numFmtId="177" fontId="5" fillId="0" borderId="9" xfId="0" applyNumberFormat="1" applyFont="1" applyBorder="1" applyAlignment="1">
      <alignment horizontal="right" vertical="center" shrinkToFit="1"/>
    </xf>
    <xf numFmtId="177" fontId="5" fillId="6" borderId="1" xfId="0" applyNumberFormat="1" applyFont="1" applyFill="1" applyBorder="1" applyAlignment="1">
      <alignment vertical="center" wrapText="1"/>
    </xf>
    <xf numFmtId="177" fontId="5" fillId="0" borderId="9" xfId="0" applyNumberFormat="1" applyFont="1" applyBorder="1">
      <alignment vertical="center"/>
    </xf>
    <xf numFmtId="177" fontId="5" fillId="0" borderId="26" xfId="0" applyNumberFormat="1" applyFont="1" applyFill="1" applyBorder="1">
      <alignment vertical="center"/>
    </xf>
    <xf numFmtId="177" fontId="5" fillId="0" borderId="4" xfId="0" applyNumberFormat="1" applyFont="1" applyFill="1" applyBorder="1">
      <alignment vertical="center"/>
    </xf>
    <xf numFmtId="177" fontId="5" fillId="0" borderId="25" xfId="0" applyNumberFormat="1" applyFont="1" applyFill="1" applyBorder="1">
      <alignment vertical="center"/>
    </xf>
    <xf numFmtId="177" fontId="5" fillId="0" borderId="24" xfId="0" applyNumberFormat="1" applyFont="1" applyFill="1" applyBorder="1">
      <alignment vertical="center"/>
    </xf>
    <xf numFmtId="177" fontId="5" fillId="0" borderId="21" xfId="0" applyNumberFormat="1" applyFont="1" applyFill="1" applyBorder="1" applyAlignment="1">
      <alignment horizontal="right" vertical="center"/>
    </xf>
    <xf numFmtId="177" fontId="5" fillId="0" borderId="1" xfId="0" applyNumberFormat="1" applyFont="1" applyFill="1" applyBorder="1" applyAlignment="1">
      <alignment horizontal="right" vertical="center"/>
    </xf>
    <xf numFmtId="0" fontId="9" fillId="0" borderId="31" xfId="0" applyFont="1" applyFill="1" applyBorder="1" applyAlignment="1">
      <alignment vertical="center" wrapText="1"/>
    </xf>
    <xf numFmtId="177" fontId="5" fillId="0" borderId="18" xfId="0" applyNumberFormat="1" applyFont="1" applyFill="1" applyBorder="1">
      <alignment vertical="center"/>
    </xf>
    <xf numFmtId="177" fontId="5" fillId="0" borderId="19" xfId="0" applyNumberFormat="1" applyFont="1" applyFill="1" applyBorder="1">
      <alignment vertical="center"/>
    </xf>
    <xf numFmtId="177" fontId="5" fillId="0" borderId="23" xfId="0" applyNumberFormat="1" applyFont="1" applyFill="1" applyBorder="1">
      <alignment vertical="center"/>
    </xf>
    <xf numFmtId="177" fontId="21" fillId="0" borderId="1" xfId="0" applyNumberFormat="1" applyFont="1" applyFill="1" applyBorder="1" applyAlignment="1">
      <alignment horizontal="right" vertical="center" shrinkToFit="1"/>
    </xf>
    <xf numFmtId="177" fontId="5" fillId="6" borderId="53" xfId="0" applyNumberFormat="1" applyFont="1" applyFill="1" applyBorder="1" applyAlignment="1">
      <alignment vertical="center" shrinkToFit="1"/>
    </xf>
    <xf numFmtId="177" fontId="5" fillId="6" borderId="54" xfId="0" applyNumberFormat="1" applyFont="1" applyFill="1" applyBorder="1" applyAlignment="1">
      <alignment vertical="center" shrinkToFit="1"/>
    </xf>
    <xf numFmtId="177" fontId="5" fillId="0" borderId="1" xfId="0" applyNumberFormat="1" applyFont="1" applyFill="1" applyBorder="1" applyAlignment="1">
      <alignment horizontal="right" vertical="center" shrinkToFit="1"/>
    </xf>
    <xf numFmtId="177" fontId="5" fillId="0" borderId="9" xfId="0" applyNumberFormat="1" applyFont="1" applyFill="1" applyBorder="1" applyAlignment="1">
      <alignment horizontal="right" vertical="center" shrinkToFit="1"/>
    </xf>
    <xf numFmtId="177" fontId="21" fillId="0" borderId="11" xfId="0" applyNumberFormat="1" applyFont="1" applyFill="1" applyBorder="1">
      <alignment vertical="center"/>
    </xf>
    <xf numFmtId="177" fontId="21" fillId="0" borderId="1" xfId="0" applyNumberFormat="1" applyFont="1" applyFill="1" applyBorder="1">
      <alignment vertical="center"/>
    </xf>
    <xf numFmtId="177" fontId="21" fillId="0" borderId="24" xfId="0" applyNumberFormat="1" applyFont="1" applyFill="1" applyBorder="1">
      <alignment vertical="center"/>
    </xf>
    <xf numFmtId="0" fontId="21" fillId="0" borderId="41" xfId="0" applyFont="1" applyFill="1" applyBorder="1" applyAlignment="1">
      <alignment vertical="center" shrinkToFit="1"/>
    </xf>
    <xf numFmtId="38" fontId="21" fillId="0" borderId="1" xfId="1" applyFont="1" applyFill="1" applyBorder="1" applyAlignment="1">
      <alignment vertical="center" shrinkToFit="1"/>
    </xf>
    <xf numFmtId="38" fontId="21" fillId="0" borderId="1" xfId="1" applyFont="1" applyFill="1" applyBorder="1" applyAlignment="1">
      <alignment horizontal="right" vertical="center" shrinkToFit="1"/>
    </xf>
    <xf numFmtId="177" fontId="21" fillId="0" borderId="1" xfId="1" applyNumberFormat="1" applyFont="1" applyFill="1" applyBorder="1" applyAlignment="1">
      <alignment horizontal="right" vertical="center" shrinkToFit="1"/>
    </xf>
    <xf numFmtId="177" fontId="21" fillId="0" borderId="24" xfId="0" applyNumberFormat="1" applyFont="1" applyFill="1" applyBorder="1" applyAlignment="1">
      <alignment vertical="center" shrinkToFit="1"/>
    </xf>
    <xf numFmtId="177" fontId="21" fillId="0" borderId="11" xfId="0" applyNumberFormat="1" applyFont="1" applyFill="1" applyBorder="1" applyAlignment="1">
      <alignment horizontal="right" vertical="center"/>
    </xf>
    <xf numFmtId="177" fontId="21" fillId="0" borderId="1" xfId="0" applyNumberFormat="1" applyFont="1" applyFill="1" applyBorder="1" applyAlignment="1">
      <alignment horizontal="right" vertical="center"/>
    </xf>
    <xf numFmtId="177" fontId="21" fillId="0" borderId="24" xfId="0" applyNumberFormat="1" applyFont="1" applyFill="1" applyBorder="1" applyAlignment="1">
      <alignment horizontal="right" vertical="center"/>
    </xf>
    <xf numFmtId="0" fontId="21" fillId="0" borderId="42" xfId="0" applyFont="1" applyFill="1" applyBorder="1" applyAlignment="1">
      <alignment vertical="center" shrinkToFit="1"/>
    </xf>
    <xf numFmtId="0" fontId="25" fillId="0" borderId="41" xfId="6" applyFont="1" applyBorder="1">
      <alignment vertical="center"/>
    </xf>
    <xf numFmtId="177" fontId="5" fillId="0" borderId="4" xfId="0" applyNumberFormat="1" applyFont="1" applyFill="1" applyBorder="1" applyAlignment="1">
      <alignment vertical="center" shrinkToFit="1"/>
    </xf>
    <xf numFmtId="177" fontId="5" fillId="0" borderId="10" xfId="0" applyNumberFormat="1" applyFont="1" applyBorder="1" applyAlignment="1">
      <alignment vertical="center" wrapText="1"/>
    </xf>
    <xf numFmtId="0" fontId="25" fillId="0" borderId="41" xfId="6" applyFont="1" applyFill="1" applyBorder="1" applyAlignment="1">
      <alignment horizontal="left" vertical="center" wrapText="1"/>
    </xf>
    <xf numFmtId="177" fontId="5" fillId="6" borderId="11" xfId="0" applyNumberFormat="1" applyFont="1" applyFill="1" applyBorder="1" applyAlignment="1">
      <alignment horizontal="right" vertical="center" wrapText="1"/>
    </xf>
    <xf numFmtId="177" fontId="5" fillId="0" borderId="1" xfId="0" applyNumberFormat="1" applyFont="1" applyBorder="1" applyAlignment="1">
      <alignment vertical="center" wrapText="1" shrinkToFit="1"/>
    </xf>
    <xf numFmtId="177" fontId="5" fillId="0" borderId="9" xfId="0" applyNumberFormat="1" applyFont="1" applyBorder="1" applyAlignment="1">
      <alignment vertical="center" wrapText="1" shrinkToFit="1"/>
    </xf>
    <xf numFmtId="177" fontId="5" fillId="6" borderId="23" xfId="0" applyNumberFormat="1" applyFont="1" applyFill="1" applyBorder="1" applyAlignment="1">
      <alignment vertical="center" wrapText="1"/>
    </xf>
    <xf numFmtId="57" fontId="5" fillId="0" borderId="8" xfId="0" applyNumberFormat="1" applyFont="1" applyFill="1" applyBorder="1" applyAlignment="1">
      <alignment horizontal="left" vertical="center" wrapText="1"/>
    </xf>
    <xf numFmtId="0" fontId="5" fillId="0" borderId="25" xfId="0" applyFont="1" applyFill="1" applyBorder="1" applyAlignment="1">
      <alignment horizontal="left" vertical="center" wrapText="1"/>
    </xf>
    <xf numFmtId="177" fontId="5" fillId="0" borderId="8" xfId="0" applyNumberFormat="1" applyFont="1" applyFill="1" applyBorder="1">
      <alignment vertical="center"/>
    </xf>
    <xf numFmtId="57" fontId="5" fillId="0" borderId="11" xfId="0" applyNumberFormat="1"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1" xfId="0" applyFont="1" applyFill="1" applyBorder="1" applyAlignment="1">
      <alignment vertical="center" wrapText="1"/>
    </xf>
    <xf numFmtId="57" fontId="5" fillId="0" borderId="4" xfId="0" applyNumberFormat="1" applyFont="1" applyFill="1" applyBorder="1" applyAlignment="1">
      <alignment vertical="center" wrapText="1"/>
    </xf>
    <xf numFmtId="0" fontId="5" fillId="0" borderId="4"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11" xfId="0" applyFont="1" applyFill="1" applyBorder="1" applyAlignment="1">
      <alignment horizontal="left" vertical="center" wrapText="1"/>
    </xf>
    <xf numFmtId="177" fontId="26" fillId="0" borderId="26" xfId="0" applyNumberFormat="1" applyFont="1" applyFill="1" applyBorder="1">
      <alignment vertical="center"/>
    </xf>
    <xf numFmtId="0" fontId="5" fillId="0" borderId="50" xfId="0" applyFont="1" applyFill="1" applyBorder="1" applyAlignment="1">
      <alignment vertical="center" wrapText="1"/>
    </xf>
    <xf numFmtId="177" fontId="5" fillId="0" borderId="26" xfId="0" applyNumberFormat="1" applyFont="1" applyFill="1" applyBorder="1" applyAlignment="1">
      <alignment vertical="center" wrapText="1"/>
    </xf>
    <xf numFmtId="177" fontId="5" fillId="0" borderId="4" xfId="0" applyNumberFormat="1" applyFont="1" applyFill="1" applyBorder="1" applyAlignment="1">
      <alignment vertical="center" wrapText="1"/>
    </xf>
    <xf numFmtId="177" fontId="5" fillId="0" borderId="25" xfId="0" applyNumberFormat="1" applyFont="1" applyFill="1" applyBorder="1" applyAlignment="1">
      <alignment vertical="center" wrapText="1"/>
    </xf>
    <xf numFmtId="0" fontId="9" fillId="0" borderId="1" xfId="0" applyFont="1" applyFill="1" applyBorder="1" applyAlignment="1">
      <alignment vertical="center" wrapText="1"/>
    </xf>
    <xf numFmtId="0" fontId="9" fillId="0" borderId="50" xfId="0" applyFont="1" applyFill="1" applyBorder="1" applyAlignment="1">
      <alignment vertical="center" wrapText="1"/>
    </xf>
    <xf numFmtId="57" fontId="5" fillId="0" borderId="63" xfId="0" applyNumberFormat="1" applyFont="1" applyFill="1" applyBorder="1" applyAlignment="1">
      <alignment horizontal="left" vertical="center" wrapText="1"/>
    </xf>
    <xf numFmtId="0" fontId="5" fillId="0" borderId="57" xfId="0" applyFont="1" applyFill="1" applyBorder="1" applyAlignment="1">
      <alignment horizontal="left" vertical="center" wrapText="1"/>
    </xf>
    <xf numFmtId="0" fontId="5" fillId="0" borderId="32" xfId="2" applyNumberFormat="1" applyFont="1" applyFill="1" applyBorder="1" applyAlignment="1">
      <alignment horizontal="center" vertical="center" wrapText="1"/>
    </xf>
    <xf numFmtId="57" fontId="5" fillId="0" borderId="6" xfId="0" applyNumberFormat="1" applyFont="1" applyFill="1" applyBorder="1" applyAlignment="1">
      <alignment vertical="center" wrapText="1"/>
    </xf>
    <xf numFmtId="0" fontId="5" fillId="0" borderId="28" xfId="0" applyFont="1" applyFill="1" applyBorder="1" applyAlignment="1">
      <alignment vertical="center" wrapText="1"/>
    </xf>
    <xf numFmtId="0" fontId="5" fillId="0" borderId="2" xfId="0" applyFont="1" applyFill="1" applyBorder="1" applyAlignment="1">
      <alignment horizontal="left" vertical="center" wrapText="1"/>
    </xf>
    <xf numFmtId="57" fontId="5" fillId="0" borderId="2" xfId="0" applyNumberFormat="1" applyFont="1" applyFill="1" applyBorder="1" applyAlignment="1">
      <alignment vertical="center" wrapText="1"/>
    </xf>
    <xf numFmtId="0" fontId="9" fillId="0" borderId="0" xfId="0" applyFont="1" applyFill="1">
      <alignment vertical="center"/>
    </xf>
    <xf numFmtId="57" fontId="5" fillId="0" borderId="1" xfId="0" applyNumberFormat="1" applyFont="1" applyFill="1" applyBorder="1" applyAlignment="1">
      <alignment vertical="center" wrapText="1"/>
    </xf>
    <xf numFmtId="0" fontId="9" fillId="0" borderId="11" xfId="0" applyFont="1" applyFill="1" applyBorder="1" applyAlignment="1">
      <alignment vertical="center" wrapText="1"/>
    </xf>
    <xf numFmtId="0" fontId="9" fillId="0" borderId="19" xfId="0" applyFont="1" applyFill="1" applyBorder="1" applyAlignment="1">
      <alignment vertical="center" wrapText="1"/>
    </xf>
    <xf numFmtId="0" fontId="9" fillId="0" borderId="20" xfId="0" applyFont="1" applyFill="1" applyBorder="1" applyAlignment="1">
      <alignment vertical="center" wrapText="1"/>
    </xf>
    <xf numFmtId="177" fontId="5" fillId="0" borderId="22" xfId="0" applyNumberFormat="1" applyFont="1" applyFill="1" applyBorder="1">
      <alignment vertical="center"/>
    </xf>
    <xf numFmtId="177" fontId="5" fillId="0" borderId="31" xfId="0" applyNumberFormat="1" applyFont="1" applyFill="1" applyBorder="1">
      <alignment vertical="center"/>
    </xf>
    <xf numFmtId="0" fontId="5" fillId="0" borderId="1" xfId="3" applyFont="1" applyFill="1" applyBorder="1" applyAlignment="1">
      <alignment horizontal="left" vertical="center" wrapText="1"/>
    </xf>
    <xf numFmtId="177" fontId="5" fillId="0" borderId="57" xfId="2" applyNumberFormat="1" applyFont="1" applyFill="1" applyBorder="1" applyAlignment="1">
      <alignment horizontal="center" vertical="center" wrapText="1"/>
    </xf>
    <xf numFmtId="177" fontId="5" fillId="0" borderId="24" xfId="2" applyNumberFormat="1" applyFont="1" applyFill="1" applyBorder="1" applyAlignment="1">
      <alignment horizontal="center" vertical="center" wrapText="1"/>
    </xf>
    <xf numFmtId="177" fontId="5" fillId="0" borderId="25" xfId="2" applyNumberFormat="1" applyFont="1" applyFill="1" applyBorder="1" applyAlignment="1">
      <alignment horizontal="center" vertical="center" wrapText="1"/>
    </xf>
    <xf numFmtId="177" fontId="5" fillId="0" borderId="25" xfId="2" applyNumberFormat="1" applyFont="1" applyFill="1" applyBorder="1" applyAlignment="1">
      <alignment horizontal="right" vertical="center" wrapText="1"/>
    </xf>
    <xf numFmtId="177" fontId="13" fillId="0" borderId="24" xfId="2" applyNumberFormat="1" applyFont="1" applyFill="1" applyBorder="1" applyAlignment="1">
      <alignment horizontal="center" vertical="center" wrapText="1"/>
    </xf>
    <xf numFmtId="177" fontId="13" fillId="0" borderId="25" xfId="2" applyNumberFormat="1" applyFont="1" applyFill="1" applyBorder="1" applyAlignment="1">
      <alignment horizontal="center" vertical="center" wrapText="1"/>
    </xf>
    <xf numFmtId="177" fontId="5" fillId="0" borderId="24" xfId="2" applyNumberFormat="1" applyFont="1" applyFill="1" applyBorder="1" applyAlignment="1">
      <alignment horizontal="right" vertical="center" wrapText="1"/>
    </xf>
    <xf numFmtId="177" fontId="5" fillId="0" borderId="25" xfId="2" applyNumberFormat="1" applyFont="1" applyFill="1" applyBorder="1" applyAlignment="1">
      <alignment vertical="center" wrapText="1"/>
    </xf>
    <xf numFmtId="177" fontId="5" fillId="0" borderId="1" xfId="1" applyNumberFormat="1" applyFont="1" applyFill="1" applyBorder="1" applyAlignment="1">
      <alignment horizontal="right" vertical="center" wrapText="1"/>
    </xf>
    <xf numFmtId="177" fontId="9" fillId="0" borderId="25" xfId="0" applyNumberFormat="1" applyFont="1" applyFill="1" applyBorder="1">
      <alignment vertical="center"/>
    </xf>
    <xf numFmtId="177" fontId="9" fillId="0" borderId="24" xfId="0" applyNumberFormat="1" applyFont="1" applyFill="1" applyBorder="1">
      <alignment vertical="center"/>
    </xf>
    <xf numFmtId="177" fontId="9" fillId="0" borderId="28" xfId="0" applyNumberFormat="1" applyFont="1" applyFill="1" applyBorder="1">
      <alignment vertical="center"/>
    </xf>
    <xf numFmtId="177" fontId="9" fillId="0" borderId="20" xfId="0" applyNumberFormat="1" applyFont="1" applyFill="1" applyBorder="1">
      <alignment vertical="center"/>
    </xf>
    <xf numFmtId="177" fontId="0" fillId="0" borderId="0" xfId="0" applyNumberFormat="1">
      <alignment vertical="center"/>
    </xf>
    <xf numFmtId="177" fontId="9" fillId="0" borderId="0" xfId="0" applyNumberFormat="1" applyFont="1">
      <alignment vertical="center"/>
    </xf>
    <xf numFmtId="177" fontId="5" fillId="0" borderId="64" xfId="1" applyNumberFormat="1" applyFont="1" applyFill="1" applyBorder="1" applyAlignment="1">
      <alignment horizontal="right" vertical="center" wrapText="1"/>
    </xf>
    <xf numFmtId="177" fontId="5" fillId="0" borderId="32" xfId="1" applyNumberFormat="1" applyFont="1" applyFill="1" applyBorder="1" applyAlignment="1">
      <alignment horizontal="right" vertical="center" wrapText="1"/>
    </xf>
    <xf numFmtId="177" fontId="5" fillId="0" borderId="49" xfId="1" applyNumberFormat="1" applyFont="1" applyFill="1" applyBorder="1" applyAlignment="1">
      <alignment horizontal="right" vertical="center" wrapText="1"/>
    </xf>
    <xf numFmtId="177" fontId="5" fillId="0" borderId="10" xfId="1" applyNumberFormat="1" applyFont="1" applyFill="1" applyBorder="1" applyAlignment="1">
      <alignment horizontal="right" vertical="center" wrapText="1"/>
    </xf>
    <xf numFmtId="177" fontId="5" fillId="0" borderId="9" xfId="1" applyNumberFormat="1" applyFont="1" applyFill="1" applyBorder="1" applyAlignment="1">
      <alignment horizontal="right" vertical="center" wrapText="1"/>
    </xf>
    <xf numFmtId="177" fontId="5" fillId="0" borderId="33" xfId="1" applyNumberFormat="1" applyFont="1" applyFill="1" applyBorder="1" applyAlignment="1">
      <alignment horizontal="right" vertical="center" wrapText="1"/>
    </xf>
    <xf numFmtId="177" fontId="5" fillId="0" borderId="29" xfId="1" applyNumberFormat="1" applyFont="1" applyFill="1" applyBorder="1" applyAlignment="1">
      <alignment horizontal="right" vertical="center" wrapText="1"/>
    </xf>
    <xf numFmtId="177" fontId="5" fillId="0" borderId="4" xfId="1" applyNumberFormat="1" applyFont="1" applyFill="1" applyBorder="1" applyAlignment="1">
      <alignment horizontal="right" vertical="center" wrapText="1"/>
    </xf>
    <xf numFmtId="177" fontId="5" fillId="0" borderId="21" xfId="1" applyNumberFormat="1" applyFont="1" applyFill="1" applyBorder="1" applyAlignment="1">
      <alignment horizontal="right" vertical="center" wrapText="1"/>
    </xf>
    <xf numFmtId="177" fontId="9" fillId="0" borderId="56" xfId="1" applyNumberFormat="1" applyFont="1" applyFill="1" applyBorder="1" applyAlignment="1">
      <alignment horizontal="right" vertical="center" wrapText="1"/>
    </xf>
    <xf numFmtId="177" fontId="5" fillId="0" borderId="19" xfId="1" applyNumberFormat="1" applyFont="1" applyFill="1" applyBorder="1" applyAlignment="1">
      <alignment horizontal="right" vertical="center" wrapText="1"/>
    </xf>
    <xf numFmtId="177" fontId="5" fillId="0" borderId="4" xfId="0" applyNumberFormat="1" applyFont="1" applyBorder="1">
      <alignment vertical="center"/>
    </xf>
    <xf numFmtId="177" fontId="5" fillId="0" borderId="1" xfId="0" applyNumberFormat="1" applyFont="1" applyBorder="1">
      <alignment vertical="center"/>
    </xf>
    <xf numFmtId="177" fontId="5" fillId="0" borderId="4" xfId="0" applyNumberFormat="1" applyFont="1" applyBorder="1" applyAlignment="1">
      <alignment vertical="center" wrapText="1"/>
    </xf>
    <xf numFmtId="177" fontId="9" fillId="0" borderId="1" xfId="0" applyNumberFormat="1" applyFont="1" applyBorder="1">
      <alignment vertical="center"/>
    </xf>
    <xf numFmtId="177" fontId="9" fillId="0" borderId="9" xfId="0" applyNumberFormat="1" applyFont="1" applyBorder="1" applyAlignment="1">
      <alignment vertical="center" shrinkToFit="1"/>
    </xf>
    <xf numFmtId="177" fontId="9" fillId="0" borderId="23" xfId="0" applyNumberFormat="1" applyFont="1" applyFill="1" applyBorder="1">
      <alignment vertical="center"/>
    </xf>
    <xf numFmtId="177" fontId="9" fillId="0" borderId="30" xfId="0" applyNumberFormat="1" applyFont="1" applyFill="1" applyBorder="1" applyAlignment="1">
      <alignment vertical="center" shrinkToFit="1"/>
    </xf>
    <xf numFmtId="177" fontId="5" fillId="0" borderId="32" xfId="0" applyNumberFormat="1" applyFont="1" applyFill="1" applyBorder="1">
      <alignment vertical="center"/>
    </xf>
    <xf numFmtId="177" fontId="5" fillId="6" borderId="8" xfId="0" applyNumberFormat="1" applyFont="1" applyFill="1" applyBorder="1">
      <alignment vertical="center"/>
    </xf>
    <xf numFmtId="177" fontId="5" fillId="0" borderId="14" xfId="0" applyNumberFormat="1" applyFont="1" applyBorder="1">
      <alignment vertical="center"/>
    </xf>
    <xf numFmtId="177" fontId="5" fillId="0" borderId="10" xfId="0" applyNumberFormat="1" applyFont="1" applyBorder="1">
      <alignment vertical="center"/>
    </xf>
    <xf numFmtId="177" fontId="5" fillId="0" borderId="29" xfId="0" applyNumberFormat="1" applyFont="1" applyBorder="1">
      <alignment vertical="center"/>
    </xf>
    <xf numFmtId="177" fontId="5" fillId="0" borderId="0" xfId="0" applyNumberFormat="1" applyFont="1">
      <alignment vertical="center"/>
    </xf>
    <xf numFmtId="177" fontId="5" fillId="0" borderId="7" xfId="0" applyNumberFormat="1" applyFont="1" applyBorder="1" applyAlignment="1">
      <alignment vertical="center" shrinkToFit="1"/>
    </xf>
    <xf numFmtId="177" fontId="5" fillId="0" borderId="2" xfId="0" applyNumberFormat="1" applyFont="1" applyFill="1" applyBorder="1" applyAlignment="1">
      <alignment horizontal="right" vertical="center" shrinkToFit="1"/>
    </xf>
    <xf numFmtId="177" fontId="5" fillId="0" borderId="7" xfId="0" applyNumberFormat="1" applyFont="1" applyBorder="1">
      <alignment vertical="center"/>
    </xf>
    <xf numFmtId="177" fontId="5" fillId="0" borderId="29" xfId="0" applyNumberFormat="1" applyFont="1" applyFill="1" applyBorder="1">
      <alignment vertical="center"/>
    </xf>
    <xf numFmtId="177" fontId="5" fillId="0" borderId="1" xfId="1" applyNumberFormat="1" applyFont="1" applyFill="1" applyBorder="1" applyAlignment="1">
      <alignment vertical="center" shrinkToFit="1"/>
    </xf>
    <xf numFmtId="177" fontId="5" fillId="0" borderId="2" xfId="1" applyNumberFormat="1" applyFont="1" applyFill="1" applyBorder="1" applyAlignment="1">
      <alignment vertical="center" shrinkToFit="1"/>
    </xf>
    <xf numFmtId="177" fontId="5" fillId="0" borderId="50" xfId="0" applyNumberFormat="1" applyFont="1" applyBorder="1">
      <alignment vertical="center"/>
    </xf>
    <xf numFmtId="177" fontId="5" fillId="0" borderId="23" xfId="0" applyNumberFormat="1" applyFont="1" applyFill="1" applyBorder="1" applyAlignment="1">
      <alignment vertical="center" shrinkToFit="1"/>
    </xf>
    <xf numFmtId="177" fontId="5" fillId="6" borderId="35" xfId="0" applyNumberFormat="1" applyFont="1" applyFill="1" applyBorder="1">
      <alignment vertical="center"/>
    </xf>
    <xf numFmtId="177" fontId="9" fillId="0" borderId="30" xfId="0" applyNumberFormat="1" applyFont="1" applyBorder="1">
      <alignment vertical="center"/>
    </xf>
    <xf numFmtId="0" fontId="16" fillId="7" borderId="0" xfId="0" applyFont="1" applyFill="1">
      <alignment vertical="center"/>
    </xf>
    <xf numFmtId="177" fontId="5" fillId="0" borderId="9" xfId="0" applyNumberFormat="1" applyFont="1" applyFill="1" applyBorder="1" applyAlignment="1">
      <alignment vertical="center" wrapText="1"/>
    </xf>
    <xf numFmtId="177" fontId="21" fillId="0" borderId="23" xfId="0" applyNumberFormat="1" applyFont="1" applyFill="1" applyBorder="1" applyAlignment="1">
      <alignment horizontal="right" vertical="center"/>
    </xf>
    <xf numFmtId="177" fontId="21" fillId="0" borderId="31" xfId="0" applyNumberFormat="1" applyFont="1" applyFill="1" applyBorder="1" applyAlignment="1">
      <alignment horizontal="right" vertical="center"/>
    </xf>
    <xf numFmtId="0" fontId="21" fillId="0" borderId="66" xfId="0" applyFont="1" applyFill="1" applyBorder="1" applyAlignment="1">
      <alignment vertical="center" shrinkToFit="1"/>
    </xf>
    <xf numFmtId="177" fontId="21" fillId="0" borderId="6" xfId="0" applyNumberFormat="1" applyFont="1" applyFill="1" applyBorder="1" applyAlignment="1">
      <alignment horizontal="right" vertical="center"/>
    </xf>
    <xf numFmtId="177" fontId="21" fillId="0" borderId="2" xfId="0" applyNumberFormat="1" applyFont="1" applyFill="1" applyBorder="1" applyAlignment="1">
      <alignment horizontal="right" vertical="center"/>
    </xf>
    <xf numFmtId="177" fontId="21" fillId="0" borderId="28" xfId="0" applyNumberFormat="1" applyFont="1" applyFill="1" applyBorder="1" applyAlignment="1">
      <alignment horizontal="right" vertical="center"/>
    </xf>
    <xf numFmtId="180" fontId="5" fillId="0" borderId="1" xfId="1" applyNumberFormat="1" applyFont="1" applyFill="1" applyBorder="1" applyAlignment="1">
      <alignment horizontal="right" vertical="center" wrapText="1"/>
    </xf>
    <xf numFmtId="179" fontId="5" fillId="0" borderId="4" xfId="1" applyNumberFormat="1" applyFont="1" applyFill="1" applyBorder="1" applyAlignment="1">
      <alignment horizontal="right" vertical="center" wrapText="1"/>
    </xf>
    <xf numFmtId="177" fontId="21" fillId="0" borderId="65" xfId="0" applyNumberFormat="1" applyFont="1" applyFill="1" applyBorder="1">
      <alignment vertical="center"/>
    </xf>
    <xf numFmtId="177" fontId="21" fillId="0" borderId="23" xfId="0" applyNumberFormat="1" applyFont="1" applyFill="1" applyBorder="1">
      <alignment vertical="center"/>
    </xf>
    <xf numFmtId="177" fontId="21" fillId="0" borderId="31" xfId="0" applyNumberFormat="1" applyFont="1" applyFill="1" applyBorder="1">
      <alignment vertical="center"/>
    </xf>
    <xf numFmtId="57" fontId="9" fillId="0" borderId="61" xfId="0" applyNumberFormat="1" applyFont="1" applyFill="1" applyBorder="1" applyAlignment="1">
      <alignment horizontal="left" vertical="center" wrapText="1"/>
    </xf>
    <xf numFmtId="57" fontId="5" fillId="0" borderId="21" xfId="0" applyNumberFormat="1" applyFont="1" applyFill="1" applyBorder="1" applyAlignment="1">
      <alignment horizontal="left" vertical="center" wrapText="1"/>
    </xf>
    <xf numFmtId="57" fontId="5" fillId="0" borderId="21" xfId="0" applyNumberFormat="1" applyFont="1" applyFill="1" applyBorder="1" applyAlignment="1">
      <alignment vertical="center" wrapText="1"/>
    </xf>
    <xf numFmtId="0" fontId="5" fillId="0" borderId="21" xfId="0" applyFont="1" applyFill="1" applyBorder="1" applyAlignment="1">
      <alignment vertical="center" wrapText="1"/>
    </xf>
    <xf numFmtId="0" fontId="5" fillId="0" borderId="27" xfId="0" applyFont="1" applyFill="1" applyBorder="1" applyAlignment="1">
      <alignment vertical="center" wrapText="1"/>
    </xf>
    <xf numFmtId="0" fontId="5" fillId="0" borderId="27" xfId="0" applyFont="1" applyFill="1" applyBorder="1" applyAlignment="1">
      <alignment horizontal="left" vertical="center" wrapText="1"/>
    </xf>
    <xf numFmtId="57" fontId="5" fillId="0" borderId="27" xfId="0" applyNumberFormat="1" applyFont="1" applyFill="1" applyBorder="1" applyAlignment="1">
      <alignment vertical="center" wrapText="1"/>
    </xf>
    <xf numFmtId="0" fontId="5" fillId="0" borderId="26" xfId="0" applyFont="1" applyFill="1" applyBorder="1" applyAlignment="1">
      <alignment vertical="center" wrapText="1"/>
    </xf>
    <xf numFmtId="38" fontId="5" fillId="0" borderId="21" xfId="1" applyFont="1" applyFill="1" applyBorder="1" applyAlignment="1">
      <alignment vertical="center" wrapText="1"/>
    </xf>
    <xf numFmtId="0" fontId="9" fillId="0" borderId="21" xfId="0" applyFont="1" applyFill="1" applyBorder="1" applyAlignment="1">
      <alignment vertical="center" wrapText="1"/>
    </xf>
    <xf numFmtId="0" fontId="9" fillId="0" borderId="18" xfId="0" applyFont="1" applyFill="1" applyBorder="1" applyAlignment="1">
      <alignment vertical="center" wrapText="1"/>
    </xf>
    <xf numFmtId="57" fontId="9" fillId="0" borderId="26" xfId="0" applyNumberFormat="1" applyFont="1" applyFill="1" applyBorder="1" applyAlignment="1">
      <alignment horizontal="left" vertical="center" wrapText="1"/>
    </xf>
    <xf numFmtId="0" fontId="5" fillId="0" borderId="21" xfId="0" applyFont="1" applyFill="1" applyBorder="1" applyAlignment="1">
      <alignment horizontal="left" vertical="center" wrapText="1"/>
    </xf>
    <xf numFmtId="0" fontId="9" fillId="0" borderId="49" xfId="0" applyFont="1" applyFill="1" applyBorder="1" applyAlignment="1">
      <alignment vertical="center" wrapText="1"/>
    </xf>
    <xf numFmtId="0" fontId="9" fillId="0" borderId="52" xfId="0" applyFont="1" applyFill="1" applyBorder="1" applyAlignment="1">
      <alignment vertical="center" wrapText="1"/>
    </xf>
    <xf numFmtId="177" fontId="21" fillId="0" borderId="6" xfId="0" applyNumberFormat="1" applyFont="1" applyFill="1" applyBorder="1">
      <alignment vertical="center"/>
    </xf>
    <xf numFmtId="177" fontId="21" fillId="0" borderId="2" xfId="0" applyNumberFormat="1" applyFont="1" applyFill="1" applyBorder="1">
      <alignment vertical="center"/>
    </xf>
    <xf numFmtId="177" fontId="21" fillId="0" borderId="2" xfId="1" applyNumberFormat="1" applyFont="1" applyFill="1" applyBorder="1" applyAlignment="1">
      <alignment horizontal="right" vertical="center"/>
    </xf>
    <xf numFmtId="177" fontId="21" fillId="0" borderId="28" xfId="0" applyNumberFormat="1" applyFont="1" applyFill="1" applyBorder="1">
      <alignment vertical="center"/>
    </xf>
    <xf numFmtId="177" fontId="21" fillId="0" borderId="22" xfId="0" applyNumberFormat="1" applyFont="1" applyFill="1" applyBorder="1" applyAlignment="1">
      <alignment horizontal="right" vertical="center"/>
    </xf>
    <xf numFmtId="0" fontId="27" fillId="0" borderId="0" xfId="0" applyFont="1">
      <alignment vertical="center"/>
    </xf>
    <xf numFmtId="177" fontId="21" fillId="0" borderId="4" xfId="1" applyNumberFormat="1" applyFont="1" applyFill="1" applyBorder="1" applyAlignment="1">
      <alignment vertical="center" shrinkToFit="1"/>
    </xf>
    <xf numFmtId="0" fontId="25" fillId="3" borderId="41" xfId="6" applyFont="1" applyFill="1" applyBorder="1" applyAlignment="1">
      <alignment vertical="center" wrapText="1"/>
    </xf>
    <xf numFmtId="177" fontId="5" fillId="0" borderId="20" xfId="0" applyNumberFormat="1" applyFont="1" applyFill="1" applyBorder="1">
      <alignment vertical="center"/>
    </xf>
    <xf numFmtId="0" fontId="16" fillId="2" borderId="47" xfId="0" applyFont="1" applyFill="1" applyBorder="1" applyAlignment="1">
      <alignment horizontal="center" vertical="center" wrapText="1"/>
    </xf>
    <xf numFmtId="0" fontId="0" fillId="2" borderId="48" xfId="0" applyFill="1" applyBorder="1" applyAlignment="1">
      <alignment horizontal="center" vertical="center" wrapText="1"/>
    </xf>
    <xf numFmtId="0" fontId="0" fillId="2" borderId="46" xfId="0" applyFill="1" applyBorder="1" applyAlignment="1">
      <alignment horizontal="center" vertical="center" wrapText="1"/>
    </xf>
    <xf numFmtId="0" fontId="0" fillId="2" borderId="2" xfId="0" applyFont="1" applyFill="1" applyBorder="1" applyAlignment="1">
      <alignment horizontal="center" vertical="center" textRotation="255" wrapText="1"/>
    </xf>
    <xf numFmtId="0" fontId="0" fillId="2" borderId="19" xfId="0" applyFill="1" applyBorder="1" applyAlignment="1">
      <alignment horizontal="center" vertical="center" textRotation="255"/>
    </xf>
    <xf numFmtId="0" fontId="16" fillId="2" borderId="12" xfId="0" applyFont="1" applyFill="1" applyBorder="1" applyAlignment="1">
      <alignment horizontal="center" vertical="center" wrapText="1"/>
    </xf>
    <xf numFmtId="0" fontId="0" fillId="2" borderId="16" xfId="0" applyFill="1" applyBorder="1" applyAlignment="1">
      <alignment horizontal="center" vertical="center"/>
    </xf>
    <xf numFmtId="0" fontId="0" fillId="2" borderId="18" xfId="0" applyFill="1" applyBorder="1" applyAlignment="1">
      <alignment horizontal="center" vertical="center"/>
    </xf>
    <xf numFmtId="0" fontId="16" fillId="2" borderId="13" xfId="0" applyFont="1" applyFill="1" applyBorder="1" applyAlignment="1">
      <alignment horizontal="center" vertical="center" wrapText="1"/>
    </xf>
    <xf numFmtId="0" fontId="0" fillId="2" borderId="3" xfId="0" applyFill="1" applyBorder="1" applyAlignment="1">
      <alignment horizontal="center" vertical="center"/>
    </xf>
    <xf numFmtId="0" fontId="0" fillId="2" borderId="19" xfId="0" applyFill="1" applyBorder="1" applyAlignment="1">
      <alignment horizontal="center" vertical="center"/>
    </xf>
    <xf numFmtId="0" fontId="16" fillId="2" borderId="15" xfId="0" applyFont="1" applyFill="1" applyBorder="1" applyAlignment="1">
      <alignment horizontal="center" vertical="center" wrapText="1"/>
    </xf>
    <xf numFmtId="0" fontId="0" fillId="2" borderId="17" xfId="0" applyFill="1" applyBorder="1" applyAlignment="1">
      <alignment horizontal="center" vertical="center"/>
    </xf>
    <xf numFmtId="0" fontId="0" fillId="2" borderId="20" xfId="0" applyFill="1" applyBorder="1" applyAlignment="1">
      <alignment horizontal="center" vertical="center"/>
    </xf>
    <xf numFmtId="0" fontId="0" fillId="2" borderId="3" xfId="0" applyFill="1" applyBorder="1" applyAlignment="1">
      <alignment horizontal="center" vertical="center" wrapText="1"/>
    </xf>
    <xf numFmtId="0" fontId="0" fillId="2" borderId="19" xfId="0"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0" fillId="2" borderId="51" xfId="0" applyFill="1" applyBorder="1" applyAlignment="1">
      <alignment horizontal="center" vertical="center" wrapText="1"/>
    </xf>
    <xf numFmtId="0" fontId="0" fillId="2" borderId="59" xfId="0" applyFill="1" applyBorder="1" applyAlignment="1">
      <alignment horizontal="center" vertical="center" wrapText="1"/>
    </xf>
    <xf numFmtId="0" fontId="0" fillId="2" borderId="45" xfId="0" applyFont="1" applyFill="1" applyBorder="1" applyAlignment="1">
      <alignment horizontal="center" vertical="center" wrapText="1"/>
    </xf>
    <xf numFmtId="0" fontId="0" fillId="2" borderId="29"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37"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5" fillId="0" borderId="34" xfId="0" applyFont="1" applyFill="1" applyBorder="1" applyAlignment="1">
      <alignment horizontal="center" vertical="center"/>
    </xf>
    <xf numFmtId="177" fontId="5" fillId="0" borderId="54" xfId="0" applyNumberFormat="1" applyFont="1" applyFill="1" applyBorder="1" applyAlignment="1">
      <alignment horizontal="center" vertical="center"/>
    </xf>
    <xf numFmtId="0" fontId="0" fillId="2" borderId="28" xfId="0" applyFont="1" applyFill="1" applyBorder="1" applyAlignment="1">
      <alignment horizontal="center" vertical="center" textRotation="255" wrapText="1"/>
    </xf>
    <xf numFmtId="0" fontId="0" fillId="2" borderId="20" xfId="0" applyFill="1" applyBorder="1" applyAlignment="1">
      <alignment horizontal="center" vertical="center" textRotation="255"/>
    </xf>
    <xf numFmtId="0" fontId="16" fillId="2" borderId="27" xfId="0" applyFont="1" applyFill="1" applyBorder="1" applyAlignment="1">
      <alignment vertical="center"/>
    </xf>
    <xf numFmtId="0" fontId="0" fillId="2" borderId="1" xfId="0" applyFill="1" applyBorder="1" applyAlignment="1">
      <alignment vertical="center"/>
    </xf>
    <xf numFmtId="0" fontId="16" fillId="2" borderId="2" xfId="0" applyFont="1" applyFill="1" applyBorder="1" applyAlignment="1">
      <alignment vertical="center"/>
    </xf>
    <xf numFmtId="0" fontId="0" fillId="2" borderId="24" xfId="0" applyFill="1" applyBorder="1" applyAlignment="1">
      <alignment vertical="center"/>
    </xf>
    <xf numFmtId="0" fontId="8" fillId="2" borderId="37"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38" xfId="0" applyFont="1" applyFill="1" applyBorder="1" applyAlignment="1">
      <alignment horizontal="center" vertical="center"/>
    </xf>
    <xf numFmtId="0" fontId="0" fillId="2" borderId="17"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0" fillId="2" borderId="29" xfId="0"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23" xfId="0" applyFill="1" applyBorder="1" applyAlignment="1">
      <alignment horizontal="center" vertical="center" wrapText="1"/>
    </xf>
    <xf numFmtId="0" fontId="16" fillId="2" borderId="2" xfId="0" applyFont="1" applyFill="1" applyBorder="1" applyAlignment="1">
      <alignment vertical="center" shrinkToFit="1"/>
    </xf>
    <xf numFmtId="0" fontId="0" fillId="2" borderId="1" xfId="0" applyFill="1" applyBorder="1" applyAlignment="1">
      <alignment vertical="center" shrinkToFit="1"/>
    </xf>
    <xf numFmtId="0" fontId="0" fillId="2" borderId="29" xfId="0" applyFill="1" applyBorder="1" applyAlignment="1">
      <alignment horizontal="center" vertical="center"/>
    </xf>
    <xf numFmtId="0" fontId="0" fillId="2" borderId="8" xfId="0" applyFill="1" applyBorder="1" applyAlignment="1">
      <alignment horizontal="center" vertical="center"/>
    </xf>
    <xf numFmtId="0" fontId="0" fillId="2" borderId="37" xfId="0" applyFill="1" applyBorder="1" applyAlignment="1">
      <alignment horizontal="center" vertical="center"/>
    </xf>
    <xf numFmtId="0" fontId="0" fillId="2" borderId="14" xfId="0" applyFill="1" applyBorder="1" applyAlignment="1">
      <alignment horizontal="center" vertical="center"/>
    </xf>
    <xf numFmtId="0" fontId="0" fillId="2" borderId="9" xfId="0" applyFill="1" applyBorder="1" applyAlignment="1">
      <alignment horizontal="center" vertical="center" wrapText="1"/>
    </xf>
    <xf numFmtId="0" fontId="0" fillId="2" borderId="30" xfId="0" applyFill="1" applyBorder="1" applyAlignment="1">
      <alignment horizontal="center" vertical="center" wrapText="1"/>
    </xf>
    <xf numFmtId="0" fontId="16" fillId="2" borderId="58" xfId="0" applyFont="1" applyFill="1" applyBorder="1" applyAlignment="1">
      <alignment horizontal="center" vertical="center" wrapText="1"/>
    </xf>
    <xf numFmtId="0" fontId="0" fillId="2" borderId="51" xfId="0" applyFill="1" applyBorder="1" applyAlignment="1">
      <alignment horizontal="center" vertical="center"/>
    </xf>
    <xf numFmtId="0" fontId="0" fillId="2" borderId="59" xfId="0" applyFill="1" applyBorder="1" applyAlignment="1">
      <alignment horizontal="center" vertical="center"/>
    </xf>
    <xf numFmtId="0" fontId="16" fillId="2" borderId="62" xfId="0" applyFont="1" applyFill="1" applyBorder="1" applyAlignment="1">
      <alignment horizontal="center" vertical="center" wrapText="1"/>
    </xf>
    <xf numFmtId="0" fontId="0" fillId="2" borderId="36" xfId="0" applyFill="1" applyBorder="1" applyAlignment="1">
      <alignment horizontal="center" vertical="center" wrapText="1"/>
    </xf>
    <xf numFmtId="0" fontId="0" fillId="2" borderId="35" xfId="0" applyFill="1" applyBorder="1" applyAlignment="1">
      <alignment horizontal="center" vertical="center" wrapText="1"/>
    </xf>
    <xf numFmtId="0" fontId="16" fillId="2" borderId="61" xfId="0" applyFont="1" applyFill="1" applyBorder="1" applyAlignment="1">
      <alignment horizontal="center" vertical="center" wrapText="1"/>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5" fillId="0" borderId="54" xfId="0" applyFont="1" applyFill="1" applyBorder="1" applyAlignment="1">
      <alignment horizontal="center" vertical="center"/>
    </xf>
    <xf numFmtId="0" fontId="16" fillId="2" borderId="27" xfId="0" applyFont="1" applyFill="1" applyBorder="1" applyAlignment="1">
      <alignment horizontal="center" vertical="center" wrapText="1"/>
    </xf>
    <xf numFmtId="0" fontId="0" fillId="2" borderId="18" xfId="0" applyFill="1" applyBorder="1" applyAlignment="1">
      <alignment horizontal="center" vertical="center" wrapText="1"/>
    </xf>
  </cellXfs>
  <cellStyles count="9">
    <cellStyle name="パーセント" xfId="2" builtinId="5"/>
    <cellStyle name="パーセント 2" xfId="5" xr:uid="{00000000-0005-0000-0000-000001000000}"/>
    <cellStyle name="ハイパーリンク" xfId="6" builtinId="8"/>
    <cellStyle name="桁区切り" xfId="1" builtinId="6"/>
    <cellStyle name="桁区切り 2" xfId="4" xr:uid="{00000000-0005-0000-0000-000004000000}"/>
    <cellStyle name="桁区切り 3" xfId="8" xr:uid="{00000000-0005-0000-0000-000005000000}"/>
    <cellStyle name="標準" xfId="0" builtinId="0"/>
    <cellStyle name="標準 2" xfId="3" xr:uid="{00000000-0005-0000-0000-000007000000}"/>
    <cellStyle name="標準 3" xfId="7" xr:uid="{00000000-0005-0000-0000-000008000000}"/>
  </cellStyles>
  <dxfs count="0"/>
  <tableStyles count="0" defaultTableStyle="TableStyleMedium2"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osaka-info.jp/page/octb-disclosure" TargetMode="External"/><Relationship Id="rId18" Type="http://schemas.openxmlformats.org/officeDocument/2006/relationships/hyperlink" Target="http://www.fukoren.sakura.ne.jp/03jigyo.html" TargetMode="External"/><Relationship Id="rId26" Type="http://schemas.openxmlformats.org/officeDocument/2006/relationships/hyperlink" Target="http://kougeihin.jp/association/data/" TargetMode="External"/><Relationship Id="rId39" Type="http://schemas.openxmlformats.org/officeDocument/2006/relationships/hyperlink" Target="http://www.byq.or.jp/kikou/kifu_6houkoku_kessan.html" TargetMode="External"/><Relationship Id="rId21" Type="http://schemas.openxmlformats.org/officeDocument/2006/relationships/hyperlink" Target="https://www.j-poison-ic.jp/" TargetMode="External"/><Relationship Id="rId34" Type="http://schemas.openxmlformats.org/officeDocument/2006/relationships/hyperlink" Target="http://www.jlda.or.jp/info/materials.html" TargetMode="External"/><Relationship Id="rId42" Type="http://schemas.openxmlformats.org/officeDocument/2006/relationships/hyperlink" Target="https://www.kri.or.jp/organization/about/data/" TargetMode="External"/><Relationship Id="rId47" Type="http://schemas.openxmlformats.org/officeDocument/2006/relationships/hyperlink" Target="https://www.koujuuzai.or.jp/organization/finance/" TargetMode="External"/><Relationship Id="rId50" Type="http://schemas.openxmlformats.org/officeDocument/2006/relationships/hyperlink" Target="http://www.ciic.or.jp/ciic/financial.html" TargetMode="External"/><Relationship Id="rId55" Type="http://schemas.openxmlformats.org/officeDocument/2006/relationships/hyperlink" Target="https://www.sff.or.jp/about/finance/" TargetMode="External"/><Relationship Id="rId7" Type="http://schemas.openxmlformats.org/officeDocument/2006/relationships/hyperlink" Target="https://www.oskz.com/profile/plan/" TargetMode="External"/><Relationship Id="rId2" Type="http://schemas.openxmlformats.org/officeDocument/2006/relationships/hyperlink" Target="https://www.lifeplan.or.jp/contents/lifeplan/about.html" TargetMode="External"/><Relationship Id="rId16" Type="http://schemas.openxmlformats.org/officeDocument/2006/relationships/hyperlink" Target="http://www.hurights.or.jp/japan/announcing/budget/" TargetMode="External"/><Relationship Id="rId29" Type="http://schemas.openxmlformats.org/officeDocument/2006/relationships/hyperlink" Target="https://www.rite.or.jp/about/open/" TargetMode="External"/><Relationship Id="rId11" Type="http://schemas.openxmlformats.org/officeDocument/2006/relationships/hyperlink" Target="https://www.osaka21.or.jp/about/yakuinhousyuu/housyuu.html" TargetMode="External"/><Relationship Id="rId24" Type="http://schemas.openxmlformats.org/officeDocument/2006/relationships/hyperlink" Target="https://miraikiko.jp/about/" TargetMode="External"/><Relationship Id="rId32" Type="http://schemas.openxmlformats.org/officeDocument/2006/relationships/hyperlink" Target="http://www.jmga.or.jp/about/disclosure/" TargetMode="External"/><Relationship Id="rId37" Type="http://schemas.openxmlformats.org/officeDocument/2006/relationships/hyperlink" Target="https://www.icckyoto.or.jp/about/outline.html" TargetMode="External"/><Relationship Id="rId40" Type="http://schemas.openxmlformats.org/officeDocument/2006/relationships/hyperlink" Target="http://www.wrpc.jp/?page_id=120" TargetMode="External"/><Relationship Id="rId45" Type="http://schemas.openxmlformats.org/officeDocument/2006/relationships/hyperlink" Target="http://www.shoubo-shiken.or.jp/org/report.html" TargetMode="External"/><Relationship Id="rId53" Type="http://schemas.openxmlformats.org/officeDocument/2006/relationships/hyperlink" Target="https://www.kasen.or.jp/kasen/tabid44.html" TargetMode="External"/><Relationship Id="rId58" Type="http://schemas.openxmlformats.org/officeDocument/2006/relationships/hyperlink" Target="https://www.sokusin.or.jp/outline/teikan.html" TargetMode="External"/><Relationship Id="rId5" Type="http://schemas.openxmlformats.org/officeDocument/2006/relationships/hyperlink" Target="http://www.iiclo.or.jp/m2_outline/02_business/index.html" TargetMode="External"/><Relationship Id="rId19" Type="http://schemas.openxmlformats.org/officeDocument/2006/relationships/hyperlink" Target="https://www.fine-osaka.jp/jyouhoukaiji.htm" TargetMode="External"/><Relationship Id="rId4" Type="http://schemas.openxmlformats.org/officeDocument/2006/relationships/hyperlink" Target="https://www.osaka-sports.or.jp/zaisei" TargetMode="External"/><Relationship Id="rId9" Type="http://schemas.openxmlformats.org/officeDocument/2006/relationships/hyperlink" Target="https://www.senri-f.or.jp/outline/report/" TargetMode="External"/><Relationship Id="rId14" Type="http://schemas.openxmlformats.org/officeDocument/2006/relationships/hyperlink" Target="https://aptec.or.jp/aptec-about/financial/" TargetMode="External"/><Relationship Id="rId22" Type="http://schemas.openxmlformats.org/officeDocument/2006/relationships/hyperlink" Target="https://seiei-osaka.jp/profile/information/" TargetMode="External"/><Relationship Id="rId27" Type="http://schemas.openxmlformats.org/officeDocument/2006/relationships/hyperlink" Target="https://www.hf-osaka.jp/info" TargetMode="External"/><Relationship Id="rId30" Type="http://schemas.openxmlformats.org/officeDocument/2006/relationships/hyperlink" Target="http://www.ogtrust.jp/outline/report.html" TargetMode="External"/><Relationship Id="rId35" Type="http://schemas.openxmlformats.org/officeDocument/2006/relationships/hyperlink" Target="https://liaj.lin.gr.jp/detail/public-information" TargetMode="External"/><Relationship Id="rId43" Type="http://schemas.openxmlformats.org/officeDocument/2006/relationships/hyperlink" Target="https://www.furusato-zaidan.or.jp/furusato/gyomu.html" TargetMode="External"/><Relationship Id="rId48" Type="http://schemas.openxmlformats.org/officeDocument/2006/relationships/hyperlink" Target="https://www.okbc.or.jp/outline/" TargetMode="External"/><Relationship Id="rId56" Type="http://schemas.openxmlformats.org/officeDocument/2006/relationships/hyperlink" Target="http://www.river.or.jp/about/page.html" TargetMode="External"/><Relationship Id="rId8" Type="http://schemas.openxmlformats.org/officeDocument/2006/relationships/hyperlink" Target="https://www.wave.or.jp/profile/index.html" TargetMode="External"/><Relationship Id="rId51" Type="http://schemas.openxmlformats.org/officeDocument/2006/relationships/hyperlink" Target="https://www.expo-cosmos.or.jp/about/index.html" TargetMode="External"/><Relationship Id="rId3" Type="http://schemas.openxmlformats.org/officeDocument/2006/relationships/hyperlink" Target="https://www.jcrd.jp/about/" TargetMode="External"/><Relationship Id="rId12" Type="http://schemas.openxmlformats.org/officeDocument/2006/relationships/hyperlink" Target="https://www.prex-hrd.or.jp/about/outline/disclosure/" TargetMode="External"/><Relationship Id="rId17" Type="http://schemas.openxmlformats.org/officeDocument/2006/relationships/hyperlink" Target="http://furec.sakura.ne.jp/general/action/" TargetMode="External"/><Relationship Id="rId25" Type="http://schemas.openxmlformats.org/officeDocument/2006/relationships/hyperlink" Target="https://www.osaka-kokusai-keizai.jp/business/" TargetMode="External"/><Relationship Id="rId33" Type="http://schemas.openxmlformats.org/officeDocument/2006/relationships/hyperlink" Target="http://www.jpa.or.jp/gaiyo/jigyou.html" TargetMode="External"/><Relationship Id="rId38" Type="http://schemas.openxmlformats.org/officeDocument/2006/relationships/hyperlink" Target="https://www.tkai.jp/profile/tabid/74/Default.aspx" TargetMode="External"/><Relationship Id="rId46" Type="http://schemas.openxmlformats.org/officeDocument/2006/relationships/hyperlink" Target="http://www.ribc.or.jp/cost/cost5_9.html" TargetMode="External"/><Relationship Id="rId59" Type="http://schemas.openxmlformats.org/officeDocument/2006/relationships/hyperlink" Target="https://www.levo.or.jp/about/koukai.html" TargetMode="External"/><Relationship Id="rId20" Type="http://schemas.openxmlformats.org/officeDocument/2006/relationships/hyperlink" Target="https://yso.or.jp/about/" TargetMode="External"/><Relationship Id="rId41" Type="http://schemas.openxmlformats.org/officeDocument/2006/relationships/hyperlink" Target="http://www.science-plaza.or.jp/about/06.html" TargetMode="External"/><Relationship Id="rId54" Type="http://schemas.openxmlformats.org/officeDocument/2006/relationships/hyperlink" Target="https://www.jdec.or.jp/pages/37/" TargetMode="External"/><Relationship Id="rId1" Type="http://schemas.openxmlformats.org/officeDocument/2006/relationships/hyperlink" Target="https://www.jalsha.or.jp/corp" TargetMode="External"/><Relationship Id="rId6" Type="http://schemas.openxmlformats.org/officeDocument/2006/relationships/hyperlink" Target="http://www.liberty.or.jp/cp_pf/" TargetMode="External"/><Relationship Id="rId15" Type="http://schemas.openxmlformats.org/officeDocument/2006/relationships/hyperlink" Target="https://kansai.or.jp/public_announcement.html" TargetMode="External"/><Relationship Id="rId23" Type="http://schemas.openxmlformats.org/officeDocument/2006/relationships/hyperlink" Target="http://www.osaka-community.or.jp/contents/data/index.htm" TargetMode="External"/><Relationship Id="rId28" Type="http://schemas.openxmlformats.org/officeDocument/2006/relationships/hyperlink" Target="https://gec.jp/jp/about/disclosure/" TargetMode="External"/><Relationship Id="rId36" Type="http://schemas.openxmlformats.org/officeDocument/2006/relationships/hyperlink" Target="http://www.boutsui-osaka.or.jp/05center/center04.html" TargetMode="External"/><Relationship Id="rId49" Type="http://schemas.openxmlformats.org/officeDocument/2006/relationships/hyperlink" Target="https://www.retio.or.jp/outline/index.html" TargetMode="External"/><Relationship Id="rId57" Type="http://schemas.openxmlformats.org/officeDocument/2006/relationships/hyperlink" Target="https://www.tosinouti.or.jp/aboutus/open_document/" TargetMode="External"/><Relationship Id="rId10" Type="http://schemas.openxmlformats.org/officeDocument/2006/relationships/hyperlink" Target="https://www.dawn-ogef.jp/info/info-04-2" TargetMode="External"/><Relationship Id="rId31" Type="http://schemas.openxmlformats.org/officeDocument/2006/relationships/hyperlink" Target="https://www.senri-recycleplaza.or.jp/disclosure/" TargetMode="External"/><Relationship Id="rId44" Type="http://schemas.openxmlformats.org/officeDocument/2006/relationships/hyperlink" Target="https://fasd.jp/pages/36/" TargetMode="External"/><Relationship Id="rId52" Type="http://schemas.openxmlformats.org/officeDocument/2006/relationships/hyperlink" Target="https://www.rfc.or.jp/profile2.html" TargetMode="External"/><Relationship Id="rId6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opho.jp/disclosure/finance/" TargetMode="External"/><Relationship Id="rId13" Type="http://schemas.openxmlformats.org/officeDocument/2006/relationships/hyperlink" Target="http://www.zengyoki.or.jp/zaimu.html" TargetMode="External"/><Relationship Id="rId18" Type="http://schemas.openxmlformats.org/officeDocument/2006/relationships/hyperlink" Target="https://www.kita-kyu.co.jp/company/statements.html" TargetMode="External"/><Relationship Id="rId3" Type="http://schemas.openxmlformats.org/officeDocument/2006/relationships/hyperlink" Target="https://www.resona-gr.co.jp/holdings/investors/ir/" TargetMode="External"/><Relationship Id="rId21" Type="http://schemas.openxmlformats.org/officeDocument/2006/relationships/hyperlink" Target="http://www.kr-railway.co.jp/accounting.html" TargetMode="External"/><Relationship Id="rId7" Type="http://schemas.openxmlformats.org/officeDocument/2006/relationships/hyperlink" Target="https://www.iph.osaka.jp/s002/101/20180724174534.html" TargetMode="External"/><Relationship Id="rId12" Type="http://schemas.openxmlformats.org/officeDocument/2006/relationships/hyperlink" Target="http://www.osakawan-center.or.jp/index.php/about-us" TargetMode="External"/><Relationship Id="rId17" Type="http://schemas.openxmlformats.org/officeDocument/2006/relationships/hyperlink" Target="http://www.keihanna-plaza.co.jp/company/finance/" TargetMode="External"/><Relationship Id="rId2" Type="http://schemas.openxmlformats.org/officeDocument/2006/relationships/hyperlink" Target="https://www.jswa.go.jp/company/zaimu/zaimu.html" TargetMode="External"/><Relationship Id="rId16" Type="http://schemas.openxmlformats.org/officeDocument/2006/relationships/hyperlink" Target="http://www.kiac.co.jp/company/ir/index.html" TargetMode="External"/><Relationship Id="rId20" Type="http://schemas.openxmlformats.org/officeDocument/2006/relationships/hyperlink" Target="https://www.jb-honshi.co.jp/corp_index/ir/zaimu/index.html" TargetMode="External"/><Relationship Id="rId1" Type="http://schemas.openxmlformats.org/officeDocument/2006/relationships/hyperlink" Target="http://www.jfm.go.jp/about/financial.html" TargetMode="External"/><Relationship Id="rId6" Type="http://schemas.openxmlformats.org/officeDocument/2006/relationships/hyperlink" Target="https://www.jichi.ac.jp/gaiyo/public_info/finance.html" TargetMode="External"/><Relationship Id="rId11" Type="http://schemas.openxmlformats.org/officeDocument/2006/relationships/hyperlink" Target="https://orist.jp/gaiyou/public_information/zaimusyohyou.html" TargetMode="External"/><Relationship Id="rId24" Type="http://schemas.openxmlformats.org/officeDocument/2006/relationships/printerSettings" Target="../printerSettings/printerSettings2.bin"/><Relationship Id="rId5" Type="http://schemas.openxmlformats.org/officeDocument/2006/relationships/hyperlink" Target="https://www.upc-osaka.ac.jp/info/upco_info/" TargetMode="External"/><Relationship Id="rId15" Type="http://schemas.openxmlformats.org/officeDocument/2006/relationships/hyperlink" Target="https://www.knsk-osaka.jp/shokai/kitei.html" TargetMode="External"/><Relationship Id="rId23" Type="http://schemas.openxmlformats.org/officeDocument/2006/relationships/hyperlink" Target="https://www.ur-net.go.jp/aboutus/ir/financial_zaimu5.html" TargetMode="External"/><Relationship Id="rId10" Type="http://schemas.openxmlformats.org/officeDocument/2006/relationships/hyperlink" Target="https://www.jeed.go.jp/jeed/disclosure/law/zaimu/r05_zaimu.html" TargetMode="External"/><Relationship Id="rId19" Type="http://schemas.openxmlformats.org/officeDocument/2006/relationships/hyperlink" Target="https://www.hanshin-exp.co.jp/company/ir/kessan/index.html" TargetMode="External"/><Relationship Id="rId4" Type="http://schemas.openxmlformats.org/officeDocument/2006/relationships/hyperlink" Target="https://www.j-lis.go.jp/about/plan/plan.html" TargetMode="External"/><Relationship Id="rId9" Type="http://schemas.openxmlformats.org/officeDocument/2006/relationships/hyperlink" Target="https://www.sbic-wj.co.jp/disclose/" TargetMode="External"/><Relationship Id="rId14" Type="http://schemas.openxmlformats.org/officeDocument/2006/relationships/hyperlink" Target="https://www.jaffic.go.jp/info_disclosure/outline22/kouhyou04.html" TargetMode="External"/><Relationship Id="rId22" Type="http://schemas.openxmlformats.org/officeDocument/2006/relationships/hyperlink" Target="https://www.jehdra.go.jp/ir/jisseki_kessangaiyou.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pageSetUpPr fitToPage="1"/>
  </sheetPr>
  <dimension ref="A1:Y80"/>
  <sheetViews>
    <sheetView showGridLines="0" tabSelected="1" view="pageBreakPreview" zoomScale="60" zoomScaleNormal="70" workbookViewId="0">
      <pane xSplit="3" ySplit="8" topLeftCell="D9" activePane="bottomRight" state="frozen"/>
      <selection activeCell="T10" sqref="T10"/>
      <selection pane="topRight" activeCell="T10" sqref="T10"/>
      <selection pane="bottomLeft" activeCell="T10" sqref="T10"/>
      <selection pane="bottomRight" activeCell="P71" sqref="P71"/>
    </sheetView>
  </sheetViews>
  <sheetFormatPr defaultRowHeight="13.2" x14ac:dyDescent="0.2"/>
  <cols>
    <col min="1" max="1" width="3.21875" style="21" customWidth="1"/>
    <col min="2" max="2" width="25.6640625" customWidth="1"/>
    <col min="3" max="3" width="24" customWidth="1"/>
    <col min="4" max="4" width="65.6640625" customWidth="1"/>
    <col min="5" max="5" width="14.33203125" style="21" customWidth="1"/>
    <col min="6" max="6" width="14.6640625" customWidth="1"/>
    <col min="7" max="7" width="12.6640625" style="21" customWidth="1"/>
    <col min="8" max="8" width="7.44140625" customWidth="1"/>
    <col min="9" max="9" width="10" customWidth="1"/>
    <col min="10" max="18" width="4.6640625" customWidth="1"/>
    <col min="19" max="24" width="12.6640625" customWidth="1"/>
    <col min="25" max="25" width="53.21875" customWidth="1"/>
  </cols>
  <sheetData>
    <row r="1" spans="1:25" s="21" customFormat="1" ht="16.2" x14ac:dyDescent="0.2">
      <c r="B1" s="12" t="s">
        <v>16</v>
      </c>
    </row>
    <row r="2" spans="1:25" s="21" customFormat="1" x14ac:dyDescent="0.2"/>
    <row r="3" spans="1:25" s="21" customFormat="1" ht="14.4" x14ac:dyDescent="0.2">
      <c r="B3" s="105" t="s">
        <v>0</v>
      </c>
      <c r="H3" s="10"/>
      <c r="I3" s="10"/>
      <c r="J3" s="10"/>
      <c r="K3" s="10"/>
    </row>
    <row r="4" spans="1:25" s="21" customFormat="1" ht="20.100000000000001" customHeight="1" thickBot="1" x14ac:dyDescent="0.25">
      <c r="H4" s="10"/>
      <c r="I4" s="10"/>
      <c r="J4" s="10"/>
      <c r="K4" s="10"/>
      <c r="Y4" s="51" t="s">
        <v>323</v>
      </c>
    </row>
    <row r="5" spans="1:25" ht="24" customHeight="1" x14ac:dyDescent="0.2">
      <c r="B5" s="274" t="s">
        <v>86</v>
      </c>
      <c r="C5" s="277" t="s">
        <v>87</v>
      </c>
      <c r="D5" s="280" t="s">
        <v>88</v>
      </c>
      <c r="E5" s="274" t="s">
        <v>232</v>
      </c>
      <c r="F5" s="277" t="s">
        <v>233</v>
      </c>
      <c r="G5" s="277" t="s">
        <v>234</v>
      </c>
      <c r="H5" s="277" t="s">
        <v>103</v>
      </c>
      <c r="I5" s="280" t="s">
        <v>89</v>
      </c>
      <c r="J5" s="304" t="s">
        <v>324</v>
      </c>
      <c r="K5" s="305"/>
      <c r="L5" s="305"/>
      <c r="M5" s="305"/>
      <c r="N5" s="305"/>
      <c r="O5" s="305"/>
      <c r="P5" s="305"/>
      <c r="Q5" s="305"/>
      <c r="R5" s="306"/>
      <c r="S5" s="292" t="s">
        <v>325</v>
      </c>
      <c r="T5" s="293"/>
      <c r="U5" s="293"/>
      <c r="V5" s="293"/>
      <c r="W5" s="293"/>
      <c r="X5" s="293"/>
      <c r="Y5" s="269" t="s">
        <v>99</v>
      </c>
    </row>
    <row r="6" spans="1:25" ht="24" customHeight="1" x14ac:dyDescent="0.2">
      <c r="B6" s="275"/>
      <c r="C6" s="278"/>
      <c r="D6" s="281"/>
      <c r="E6" s="294"/>
      <c r="F6" s="283"/>
      <c r="G6" s="283"/>
      <c r="H6" s="283"/>
      <c r="I6" s="307"/>
      <c r="J6" s="300" t="s">
        <v>90</v>
      </c>
      <c r="K6" s="301"/>
      <c r="L6" s="301"/>
      <c r="M6" s="302" t="s">
        <v>91</v>
      </c>
      <c r="N6" s="301"/>
      <c r="O6" s="301"/>
      <c r="P6" s="302" t="s">
        <v>92</v>
      </c>
      <c r="Q6" s="301"/>
      <c r="R6" s="303"/>
      <c r="S6" s="289" t="s">
        <v>17</v>
      </c>
      <c r="T6" s="290"/>
      <c r="U6" s="290"/>
      <c r="V6" s="290"/>
      <c r="W6" s="291"/>
      <c r="X6" s="286" t="s">
        <v>98</v>
      </c>
      <c r="Y6" s="270"/>
    </row>
    <row r="7" spans="1:25" ht="24" customHeight="1" x14ac:dyDescent="0.2">
      <c r="B7" s="275"/>
      <c r="C7" s="278"/>
      <c r="D7" s="281"/>
      <c r="E7" s="294"/>
      <c r="F7" s="283"/>
      <c r="G7" s="283"/>
      <c r="H7" s="283"/>
      <c r="I7" s="307"/>
      <c r="J7" s="5"/>
      <c r="K7" s="272" t="s">
        <v>1</v>
      </c>
      <c r="L7" s="272" t="s">
        <v>2</v>
      </c>
      <c r="M7" s="18"/>
      <c r="N7" s="272" t="s">
        <v>1</v>
      </c>
      <c r="O7" s="272" t="s">
        <v>2</v>
      </c>
      <c r="P7" s="18"/>
      <c r="Q7" s="272" t="s">
        <v>1</v>
      </c>
      <c r="R7" s="298" t="s">
        <v>2</v>
      </c>
      <c r="S7" s="285" t="s">
        <v>93</v>
      </c>
      <c r="T7" s="286" t="s">
        <v>94</v>
      </c>
      <c r="U7" s="285" t="s">
        <v>95</v>
      </c>
      <c r="V7" s="285" t="s">
        <v>96</v>
      </c>
      <c r="W7" s="285" t="s">
        <v>97</v>
      </c>
      <c r="X7" s="287"/>
      <c r="Y7" s="270"/>
    </row>
    <row r="8" spans="1:25" ht="38.25" customHeight="1" thickBot="1" x14ac:dyDescent="0.25">
      <c r="B8" s="276"/>
      <c r="C8" s="279"/>
      <c r="D8" s="282"/>
      <c r="E8" s="295"/>
      <c r="F8" s="284"/>
      <c r="G8" s="284"/>
      <c r="H8" s="284"/>
      <c r="I8" s="308"/>
      <c r="J8" s="6"/>
      <c r="K8" s="273"/>
      <c r="L8" s="273"/>
      <c r="M8" s="19"/>
      <c r="N8" s="273"/>
      <c r="O8" s="273"/>
      <c r="P8" s="19"/>
      <c r="Q8" s="273"/>
      <c r="R8" s="299"/>
      <c r="S8" s="284"/>
      <c r="T8" s="284"/>
      <c r="U8" s="284"/>
      <c r="V8" s="284"/>
      <c r="W8" s="279"/>
      <c r="X8" s="288"/>
      <c r="Y8" s="271"/>
    </row>
    <row r="9" spans="1:25" ht="54.75" customHeight="1" x14ac:dyDescent="0.2">
      <c r="A9" s="21">
        <v>1</v>
      </c>
      <c r="B9" s="245" t="s">
        <v>20</v>
      </c>
      <c r="C9" s="168" t="s">
        <v>241</v>
      </c>
      <c r="D9" s="169" t="s">
        <v>115</v>
      </c>
      <c r="E9" s="198">
        <v>2000000</v>
      </c>
      <c r="F9" s="199">
        <v>84000</v>
      </c>
      <c r="G9" s="88">
        <f>F9/E9</f>
        <v>4.2000000000000003E-2</v>
      </c>
      <c r="H9" s="170"/>
      <c r="I9" s="183"/>
      <c r="J9" s="115">
        <v>3</v>
      </c>
      <c r="K9" s="116">
        <v>0</v>
      </c>
      <c r="L9" s="116">
        <v>0</v>
      </c>
      <c r="M9" s="116">
        <v>8</v>
      </c>
      <c r="N9" s="116">
        <v>0</v>
      </c>
      <c r="O9" s="116">
        <v>0</v>
      </c>
      <c r="P9" s="116">
        <v>81</v>
      </c>
      <c r="Q9" s="116">
        <v>0</v>
      </c>
      <c r="R9" s="117">
        <v>0</v>
      </c>
      <c r="S9" s="216">
        <v>0</v>
      </c>
      <c r="T9" s="216">
        <v>0</v>
      </c>
      <c r="U9" s="216">
        <v>0</v>
      </c>
      <c r="V9" s="116">
        <v>22900</v>
      </c>
      <c r="W9" s="217">
        <f>SUM(S9:V9)</f>
        <v>22900</v>
      </c>
      <c r="X9" s="218">
        <v>0</v>
      </c>
      <c r="Y9" s="99" t="s">
        <v>286</v>
      </c>
    </row>
    <row r="10" spans="1:25" ht="54.75" customHeight="1" x14ac:dyDescent="0.2">
      <c r="A10" s="21">
        <v>2</v>
      </c>
      <c r="B10" s="246" t="s">
        <v>21</v>
      </c>
      <c r="C10" s="153" t="s">
        <v>241</v>
      </c>
      <c r="D10" s="154" t="s">
        <v>116</v>
      </c>
      <c r="E10" s="200">
        <v>3030000</v>
      </c>
      <c r="F10" s="191">
        <v>1000</v>
      </c>
      <c r="G10" s="89">
        <f>F10/E10</f>
        <v>3.3003300330033004E-4</v>
      </c>
      <c r="H10" s="22"/>
      <c r="I10" s="184"/>
      <c r="J10" s="115">
        <v>2</v>
      </c>
      <c r="K10" s="116">
        <v>0</v>
      </c>
      <c r="L10" s="116">
        <v>0</v>
      </c>
      <c r="M10" s="84">
        <v>4</v>
      </c>
      <c r="N10" s="116">
        <v>0</v>
      </c>
      <c r="O10" s="116">
        <v>0</v>
      </c>
      <c r="P10" s="116">
        <v>210</v>
      </c>
      <c r="Q10" s="116">
        <v>0</v>
      </c>
      <c r="R10" s="117">
        <v>0</v>
      </c>
      <c r="S10" s="84">
        <v>0</v>
      </c>
      <c r="T10" s="116">
        <v>25265</v>
      </c>
      <c r="U10" s="84">
        <v>0</v>
      </c>
      <c r="V10" s="128">
        <v>0</v>
      </c>
      <c r="W10" s="217">
        <f t="shared" ref="W10:W68" si="0">SUM(S10:V10)</f>
        <v>25265</v>
      </c>
      <c r="X10" s="219">
        <v>0</v>
      </c>
      <c r="Y10" s="74" t="s">
        <v>76</v>
      </c>
    </row>
    <row r="11" spans="1:25" ht="54.75" customHeight="1" x14ac:dyDescent="0.2">
      <c r="A11" s="21">
        <v>3</v>
      </c>
      <c r="B11" s="247" t="s">
        <v>24</v>
      </c>
      <c r="C11" s="171" t="s">
        <v>119</v>
      </c>
      <c r="D11" s="28" t="s">
        <v>120</v>
      </c>
      <c r="E11" s="201">
        <v>600000</v>
      </c>
      <c r="F11" s="191">
        <v>5000</v>
      </c>
      <c r="G11" s="52">
        <f>F11/E11</f>
        <v>8.3333333333333332E-3</v>
      </c>
      <c r="H11" s="24"/>
      <c r="I11" s="185"/>
      <c r="J11" s="115">
        <v>2</v>
      </c>
      <c r="K11" s="116">
        <v>0</v>
      </c>
      <c r="L11" s="116">
        <v>0</v>
      </c>
      <c r="M11" s="116">
        <v>13</v>
      </c>
      <c r="N11" s="116">
        <v>0</v>
      </c>
      <c r="O11" s="116">
        <v>0</v>
      </c>
      <c r="P11" s="116">
        <v>48</v>
      </c>
      <c r="Q11" s="116">
        <v>0</v>
      </c>
      <c r="R11" s="117">
        <v>0</v>
      </c>
      <c r="S11" s="83">
        <v>0</v>
      </c>
      <c r="T11" s="84">
        <v>0</v>
      </c>
      <c r="U11" s="84">
        <v>0</v>
      </c>
      <c r="V11" s="120">
        <v>0</v>
      </c>
      <c r="W11" s="217">
        <f t="shared" si="0"/>
        <v>0</v>
      </c>
      <c r="X11" s="220">
        <v>0</v>
      </c>
      <c r="Y11" s="74" t="s">
        <v>285</v>
      </c>
    </row>
    <row r="12" spans="1:25" ht="54.75" customHeight="1" x14ac:dyDescent="0.2">
      <c r="A12" s="21">
        <v>4</v>
      </c>
      <c r="B12" s="248" t="s">
        <v>114</v>
      </c>
      <c r="C12" s="27" t="s">
        <v>119</v>
      </c>
      <c r="D12" s="28" t="s">
        <v>121</v>
      </c>
      <c r="E12" s="202">
        <v>82132535</v>
      </c>
      <c r="F12" s="191">
        <v>4086800</v>
      </c>
      <c r="G12" s="52">
        <f>F12/E12</f>
        <v>4.9758600535098542E-2</v>
      </c>
      <c r="H12" s="24"/>
      <c r="I12" s="186"/>
      <c r="J12" s="115">
        <v>0</v>
      </c>
      <c r="K12" s="116">
        <v>0</v>
      </c>
      <c r="L12" s="116">
        <v>0</v>
      </c>
      <c r="M12" s="116">
        <v>11</v>
      </c>
      <c r="N12" s="116">
        <v>0</v>
      </c>
      <c r="O12" s="116">
        <v>0</v>
      </c>
      <c r="P12" s="116">
        <v>19</v>
      </c>
      <c r="Q12" s="116">
        <v>0</v>
      </c>
      <c r="R12" s="117">
        <v>0</v>
      </c>
      <c r="S12" s="83">
        <v>0</v>
      </c>
      <c r="T12" s="84">
        <v>0</v>
      </c>
      <c r="U12" s="84">
        <v>0</v>
      </c>
      <c r="V12" s="116">
        <v>23084</v>
      </c>
      <c r="W12" s="217">
        <f t="shared" si="0"/>
        <v>23084</v>
      </c>
      <c r="X12" s="220">
        <v>0</v>
      </c>
      <c r="Y12" s="74" t="s">
        <v>370</v>
      </c>
    </row>
    <row r="13" spans="1:25" ht="54.75" customHeight="1" x14ac:dyDescent="0.2">
      <c r="A13" s="21">
        <v>5</v>
      </c>
      <c r="B13" s="248" t="s">
        <v>18</v>
      </c>
      <c r="C13" s="27" t="s">
        <v>320</v>
      </c>
      <c r="D13" s="28" t="s">
        <v>122</v>
      </c>
      <c r="E13" s="201">
        <v>3000000</v>
      </c>
      <c r="F13" s="191">
        <v>304700</v>
      </c>
      <c r="G13" s="52">
        <f>F13/E13</f>
        <v>0.10156666666666667</v>
      </c>
      <c r="H13" s="24"/>
      <c r="I13" s="186">
        <v>281678</v>
      </c>
      <c r="J13" s="115">
        <v>1</v>
      </c>
      <c r="K13" s="116">
        <v>0</v>
      </c>
      <c r="L13" s="116">
        <v>0</v>
      </c>
      <c r="M13" s="116">
        <v>9</v>
      </c>
      <c r="N13" s="116">
        <v>0</v>
      </c>
      <c r="O13" s="116">
        <v>1</v>
      </c>
      <c r="P13" s="116">
        <v>4</v>
      </c>
      <c r="Q13" s="116">
        <v>0</v>
      </c>
      <c r="R13" s="117">
        <v>0</v>
      </c>
      <c r="S13" s="83">
        <v>0</v>
      </c>
      <c r="T13" s="84">
        <v>0</v>
      </c>
      <c r="U13" s="84">
        <v>0</v>
      </c>
      <c r="V13" s="128">
        <v>0</v>
      </c>
      <c r="W13" s="217">
        <f t="shared" si="0"/>
        <v>0</v>
      </c>
      <c r="X13" s="220">
        <v>0</v>
      </c>
      <c r="Y13" s="74" t="s">
        <v>371</v>
      </c>
    </row>
    <row r="14" spans="1:25" ht="54.75" customHeight="1" x14ac:dyDescent="0.2">
      <c r="A14" s="21">
        <v>6</v>
      </c>
      <c r="B14" s="249" t="s">
        <v>369</v>
      </c>
      <c r="C14" s="27" t="s">
        <v>320</v>
      </c>
      <c r="D14" s="172" t="s">
        <v>123</v>
      </c>
      <c r="E14" s="203">
        <v>1413650</v>
      </c>
      <c r="F14" s="191">
        <v>1316</v>
      </c>
      <c r="G14" s="52">
        <f>2700/E14</f>
        <v>1.9099494217097585E-3</v>
      </c>
      <c r="H14" s="25"/>
      <c r="I14" s="186">
        <v>747</v>
      </c>
      <c r="J14" s="115">
        <v>2</v>
      </c>
      <c r="K14" s="116">
        <v>0</v>
      </c>
      <c r="L14" s="116">
        <v>0</v>
      </c>
      <c r="M14" s="116">
        <v>10</v>
      </c>
      <c r="N14" s="116">
        <v>0</v>
      </c>
      <c r="O14" s="116">
        <v>0</v>
      </c>
      <c r="P14" s="116">
        <v>5</v>
      </c>
      <c r="Q14" s="116">
        <v>0</v>
      </c>
      <c r="R14" s="117">
        <v>0</v>
      </c>
      <c r="S14" s="83">
        <v>0</v>
      </c>
      <c r="T14" s="84">
        <v>0</v>
      </c>
      <c r="U14" s="84">
        <v>0</v>
      </c>
      <c r="V14" s="128">
        <v>0</v>
      </c>
      <c r="W14" s="217">
        <f t="shared" si="0"/>
        <v>0</v>
      </c>
      <c r="X14" s="221">
        <v>0</v>
      </c>
      <c r="Y14" s="74" t="s">
        <v>372</v>
      </c>
    </row>
    <row r="15" spans="1:25" ht="54.75" customHeight="1" x14ac:dyDescent="0.2">
      <c r="A15" s="21">
        <v>7</v>
      </c>
      <c r="B15" s="250" t="s">
        <v>25</v>
      </c>
      <c r="C15" s="173" t="s">
        <v>317</v>
      </c>
      <c r="D15" s="159" t="s">
        <v>124</v>
      </c>
      <c r="E15" s="203">
        <v>500000</v>
      </c>
      <c r="F15" s="191">
        <v>62500</v>
      </c>
      <c r="G15" s="52">
        <f t="shared" ref="G15:G25" si="1">F15/E15</f>
        <v>0.125</v>
      </c>
      <c r="H15" s="25"/>
      <c r="I15" s="185"/>
      <c r="J15" s="115">
        <v>3</v>
      </c>
      <c r="K15" s="116">
        <v>0</v>
      </c>
      <c r="L15" s="116">
        <v>0</v>
      </c>
      <c r="M15" s="116">
        <v>13</v>
      </c>
      <c r="N15" s="116">
        <v>0</v>
      </c>
      <c r="O15" s="116">
        <v>1</v>
      </c>
      <c r="P15" s="116">
        <v>28</v>
      </c>
      <c r="Q15" s="116">
        <v>0</v>
      </c>
      <c r="R15" s="117">
        <v>0</v>
      </c>
      <c r="S15" s="83">
        <v>0</v>
      </c>
      <c r="T15" s="84">
        <v>0</v>
      </c>
      <c r="U15" s="84">
        <v>0</v>
      </c>
      <c r="V15" s="116">
        <v>600</v>
      </c>
      <c r="W15" s="217">
        <f t="shared" si="0"/>
        <v>600</v>
      </c>
      <c r="X15" s="114">
        <v>0</v>
      </c>
      <c r="Y15" s="74" t="s">
        <v>373</v>
      </c>
    </row>
    <row r="16" spans="1:25" ht="54.75" customHeight="1" x14ac:dyDescent="0.2">
      <c r="A16" s="21">
        <v>8</v>
      </c>
      <c r="B16" s="248" t="s">
        <v>7</v>
      </c>
      <c r="C16" s="27" t="s">
        <v>320</v>
      </c>
      <c r="D16" s="28" t="s">
        <v>125</v>
      </c>
      <c r="E16" s="201">
        <v>10750000</v>
      </c>
      <c r="F16" s="191">
        <v>150000</v>
      </c>
      <c r="G16" s="52">
        <f t="shared" si="1"/>
        <v>1.3953488372093023E-2</v>
      </c>
      <c r="H16" s="24"/>
      <c r="I16" s="186"/>
      <c r="J16" s="115">
        <v>2</v>
      </c>
      <c r="K16" s="116">
        <v>0</v>
      </c>
      <c r="L16" s="116">
        <v>0</v>
      </c>
      <c r="M16" s="116">
        <v>8</v>
      </c>
      <c r="N16" s="116">
        <v>0</v>
      </c>
      <c r="O16" s="116">
        <v>0</v>
      </c>
      <c r="P16" s="116">
        <v>24</v>
      </c>
      <c r="Q16" s="116">
        <v>0</v>
      </c>
      <c r="R16" s="117">
        <v>0</v>
      </c>
      <c r="S16" s="83">
        <v>0</v>
      </c>
      <c r="T16" s="84">
        <v>0</v>
      </c>
      <c r="U16" s="84">
        <v>0</v>
      </c>
      <c r="V16" s="128">
        <v>0</v>
      </c>
      <c r="W16" s="217">
        <f t="shared" si="0"/>
        <v>0</v>
      </c>
      <c r="X16" s="220">
        <v>0</v>
      </c>
      <c r="Y16" s="74" t="s">
        <v>374</v>
      </c>
    </row>
    <row r="17" spans="1:25" ht="54.75" customHeight="1" x14ac:dyDescent="0.2">
      <c r="A17" s="21">
        <v>9</v>
      </c>
      <c r="B17" s="248" t="s">
        <v>26</v>
      </c>
      <c r="C17" s="158" t="s">
        <v>317</v>
      </c>
      <c r="D17" s="28" t="s">
        <v>126</v>
      </c>
      <c r="E17" s="201">
        <v>2000000</v>
      </c>
      <c r="F17" s="191">
        <v>166000</v>
      </c>
      <c r="G17" s="52">
        <f t="shared" si="1"/>
        <v>8.3000000000000004E-2</v>
      </c>
      <c r="H17" s="24"/>
      <c r="I17" s="185"/>
      <c r="J17" s="115">
        <v>1</v>
      </c>
      <c r="K17" s="116">
        <v>0</v>
      </c>
      <c r="L17" s="116">
        <v>0</v>
      </c>
      <c r="M17" s="116">
        <v>9</v>
      </c>
      <c r="N17" s="116">
        <v>0</v>
      </c>
      <c r="O17" s="116">
        <v>0</v>
      </c>
      <c r="P17" s="116">
        <v>5</v>
      </c>
      <c r="Q17" s="116">
        <v>0</v>
      </c>
      <c r="R17" s="117">
        <v>0</v>
      </c>
      <c r="S17" s="83">
        <v>0</v>
      </c>
      <c r="T17" s="84">
        <v>0</v>
      </c>
      <c r="U17" s="84">
        <v>0</v>
      </c>
      <c r="V17" s="128">
        <v>0</v>
      </c>
      <c r="W17" s="217">
        <f t="shared" si="0"/>
        <v>0</v>
      </c>
      <c r="X17" s="220">
        <v>0</v>
      </c>
      <c r="Y17" s="74" t="s">
        <v>375</v>
      </c>
    </row>
    <row r="18" spans="1:25" s="97" customFormat="1" ht="54.75" customHeight="1" x14ac:dyDescent="0.2">
      <c r="A18" s="21">
        <v>10</v>
      </c>
      <c r="B18" s="248" t="s">
        <v>27</v>
      </c>
      <c r="C18" s="27" t="s">
        <v>338</v>
      </c>
      <c r="D18" s="28" t="s">
        <v>127</v>
      </c>
      <c r="E18" s="201">
        <v>4777000</v>
      </c>
      <c r="F18" s="191">
        <v>50000</v>
      </c>
      <c r="G18" s="52">
        <f t="shared" si="1"/>
        <v>1.0466820180029307E-2</v>
      </c>
      <c r="H18" s="24"/>
      <c r="I18" s="185"/>
      <c r="J18" s="115">
        <v>1</v>
      </c>
      <c r="K18" s="116">
        <v>0</v>
      </c>
      <c r="L18" s="116">
        <v>0</v>
      </c>
      <c r="M18" s="116">
        <v>7</v>
      </c>
      <c r="N18" s="116">
        <v>0</v>
      </c>
      <c r="O18" s="116">
        <v>0</v>
      </c>
      <c r="P18" s="116">
        <v>13</v>
      </c>
      <c r="Q18" s="116">
        <v>0</v>
      </c>
      <c r="R18" s="117">
        <v>0</v>
      </c>
      <c r="S18" s="83">
        <v>0</v>
      </c>
      <c r="T18" s="84">
        <v>0</v>
      </c>
      <c r="U18" s="84">
        <v>0</v>
      </c>
      <c r="V18" s="128">
        <v>0</v>
      </c>
      <c r="W18" s="217">
        <f t="shared" si="0"/>
        <v>0</v>
      </c>
      <c r="X18" s="220">
        <v>0</v>
      </c>
      <c r="Y18" s="74" t="s">
        <v>340</v>
      </c>
    </row>
    <row r="19" spans="1:25" s="98" customFormat="1" ht="54.75" customHeight="1" x14ac:dyDescent="0.2">
      <c r="A19" s="21">
        <v>11</v>
      </c>
      <c r="B19" s="247" t="s">
        <v>28</v>
      </c>
      <c r="C19" s="30" t="s">
        <v>339</v>
      </c>
      <c r="D19" s="28" t="s">
        <v>128</v>
      </c>
      <c r="E19" s="201">
        <v>1782000</v>
      </c>
      <c r="F19" s="191">
        <v>32000</v>
      </c>
      <c r="G19" s="52">
        <f t="shared" si="1"/>
        <v>1.7957351290684626E-2</v>
      </c>
      <c r="H19" s="24"/>
      <c r="I19" s="185"/>
      <c r="J19" s="115">
        <v>3</v>
      </c>
      <c r="K19" s="116">
        <v>0</v>
      </c>
      <c r="L19" s="116">
        <v>0</v>
      </c>
      <c r="M19" s="116">
        <v>9</v>
      </c>
      <c r="N19" s="116">
        <v>0</v>
      </c>
      <c r="O19" s="116">
        <v>0</v>
      </c>
      <c r="P19" s="116">
        <v>8</v>
      </c>
      <c r="Q19" s="116">
        <v>0</v>
      </c>
      <c r="R19" s="117">
        <v>0</v>
      </c>
      <c r="S19" s="83">
        <v>0</v>
      </c>
      <c r="T19" s="84">
        <v>0</v>
      </c>
      <c r="U19" s="84">
        <v>0</v>
      </c>
      <c r="V19" s="128">
        <v>0</v>
      </c>
      <c r="W19" s="217">
        <f t="shared" si="0"/>
        <v>0</v>
      </c>
      <c r="X19" s="220">
        <v>0</v>
      </c>
      <c r="Y19" s="74" t="s">
        <v>341</v>
      </c>
    </row>
    <row r="20" spans="1:25" ht="54.75" customHeight="1" x14ac:dyDescent="0.2">
      <c r="A20" s="21">
        <v>12</v>
      </c>
      <c r="B20" s="247" t="s">
        <v>29</v>
      </c>
      <c r="C20" s="30" t="s">
        <v>310</v>
      </c>
      <c r="D20" s="28" t="s">
        <v>129</v>
      </c>
      <c r="E20" s="202">
        <v>2745780</v>
      </c>
      <c r="F20" s="191">
        <v>5000</v>
      </c>
      <c r="G20" s="52">
        <f t="shared" si="1"/>
        <v>1.8209761889153538E-3</v>
      </c>
      <c r="H20" s="24"/>
      <c r="I20" s="185"/>
      <c r="J20" s="115">
        <v>2</v>
      </c>
      <c r="K20" s="116">
        <v>0</v>
      </c>
      <c r="L20" s="116">
        <v>0</v>
      </c>
      <c r="M20" s="116">
        <v>12</v>
      </c>
      <c r="N20" s="116">
        <v>0</v>
      </c>
      <c r="O20" s="116">
        <v>0</v>
      </c>
      <c r="P20" s="116">
        <v>77</v>
      </c>
      <c r="Q20" s="116">
        <v>0</v>
      </c>
      <c r="R20" s="117">
        <v>0</v>
      </c>
      <c r="S20" s="83">
        <v>0</v>
      </c>
      <c r="T20" s="84">
        <v>0</v>
      </c>
      <c r="U20" s="84">
        <v>0</v>
      </c>
      <c r="V20" s="116">
        <v>900</v>
      </c>
      <c r="W20" s="217">
        <f t="shared" si="0"/>
        <v>900</v>
      </c>
      <c r="X20" s="220">
        <v>0</v>
      </c>
      <c r="Y20" s="74" t="s">
        <v>342</v>
      </c>
    </row>
    <row r="21" spans="1:25" ht="54.75" customHeight="1" x14ac:dyDescent="0.2">
      <c r="A21" s="21">
        <v>13</v>
      </c>
      <c r="B21" s="248" t="s">
        <v>344</v>
      </c>
      <c r="C21" s="27" t="s">
        <v>345</v>
      </c>
      <c r="D21" s="28" t="s">
        <v>130</v>
      </c>
      <c r="E21" s="202">
        <v>750078</v>
      </c>
      <c r="F21" s="191">
        <v>213800</v>
      </c>
      <c r="G21" s="52">
        <f t="shared" si="1"/>
        <v>0.28503702281629378</v>
      </c>
      <c r="H21" s="22" t="s">
        <v>73</v>
      </c>
      <c r="I21" s="186">
        <v>106913</v>
      </c>
      <c r="J21" s="115">
        <v>0</v>
      </c>
      <c r="K21" s="116">
        <v>0</v>
      </c>
      <c r="L21" s="116">
        <v>0</v>
      </c>
      <c r="M21" s="116">
        <v>8</v>
      </c>
      <c r="N21" s="116">
        <v>0</v>
      </c>
      <c r="O21" s="116">
        <v>0</v>
      </c>
      <c r="P21" s="116">
        <v>6</v>
      </c>
      <c r="Q21" s="116">
        <v>0</v>
      </c>
      <c r="R21" s="117">
        <v>0</v>
      </c>
      <c r="S21" s="83">
        <v>0</v>
      </c>
      <c r="T21" s="116">
        <v>0</v>
      </c>
      <c r="U21" s="84">
        <v>0</v>
      </c>
      <c r="V21" s="116">
        <v>10</v>
      </c>
      <c r="W21" s="217">
        <f t="shared" si="0"/>
        <v>10</v>
      </c>
      <c r="X21" s="220">
        <v>0</v>
      </c>
      <c r="Y21" s="74" t="s">
        <v>50</v>
      </c>
    </row>
    <row r="22" spans="1:25" ht="54.75" customHeight="1" x14ac:dyDescent="0.2">
      <c r="A22" s="21">
        <v>14</v>
      </c>
      <c r="B22" s="251" t="s">
        <v>346</v>
      </c>
      <c r="C22" s="174" t="s">
        <v>131</v>
      </c>
      <c r="D22" s="172" t="s">
        <v>215</v>
      </c>
      <c r="E22" s="203">
        <v>100000</v>
      </c>
      <c r="F22" s="191">
        <v>100000</v>
      </c>
      <c r="G22" s="52">
        <f t="shared" si="1"/>
        <v>1</v>
      </c>
      <c r="H22" s="22" t="s">
        <v>73</v>
      </c>
      <c r="I22" s="185"/>
      <c r="J22" s="115">
        <v>2</v>
      </c>
      <c r="K22" s="116">
        <v>0</v>
      </c>
      <c r="L22" s="116">
        <v>0</v>
      </c>
      <c r="M22" s="116">
        <v>9</v>
      </c>
      <c r="N22" s="116">
        <v>0</v>
      </c>
      <c r="O22" s="116">
        <v>0</v>
      </c>
      <c r="P22" s="116">
        <v>16</v>
      </c>
      <c r="Q22" s="116">
        <v>2</v>
      </c>
      <c r="R22" s="117">
        <v>0</v>
      </c>
      <c r="S22" s="83">
        <v>13164</v>
      </c>
      <c r="T22" s="116">
        <v>65368</v>
      </c>
      <c r="U22" s="84">
        <v>0</v>
      </c>
      <c r="V22" s="116">
        <v>20</v>
      </c>
      <c r="W22" s="217">
        <f t="shared" si="0"/>
        <v>78552</v>
      </c>
      <c r="X22" s="221">
        <v>0</v>
      </c>
      <c r="Y22" s="74" t="s">
        <v>222</v>
      </c>
    </row>
    <row r="23" spans="1:25" ht="54.75" customHeight="1" x14ac:dyDescent="0.2">
      <c r="A23" s="21">
        <v>15</v>
      </c>
      <c r="B23" s="248" t="s">
        <v>347</v>
      </c>
      <c r="C23" s="155" t="s">
        <v>132</v>
      </c>
      <c r="D23" s="28" t="s">
        <v>133</v>
      </c>
      <c r="E23" s="202">
        <v>500000</v>
      </c>
      <c r="F23" s="191">
        <v>166660</v>
      </c>
      <c r="G23" s="52">
        <f t="shared" si="1"/>
        <v>0.33332000000000001</v>
      </c>
      <c r="H23" s="22" t="s">
        <v>73</v>
      </c>
      <c r="I23" s="187"/>
      <c r="J23" s="115">
        <v>3</v>
      </c>
      <c r="K23" s="116">
        <v>0</v>
      </c>
      <c r="L23" s="116">
        <v>0</v>
      </c>
      <c r="M23" s="116">
        <v>8</v>
      </c>
      <c r="N23" s="116">
        <v>0</v>
      </c>
      <c r="O23" s="116">
        <v>1</v>
      </c>
      <c r="P23" s="116">
        <v>5</v>
      </c>
      <c r="Q23" s="116">
        <v>0</v>
      </c>
      <c r="R23" s="117">
        <v>0</v>
      </c>
      <c r="S23" s="83">
        <v>0</v>
      </c>
      <c r="T23" s="84">
        <v>0</v>
      </c>
      <c r="U23" s="84">
        <v>0</v>
      </c>
      <c r="V23" s="31">
        <v>0</v>
      </c>
      <c r="W23" s="217">
        <f t="shared" si="0"/>
        <v>0</v>
      </c>
      <c r="X23" s="114">
        <v>0</v>
      </c>
      <c r="Y23" s="74" t="s">
        <v>311</v>
      </c>
    </row>
    <row r="24" spans="1:25" ht="54.75" customHeight="1" x14ac:dyDescent="0.2">
      <c r="A24" s="21">
        <v>16</v>
      </c>
      <c r="B24" s="248" t="s">
        <v>13</v>
      </c>
      <c r="C24" s="27" t="s">
        <v>132</v>
      </c>
      <c r="D24" s="28" t="s">
        <v>139</v>
      </c>
      <c r="E24" s="202">
        <v>235000</v>
      </c>
      <c r="F24" s="191">
        <v>50000</v>
      </c>
      <c r="G24" s="52">
        <f t="shared" si="1"/>
        <v>0.21276595744680851</v>
      </c>
      <c r="H24" s="22" t="s">
        <v>73</v>
      </c>
      <c r="I24" s="188"/>
      <c r="J24" s="115">
        <v>4</v>
      </c>
      <c r="K24" s="116">
        <v>0</v>
      </c>
      <c r="L24" s="116">
        <v>1</v>
      </c>
      <c r="M24" s="116">
        <v>14</v>
      </c>
      <c r="N24" s="116">
        <v>0</v>
      </c>
      <c r="O24" s="116">
        <v>1</v>
      </c>
      <c r="P24" s="116">
        <v>50</v>
      </c>
      <c r="Q24" s="116">
        <v>1</v>
      </c>
      <c r="R24" s="117">
        <v>0</v>
      </c>
      <c r="S24" s="83">
        <v>0</v>
      </c>
      <c r="T24" s="84">
        <v>0</v>
      </c>
      <c r="U24" s="84">
        <v>0</v>
      </c>
      <c r="V24" s="116">
        <v>8806101</v>
      </c>
      <c r="W24" s="217">
        <f t="shared" si="0"/>
        <v>8806101</v>
      </c>
      <c r="X24" s="108">
        <v>0</v>
      </c>
      <c r="Y24" s="74" t="s">
        <v>223</v>
      </c>
    </row>
    <row r="25" spans="1:25" ht="54.75" customHeight="1" x14ac:dyDescent="0.2">
      <c r="A25" s="21">
        <v>17</v>
      </c>
      <c r="B25" s="248" t="s">
        <v>348</v>
      </c>
      <c r="C25" s="27" t="s">
        <v>132</v>
      </c>
      <c r="D25" s="28" t="s">
        <v>140</v>
      </c>
      <c r="E25" s="202">
        <v>100000</v>
      </c>
      <c r="F25" s="191">
        <v>14815</v>
      </c>
      <c r="G25" s="52">
        <f t="shared" si="1"/>
        <v>0.14815</v>
      </c>
      <c r="H25" s="24"/>
      <c r="I25" s="190">
        <v>14446</v>
      </c>
      <c r="J25" s="115">
        <v>0</v>
      </c>
      <c r="K25" s="116">
        <v>0</v>
      </c>
      <c r="L25" s="116">
        <v>0</v>
      </c>
      <c r="M25" s="116">
        <v>13</v>
      </c>
      <c r="N25" s="116">
        <v>0</v>
      </c>
      <c r="O25" s="116">
        <v>0</v>
      </c>
      <c r="P25" s="116">
        <v>9</v>
      </c>
      <c r="Q25" s="116">
        <v>0</v>
      </c>
      <c r="R25" s="117">
        <v>0</v>
      </c>
      <c r="S25" s="83">
        <v>0</v>
      </c>
      <c r="T25" s="84">
        <v>0</v>
      </c>
      <c r="U25" s="84">
        <v>0</v>
      </c>
      <c r="V25" s="31">
        <v>0</v>
      </c>
      <c r="W25" s="217">
        <f t="shared" si="0"/>
        <v>0</v>
      </c>
      <c r="X25" s="108">
        <v>0</v>
      </c>
      <c r="Y25" s="74" t="s">
        <v>224</v>
      </c>
    </row>
    <row r="26" spans="1:25" ht="54.75" customHeight="1" x14ac:dyDescent="0.2">
      <c r="A26" s="21">
        <v>18</v>
      </c>
      <c r="B26" s="248" t="s">
        <v>74</v>
      </c>
      <c r="C26" s="27" t="s">
        <v>132</v>
      </c>
      <c r="D26" s="28" t="s">
        <v>141</v>
      </c>
      <c r="E26" s="202">
        <v>880000</v>
      </c>
      <c r="F26" s="191">
        <v>35008</v>
      </c>
      <c r="G26" s="52">
        <f>80000/E26</f>
        <v>9.0909090909090912E-2</v>
      </c>
      <c r="H26" s="22" t="s">
        <v>73</v>
      </c>
      <c r="I26" s="189">
        <v>22475</v>
      </c>
      <c r="J26" s="83">
        <v>2</v>
      </c>
      <c r="K26" s="84">
        <v>0</v>
      </c>
      <c r="L26" s="84">
        <v>0</v>
      </c>
      <c r="M26" s="84">
        <v>15</v>
      </c>
      <c r="N26" s="84">
        <v>0</v>
      </c>
      <c r="O26" s="84">
        <v>1</v>
      </c>
      <c r="P26" s="84">
        <v>24</v>
      </c>
      <c r="Q26" s="84">
        <v>0</v>
      </c>
      <c r="R26" s="118">
        <v>0</v>
      </c>
      <c r="S26" s="83">
        <v>0</v>
      </c>
      <c r="T26" s="84">
        <v>0</v>
      </c>
      <c r="U26" s="84">
        <v>0</v>
      </c>
      <c r="V26" s="31">
        <v>0</v>
      </c>
      <c r="W26" s="217">
        <f t="shared" si="0"/>
        <v>0</v>
      </c>
      <c r="X26" s="108">
        <v>0</v>
      </c>
      <c r="Y26" s="74" t="s">
        <v>225</v>
      </c>
    </row>
    <row r="27" spans="1:25" ht="54.75" customHeight="1" x14ac:dyDescent="0.2">
      <c r="A27" s="21">
        <v>19</v>
      </c>
      <c r="B27" s="248" t="s">
        <v>31</v>
      </c>
      <c r="C27" s="27" t="s">
        <v>137</v>
      </c>
      <c r="D27" s="28" t="s">
        <v>138</v>
      </c>
      <c r="E27" s="202">
        <v>3643000</v>
      </c>
      <c r="F27" s="191">
        <v>240000</v>
      </c>
      <c r="G27" s="52">
        <f>F27/E27</f>
        <v>6.5879769420807033E-2</v>
      </c>
      <c r="H27" s="22" t="s">
        <v>73</v>
      </c>
      <c r="I27" s="185"/>
      <c r="J27" s="115">
        <v>1</v>
      </c>
      <c r="K27" s="116">
        <v>0</v>
      </c>
      <c r="L27" s="116">
        <v>0</v>
      </c>
      <c r="M27" s="116">
        <v>18</v>
      </c>
      <c r="N27" s="116">
        <v>1</v>
      </c>
      <c r="O27" s="116">
        <v>0</v>
      </c>
      <c r="P27" s="116">
        <v>21</v>
      </c>
      <c r="Q27" s="116">
        <v>0</v>
      </c>
      <c r="R27" s="117">
        <v>0</v>
      </c>
      <c r="S27" s="83">
        <v>0</v>
      </c>
      <c r="T27" s="84">
        <v>0</v>
      </c>
      <c r="U27" s="84">
        <v>0</v>
      </c>
      <c r="V27" s="31">
        <v>0</v>
      </c>
      <c r="W27" s="217">
        <f t="shared" si="0"/>
        <v>0</v>
      </c>
      <c r="X27" s="108">
        <v>0</v>
      </c>
      <c r="Y27" s="74" t="s">
        <v>287</v>
      </c>
    </row>
    <row r="28" spans="1:25" ht="54.75" customHeight="1" x14ac:dyDescent="0.2">
      <c r="A28" s="21">
        <v>20</v>
      </c>
      <c r="B28" s="252" t="s">
        <v>240</v>
      </c>
      <c r="C28" s="157" t="s">
        <v>242</v>
      </c>
      <c r="D28" s="33" t="s">
        <v>134</v>
      </c>
      <c r="E28" s="204">
        <v>25500</v>
      </c>
      <c r="F28" s="205">
        <v>171</v>
      </c>
      <c r="G28" s="53">
        <f>500/E28</f>
        <v>1.9607843137254902E-2</v>
      </c>
      <c r="H28" s="26"/>
      <c r="I28" s="186"/>
      <c r="J28" s="115">
        <v>1</v>
      </c>
      <c r="K28" s="116">
        <v>0</v>
      </c>
      <c r="L28" s="116">
        <v>0</v>
      </c>
      <c r="M28" s="116">
        <v>6</v>
      </c>
      <c r="N28" s="116">
        <v>0</v>
      </c>
      <c r="O28" s="116">
        <v>0</v>
      </c>
      <c r="P28" s="116">
        <v>43</v>
      </c>
      <c r="Q28" s="116">
        <v>0</v>
      </c>
      <c r="R28" s="117">
        <v>0</v>
      </c>
      <c r="S28" s="83">
        <v>0</v>
      </c>
      <c r="T28" s="84">
        <v>0</v>
      </c>
      <c r="U28" s="84">
        <v>0</v>
      </c>
      <c r="V28" s="31">
        <v>0</v>
      </c>
      <c r="W28" s="217">
        <f t="shared" si="0"/>
        <v>0</v>
      </c>
      <c r="X28" s="222">
        <v>0</v>
      </c>
      <c r="Y28" s="74" t="s">
        <v>312</v>
      </c>
    </row>
    <row r="29" spans="1:25" ht="54.75" customHeight="1" x14ac:dyDescent="0.2">
      <c r="A29" s="21">
        <v>21</v>
      </c>
      <c r="B29" s="246" t="s">
        <v>14</v>
      </c>
      <c r="C29" s="153" t="s">
        <v>242</v>
      </c>
      <c r="D29" s="154" t="s">
        <v>135</v>
      </c>
      <c r="E29" s="201">
        <v>905652</v>
      </c>
      <c r="F29" s="191">
        <v>100000</v>
      </c>
      <c r="G29" s="52">
        <f t="shared" ref="G29:G71" si="2">F29/E29</f>
        <v>0.11041768803028094</v>
      </c>
      <c r="H29" s="24"/>
      <c r="I29" s="187"/>
      <c r="J29" s="83">
        <v>3</v>
      </c>
      <c r="K29" s="84">
        <v>0</v>
      </c>
      <c r="L29" s="84">
        <v>0</v>
      </c>
      <c r="M29" s="84">
        <v>18</v>
      </c>
      <c r="N29" s="84">
        <v>0</v>
      </c>
      <c r="O29" s="84">
        <v>0</v>
      </c>
      <c r="P29" s="84">
        <v>7</v>
      </c>
      <c r="Q29" s="84">
        <v>0</v>
      </c>
      <c r="R29" s="118">
        <v>0</v>
      </c>
      <c r="S29" s="83">
        <v>0</v>
      </c>
      <c r="T29" s="84">
        <v>0</v>
      </c>
      <c r="U29" s="84">
        <v>0</v>
      </c>
      <c r="V29" s="31">
        <v>0</v>
      </c>
      <c r="W29" s="217">
        <f t="shared" si="0"/>
        <v>0</v>
      </c>
      <c r="X29" s="108">
        <v>0</v>
      </c>
      <c r="Y29" s="74" t="s">
        <v>19</v>
      </c>
    </row>
    <row r="30" spans="1:25" ht="54.75" customHeight="1" x14ac:dyDescent="0.2">
      <c r="A30" s="21">
        <v>22</v>
      </c>
      <c r="B30" s="247" t="s">
        <v>30</v>
      </c>
      <c r="C30" s="30" t="s">
        <v>243</v>
      </c>
      <c r="D30" s="28" t="s">
        <v>136</v>
      </c>
      <c r="E30" s="202">
        <v>13000</v>
      </c>
      <c r="F30" s="191">
        <v>1000</v>
      </c>
      <c r="G30" s="52">
        <f t="shared" si="2"/>
        <v>7.6923076923076927E-2</v>
      </c>
      <c r="H30" s="24"/>
      <c r="I30" s="185"/>
      <c r="J30" s="115">
        <v>1</v>
      </c>
      <c r="K30" s="116">
        <v>0</v>
      </c>
      <c r="L30" s="116">
        <v>0</v>
      </c>
      <c r="M30" s="116">
        <v>14</v>
      </c>
      <c r="N30" s="116">
        <v>1</v>
      </c>
      <c r="O30" s="116">
        <v>1</v>
      </c>
      <c r="P30" s="116">
        <v>1</v>
      </c>
      <c r="Q30" s="116">
        <v>0</v>
      </c>
      <c r="R30" s="117">
        <v>0</v>
      </c>
      <c r="S30" s="83">
        <v>0</v>
      </c>
      <c r="T30" s="84">
        <v>0</v>
      </c>
      <c r="U30" s="84">
        <v>0</v>
      </c>
      <c r="V30" s="31">
        <v>0</v>
      </c>
      <c r="W30" s="217">
        <f t="shared" si="0"/>
        <v>0</v>
      </c>
      <c r="X30" s="108">
        <v>0</v>
      </c>
      <c r="Y30" s="74" t="s">
        <v>51</v>
      </c>
    </row>
    <row r="31" spans="1:25" ht="64.5" customHeight="1" x14ac:dyDescent="0.2">
      <c r="A31" s="21">
        <v>23</v>
      </c>
      <c r="B31" s="248" t="s">
        <v>350</v>
      </c>
      <c r="C31" s="155" t="s">
        <v>244</v>
      </c>
      <c r="D31" s="28" t="s">
        <v>216</v>
      </c>
      <c r="E31" s="206">
        <v>502000</v>
      </c>
      <c r="F31" s="191">
        <v>250000</v>
      </c>
      <c r="G31" s="52">
        <f t="shared" si="2"/>
        <v>0.49800796812749004</v>
      </c>
      <c r="H31" s="22" t="s">
        <v>73</v>
      </c>
      <c r="I31" s="184"/>
      <c r="J31" s="115">
        <v>1</v>
      </c>
      <c r="K31" s="116">
        <v>1</v>
      </c>
      <c r="L31" s="116">
        <v>0</v>
      </c>
      <c r="M31" s="116">
        <v>5</v>
      </c>
      <c r="N31" s="116">
        <v>2</v>
      </c>
      <c r="O31" s="116">
        <v>0</v>
      </c>
      <c r="P31" s="116">
        <v>10</v>
      </c>
      <c r="Q31" s="116">
        <v>1</v>
      </c>
      <c r="R31" s="117">
        <v>0</v>
      </c>
      <c r="S31" s="83">
        <v>8052</v>
      </c>
      <c r="T31" s="84">
        <v>35607</v>
      </c>
      <c r="U31" s="84">
        <v>0</v>
      </c>
      <c r="V31" s="84">
        <v>426</v>
      </c>
      <c r="W31" s="217">
        <f t="shared" si="0"/>
        <v>44085</v>
      </c>
      <c r="X31" s="219">
        <v>0</v>
      </c>
      <c r="Y31" s="74" t="s">
        <v>263</v>
      </c>
    </row>
    <row r="32" spans="1:25" ht="54.75" customHeight="1" x14ac:dyDescent="0.2">
      <c r="A32" s="21">
        <v>24</v>
      </c>
      <c r="B32" s="248" t="s">
        <v>351</v>
      </c>
      <c r="C32" s="27" t="s">
        <v>259</v>
      </c>
      <c r="D32" s="28" t="s">
        <v>352</v>
      </c>
      <c r="E32" s="202">
        <v>1300</v>
      </c>
      <c r="F32" s="191">
        <v>500</v>
      </c>
      <c r="G32" s="52">
        <f t="shared" si="2"/>
        <v>0.38461538461538464</v>
      </c>
      <c r="H32" s="22" t="s">
        <v>73</v>
      </c>
      <c r="I32" s="185"/>
      <c r="J32" s="115">
        <v>1</v>
      </c>
      <c r="K32" s="116">
        <v>0</v>
      </c>
      <c r="L32" s="116">
        <v>0</v>
      </c>
      <c r="M32" s="116">
        <v>8</v>
      </c>
      <c r="N32" s="116">
        <v>0</v>
      </c>
      <c r="O32" s="116">
        <v>0</v>
      </c>
      <c r="P32" s="116">
        <v>1</v>
      </c>
      <c r="Q32" s="116">
        <v>0</v>
      </c>
      <c r="R32" s="117">
        <v>0</v>
      </c>
      <c r="S32" s="83">
        <v>0</v>
      </c>
      <c r="T32" s="84">
        <v>0</v>
      </c>
      <c r="U32" s="84">
        <v>0</v>
      </c>
      <c r="V32" s="84">
        <v>0</v>
      </c>
      <c r="W32" s="217">
        <f t="shared" si="0"/>
        <v>0</v>
      </c>
      <c r="X32" s="220">
        <v>0</v>
      </c>
      <c r="Y32" s="74" t="s">
        <v>49</v>
      </c>
    </row>
    <row r="33" spans="1:25" ht="54.75" customHeight="1" x14ac:dyDescent="0.2">
      <c r="A33" s="21">
        <v>25</v>
      </c>
      <c r="B33" s="249" t="s">
        <v>22</v>
      </c>
      <c r="C33" s="27" t="s">
        <v>259</v>
      </c>
      <c r="D33" s="172" t="s">
        <v>117</v>
      </c>
      <c r="E33" s="203">
        <v>20500</v>
      </c>
      <c r="F33" s="191">
        <v>5000</v>
      </c>
      <c r="G33" s="52">
        <f t="shared" si="2"/>
        <v>0.24390243902439024</v>
      </c>
      <c r="H33" s="23"/>
      <c r="I33" s="185"/>
      <c r="J33" s="115">
        <v>3</v>
      </c>
      <c r="K33" s="116">
        <v>0</v>
      </c>
      <c r="L33" s="116">
        <v>0</v>
      </c>
      <c r="M33" s="116">
        <v>3</v>
      </c>
      <c r="N33" s="116">
        <v>0</v>
      </c>
      <c r="O33" s="116">
        <v>0</v>
      </c>
      <c r="P33" s="116">
        <v>5</v>
      </c>
      <c r="Q33" s="116">
        <v>0</v>
      </c>
      <c r="R33" s="117">
        <v>0</v>
      </c>
      <c r="S33" s="83">
        <v>0</v>
      </c>
      <c r="T33" s="84">
        <v>0</v>
      </c>
      <c r="U33" s="84">
        <v>0</v>
      </c>
      <c r="V33" s="84">
        <v>0</v>
      </c>
      <c r="W33" s="217">
        <f t="shared" si="0"/>
        <v>0</v>
      </c>
      <c r="X33" s="221">
        <v>0</v>
      </c>
      <c r="Y33" s="74" t="s">
        <v>19</v>
      </c>
    </row>
    <row r="34" spans="1:25" ht="54.75" customHeight="1" x14ac:dyDescent="0.2">
      <c r="A34" s="21">
        <v>26</v>
      </c>
      <c r="B34" s="247" t="s">
        <v>23</v>
      </c>
      <c r="C34" s="27" t="s">
        <v>259</v>
      </c>
      <c r="D34" s="28" t="s">
        <v>118</v>
      </c>
      <c r="E34" s="202">
        <v>101000</v>
      </c>
      <c r="F34" s="191">
        <v>99500</v>
      </c>
      <c r="G34" s="52">
        <f t="shared" si="2"/>
        <v>0.98514851485148514</v>
      </c>
      <c r="H34" s="22" t="s">
        <v>73</v>
      </c>
      <c r="I34" s="190">
        <v>68990</v>
      </c>
      <c r="J34" s="115">
        <v>3</v>
      </c>
      <c r="K34" s="116">
        <v>0</v>
      </c>
      <c r="L34" s="116">
        <v>0</v>
      </c>
      <c r="M34" s="116">
        <v>8</v>
      </c>
      <c r="N34" s="116">
        <v>0</v>
      </c>
      <c r="O34" s="116">
        <v>0</v>
      </c>
      <c r="P34" s="116">
        <v>19</v>
      </c>
      <c r="Q34" s="116">
        <v>0</v>
      </c>
      <c r="R34" s="117">
        <v>0</v>
      </c>
      <c r="S34" s="115">
        <v>0</v>
      </c>
      <c r="T34" s="116">
        <v>25910</v>
      </c>
      <c r="U34" s="84">
        <v>0</v>
      </c>
      <c r="V34" s="116">
        <v>191</v>
      </c>
      <c r="W34" s="217">
        <f t="shared" si="0"/>
        <v>26101</v>
      </c>
      <c r="X34" s="114">
        <v>0</v>
      </c>
      <c r="Y34" s="74" t="s">
        <v>262</v>
      </c>
    </row>
    <row r="35" spans="1:25" ht="54.75" customHeight="1" x14ac:dyDescent="0.2">
      <c r="A35" s="21">
        <v>27</v>
      </c>
      <c r="B35" s="248" t="s">
        <v>32</v>
      </c>
      <c r="C35" s="27" t="s">
        <v>245</v>
      </c>
      <c r="D35" s="28" t="s">
        <v>143</v>
      </c>
      <c r="E35" s="201">
        <v>2051618</v>
      </c>
      <c r="F35" s="191">
        <v>24000</v>
      </c>
      <c r="G35" s="52">
        <f t="shared" si="2"/>
        <v>1.1698084146268944E-2</v>
      </c>
      <c r="H35" s="175"/>
      <c r="I35" s="191">
        <v>23602</v>
      </c>
      <c r="J35" s="115">
        <v>3</v>
      </c>
      <c r="K35" s="116">
        <v>0</v>
      </c>
      <c r="L35" s="116">
        <v>0</v>
      </c>
      <c r="M35" s="116">
        <v>8</v>
      </c>
      <c r="N35" s="116">
        <v>0</v>
      </c>
      <c r="O35" s="116">
        <v>0</v>
      </c>
      <c r="P35" s="116">
        <v>19</v>
      </c>
      <c r="Q35" s="116">
        <v>0</v>
      </c>
      <c r="R35" s="117">
        <v>0</v>
      </c>
      <c r="S35" s="83">
        <v>0</v>
      </c>
      <c r="T35" s="84">
        <v>0</v>
      </c>
      <c r="U35" s="84">
        <v>0</v>
      </c>
      <c r="V35" s="31">
        <v>0</v>
      </c>
      <c r="W35" s="217">
        <f t="shared" si="0"/>
        <v>0</v>
      </c>
      <c r="X35" s="220">
        <v>0</v>
      </c>
      <c r="Y35" s="74" t="s">
        <v>289</v>
      </c>
    </row>
    <row r="36" spans="1:25" ht="62.25" customHeight="1" x14ac:dyDescent="0.2">
      <c r="A36" s="21">
        <v>28</v>
      </c>
      <c r="B36" s="250" t="s">
        <v>33</v>
      </c>
      <c r="C36" s="173" t="s">
        <v>217</v>
      </c>
      <c r="D36" s="159" t="s">
        <v>356</v>
      </c>
      <c r="E36" s="201">
        <v>20450</v>
      </c>
      <c r="F36" s="191">
        <v>8000</v>
      </c>
      <c r="G36" s="52">
        <f t="shared" si="2"/>
        <v>0.39119804400977998</v>
      </c>
      <c r="H36" s="25"/>
      <c r="I36" s="192"/>
      <c r="J36" s="115">
        <v>1</v>
      </c>
      <c r="K36" s="116">
        <v>1</v>
      </c>
      <c r="L36" s="116">
        <v>0</v>
      </c>
      <c r="M36" s="116">
        <v>19</v>
      </c>
      <c r="N36" s="116">
        <v>0</v>
      </c>
      <c r="O36" s="116">
        <v>0</v>
      </c>
      <c r="P36" s="116">
        <v>3</v>
      </c>
      <c r="Q36" s="116">
        <v>1</v>
      </c>
      <c r="R36" s="117">
        <v>0</v>
      </c>
      <c r="S36" s="116">
        <v>27546</v>
      </c>
      <c r="T36" s="84">
        <v>0</v>
      </c>
      <c r="U36" s="84">
        <v>0</v>
      </c>
      <c r="V36" s="223">
        <v>0</v>
      </c>
      <c r="W36" s="217">
        <f t="shared" si="0"/>
        <v>27546</v>
      </c>
      <c r="X36" s="220">
        <v>0</v>
      </c>
      <c r="Y36" s="74" t="s">
        <v>297</v>
      </c>
    </row>
    <row r="37" spans="1:25" ht="54.75" customHeight="1" x14ac:dyDescent="0.2">
      <c r="A37" s="21">
        <v>29</v>
      </c>
      <c r="B37" s="248" t="s">
        <v>34</v>
      </c>
      <c r="C37" s="27" t="s">
        <v>144</v>
      </c>
      <c r="D37" s="28" t="s">
        <v>145</v>
      </c>
      <c r="E37" s="204">
        <v>2386766</v>
      </c>
      <c r="F37" s="205">
        <v>25000</v>
      </c>
      <c r="G37" s="52">
        <f t="shared" si="2"/>
        <v>1.0474424388482156E-2</v>
      </c>
      <c r="H37" s="24"/>
      <c r="I37" s="193"/>
      <c r="J37" s="115">
        <v>1</v>
      </c>
      <c r="K37" s="116">
        <v>0</v>
      </c>
      <c r="L37" s="116">
        <v>0</v>
      </c>
      <c r="M37" s="116">
        <v>7</v>
      </c>
      <c r="N37" s="116">
        <v>0</v>
      </c>
      <c r="O37" s="116">
        <v>0</v>
      </c>
      <c r="P37" s="116">
        <v>1</v>
      </c>
      <c r="Q37" s="116">
        <v>0</v>
      </c>
      <c r="R37" s="117">
        <v>0</v>
      </c>
      <c r="S37" s="83">
        <v>0</v>
      </c>
      <c r="T37" s="84">
        <v>0</v>
      </c>
      <c r="U37" s="84">
        <v>0</v>
      </c>
      <c r="V37" s="31">
        <v>0</v>
      </c>
      <c r="W37" s="217">
        <f t="shared" si="0"/>
        <v>0</v>
      </c>
      <c r="X37" s="220">
        <v>0</v>
      </c>
      <c r="Y37" s="74" t="s">
        <v>363</v>
      </c>
    </row>
    <row r="38" spans="1:25" ht="54.75" customHeight="1" x14ac:dyDescent="0.2">
      <c r="A38" s="21">
        <v>30</v>
      </c>
      <c r="B38" s="248" t="s">
        <v>35</v>
      </c>
      <c r="C38" s="27" t="s">
        <v>298</v>
      </c>
      <c r="D38" s="28" t="s">
        <v>147</v>
      </c>
      <c r="E38" s="201">
        <v>162000</v>
      </c>
      <c r="F38" s="191">
        <v>10000</v>
      </c>
      <c r="G38" s="52">
        <f t="shared" si="2"/>
        <v>6.1728395061728392E-2</v>
      </c>
      <c r="H38" s="24"/>
      <c r="I38" s="193"/>
      <c r="J38" s="115">
        <v>4</v>
      </c>
      <c r="K38" s="116">
        <v>0</v>
      </c>
      <c r="L38" s="116">
        <v>0</v>
      </c>
      <c r="M38" s="116">
        <v>6</v>
      </c>
      <c r="N38" s="116">
        <v>1</v>
      </c>
      <c r="O38" s="116">
        <v>0</v>
      </c>
      <c r="P38" s="116">
        <v>45</v>
      </c>
      <c r="Q38" s="116">
        <v>0</v>
      </c>
      <c r="R38" s="117">
        <v>0</v>
      </c>
      <c r="S38" s="83">
        <v>0</v>
      </c>
      <c r="T38" s="84">
        <v>0</v>
      </c>
      <c r="U38" s="84">
        <v>0</v>
      </c>
      <c r="V38" s="116">
        <v>0</v>
      </c>
      <c r="W38" s="217">
        <f t="shared" si="0"/>
        <v>0</v>
      </c>
      <c r="X38" s="220">
        <v>0</v>
      </c>
      <c r="Y38" s="74" t="s">
        <v>299</v>
      </c>
    </row>
    <row r="39" spans="1:25" s="21" customFormat="1" ht="61.5" customHeight="1" x14ac:dyDescent="0.2">
      <c r="A39" s="21">
        <v>31</v>
      </c>
      <c r="B39" s="248" t="s">
        <v>213</v>
      </c>
      <c r="C39" s="27" t="s">
        <v>408</v>
      </c>
      <c r="D39" s="28" t="s">
        <v>219</v>
      </c>
      <c r="E39" s="201">
        <v>560000</v>
      </c>
      <c r="F39" s="191">
        <v>10000</v>
      </c>
      <c r="G39" s="52">
        <f t="shared" si="2"/>
        <v>1.7857142857142856E-2</v>
      </c>
      <c r="H39" s="24"/>
      <c r="I39" s="193">
        <v>8750</v>
      </c>
      <c r="J39" s="115">
        <v>0</v>
      </c>
      <c r="K39" s="116">
        <v>0</v>
      </c>
      <c r="L39" s="116">
        <v>0</v>
      </c>
      <c r="M39" s="116">
        <v>11</v>
      </c>
      <c r="N39" s="116">
        <v>0</v>
      </c>
      <c r="O39" s="116">
        <v>0</v>
      </c>
      <c r="P39" s="116">
        <v>4</v>
      </c>
      <c r="Q39" s="116">
        <v>0</v>
      </c>
      <c r="R39" s="117">
        <v>0</v>
      </c>
      <c r="S39" s="83">
        <v>0</v>
      </c>
      <c r="T39" s="84">
        <v>0</v>
      </c>
      <c r="U39" s="84">
        <v>0</v>
      </c>
      <c r="V39" s="116">
        <v>0</v>
      </c>
      <c r="W39" s="217">
        <f t="shared" si="0"/>
        <v>0</v>
      </c>
      <c r="X39" s="220">
        <v>0</v>
      </c>
      <c r="Y39" s="74" t="s">
        <v>268</v>
      </c>
    </row>
    <row r="40" spans="1:25" ht="54.75" customHeight="1" x14ac:dyDescent="0.2">
      <c r="A40" s="21">
        <v>32</v>
      </c>
      <c r="B40" s="248" t="s">
        <v>218</v>
      </c>
      <c r="C40" s="27" t="s">
        <v>246</v>
      </c>
      <c r="D40" s="28" t="s">
        <v>146</v>
      </c>
      <c r="E40" s="201">
        <v>782490</v>
      </c>
      <c r="F40" s="191">
        <v>6000</v>
      </c>
      <c r="G40" s="52">
        <f t="shared" si="2"/>
        <v>7.6678296208258249E-3</v>
      </c>
      <c r="H40" s="24"/>
      <c r="I40" s="193">
        <v>5818</v>
      </c>
      <c r="J40" s="115">
        <v>2</v>
      </c>
      <c r="K40" s="116">
        <v>0</v>
      </c>
      <c r="L40" s="116">
        <v>0</v>
      </c>
      <c r="M40" s="116">
        <v>13</v>
      </c>
      <c r="N40" s="116">
        <v>0</v>
      </c>
      <c r="O40" s="116">
        <v>0</v>
      </c>
      <c r="P40" s="116">
        <v>18</v>
      </c>
      <c r="Q40" s="116">
        <v>0</v>
      </c>
      <c r="R40" s="117">
        <v>0</v>
      </c>
      <c r="S40" s="83">
        <v>0</v>
      </c>
      <c r="T40" s="84">
        <v>0</v>
      </c>
      <c r="U40" s="84">
        <v>0</v>
      </c>
      <c r="V40" s="31">
        <v>0</v>
      </c>
      <c r="W40" s="217">
        <f t="shared" si="0"/>
        <v>0</v>
      </c>
      <c r="X40" s="220">
        <v>0</v>
      </c>
      <c r="Y40" s="74" t="s">
        <v>266</v>
      </c>
    </row>
    <row r="41" spans="1:25" ht="54.75" customHeight="1" x14ac:dyDescent="0.2">
      <c r="A41" s="21">
        <v>33</v>
      </c>
      <c r="B41" s="248" t="s">
        <v>362</v>
      </c>
      <c r="C41" s="27" t="s">
        <v>148</v>
      </c>
      <c r="D41" s="28" t="s">
        <v>149</v>
      </c>
      <c r="E41" s="201">
        <v>100000</v>
      </c>
      <c r="F41" s="191">
        <v>20000</v>
      </c>
      <c r="G41" s="52">
        <f t="shared" si="2"/>
        <v>0.2</v>
      </c>
      <c r="H41" s="22" t="s">
        <v>73</v>
      </c>
      <c r="I41" s="193"/>
      <c r="J41" s="115">
        <v>2</v>
      </c>
      <c r="K41" s="116">
        <v>0</v>
      </c>
      <c r="L41" s="116">
        <v>0</v>
      </c>
      <c r="M41" s="116">
        <v>4</v>
      </c>
      <c r="N41" s="116">
        <v>1</v>
      </c>
      <c r="O41" s="116">
        <v>0</v>
      </c>
      <c r="P41" s="116">
        <v>9</v>
      </c>
      <c r="Q41" s="116">
        <v>0</v>
      </c>
      <c r="R41" s="117">
        <v>0</v>
      </c>
      <c r="S41" s="83">
        <v>0</v>
      </c>
      <c r="T41" s="84">
        <v>0</v>
      </c>
      <c r="U41" s="84">
        <v>0</v>
      </c>
      <c r="V41" s="31">
        <v>0</v>
      </c>
      <c r="W41" s="217">
        <f t="shared" si="0"/>
        <v>0</v>
      </c>
      <c r="X41" s="224">
        <v>1336500</v>
      </c>
      <c r="Y41" s="74" t="s">
        <v>267</v>
      </c>
    </row>
    <row r="42" spans="1:25" ht="54.75" customHeight="1" x14ac:dyDescent="0.2">
      <c r="A42" s="21">
        <v>34</v>
      </c>
      <c r="B42" s="248" t="s">
        <v>269</v>
      </c>
      <c r="C42" s="27" t="s">
        <v>284</v>
      </c>
      <c r="D42" s="28" t="s">
        <v>150</v>
      </c>
      <c r="E42" s="201">
        <v>1754164</v>
      </c>
      <c r="F42" s="191">
        <v>650000</v>
      </c>
      <c r="G42" s="52">
        <f t="shared" si="2"/>
        <v>0.37054688159145893</v>
      </c>
      <c r="H42" s="22" t="s">
        <v>73</v>
      </c>
      <c r="I42" s="193"/>
      <c r="J42" s="115">
        <v>2</v>
      </c>
      <c r="K42" s="116">
        <v>0</v>
      </c>
      <c r="L42" s="116">
        <v>0</v>
      </c>
      <c r="M42" s="116">
        <v>8</v>
      </c>
      <c r="N42" s="116">
        <v>0</v>
      </c>
      <c r="O42" s="116">
        <v>0</v>
      </c>
      <c r="P42" s="116">
        <v>50</v>
      </c>
      <c r="Q42" s="116">
        <v>0</v>
      </c>
      <c r="R42" s="117">
        <v>0</v>
      </c>
      <c r="S42" s="83">
        <v>0</v>
      </c>
      <c r="T42" s="116">
        <v>2000</v>
      </c>
      <c r="U42" s="84">
        <v>0</v>
      </c>
      <c r="V42" s="31">
        <v>0</v>
      </c>
      <c r="W42" s="217">
        <f t="shared" si="0"/>
        <v>2000</v>
      </c>
      <c r="X42" s="225">
        <v>0</v>
      </c>
      <c r="Y42" s="74" t="s">
        <v>290</v>
      </c>
    </row>
    <row r="43" spans="1:25" ht="54.75" customHeight="1" x14ac:dyDescent="0.2">
      <c r="A43" s="21">
        <v>35</v>
      </c>
      <c r="B43" s="248" t="s">
        <v>36</v>
      </c>
      <c r="C43" s="27" t="s">
        <v>284</v>
      </c>
      <c r="D43" s="28" t="s">
        <v>151</v>
      </c>
      <c r="E43" s="201">
        <v>4000000</v>
      </c>
      <c r="F43" s="191">
        <v>200000</v>
      </c>
      <c r="G43" s="52">
        <f t="shared" si="2"/>
        <v>0.05</v>
      </c>
      <c r="H43" s="24"/>
      <c r="I43" s="193"/>
      <c r="J43" s="115">
        <v>4</v>
      </c>
      <c r="K43" s="116">
        <v>0</v>
      </c>
      <c r="L43" s="116">
        <v>0</v>
      </c>
      <c r="M43" s="116">
        <v>10</v>
      </c>
      <c r="N43" s="116">
        <v>0</v>
      </c>
      <c r="O43" s="116">
        <v>0</v>
      </c>
      <c r="P43" s="116">
        <v>182</v>
      </c>
      <c r="Q43" s="116">
        <v>0</v>
      </c>
      <c r="R43" s="117">
        <v>0</v>
      </c>
      <c r="S43" s="83">
        <v>0</v>
      </c>
      <c r="T43" s="84">
        <v>0</v>
      </c>
      <c r="U43" s="84">
        <v>0</v>
      </c>
      <c r="V43" s="84">
        <v>0</v>
      </c>
      <c r="W43" s="217">
        <f t="shared" si="0"/>
        <v>0</v>
      </c>
      <c r="X43" s="225">
        <v>0</v>
      </c>
      <c r="Y43" s="74" t="s">
        <v>291</v>
      </c>
    </row>
    <row r="44" spans="1:25" ht="54.75" customHeight="1" x14ac:dyDescent="0.2">
      <c r="A44" s="21">
        <v>36</v>
      </c>
      <c r="B44" s="247" t="s">
        <v>37</v>
      </c>
      <c r="C44" s="30" t="s">
        <v>152</v>
      </c>
      <c r="D44" s="28" t="s">
        <v>153</v>
      </c>
      <c r="E44" s="201">
        <v>226342</v>
      </c>
      <c r="F44" s="191">
        <v>100000</v>
      </c>
      <c r="G44" s="52">
        <f t="shared" si="2"/>
        <v>0.4418092974348552</v>
      </c>
      <c r="H44" s="22" t="s">
        <v>73</v>
      </c>
      <c r="I44" s="193"/>
      <c r="J44" s="115">
        <v>1</v>
      </c>
      <c r="K44" s="116">
        <v>0</v>
      </c>
      <c r="L44" s="116">
        <v>0</v>
      </c>
      <c r="M44" s="116">
        <v>8</v>
      </c>
      <c r="N44" s="116">
        <v>0</v>
      </c>
      <c r="O44" s="116">
        <v>0</v>
      </c>
      <c r="P44" s="116">
        <v>5</v>
      </c>
      <c r="Q44" s="116">
        <v>0</v>
      </c>
      <c r="R44" s="117">
        <v>0</v>
      </c>
      <c r="S44" s="116">
        <v>8919</v>
      </c>
      <c r="T44" s="84">
        <v>0</v>
      </c>
      <c r="U44" s="84">
        <v>0</v>
      </c>
      <c r="V44" s="31">
        <v>0</v>
      </c>
      <c r="W44" s="217">
        <f t="shared" si="0"/>
        <v>8919</v>
      </c>
      <c r="X44" s="225">
        <v>0</v>
      </c>
      <c r="Y44" s="74" t="s">
        <v>270</v>
      </c>
    </row>
    <row r="45" spans="1:25" ht="54.75" customHeight="1" x14ac:dyDescent="0.2">
      <c r="A45" s="21">
        <v>37</v>
      </c>
      <c r="B45" s="248" t="s">
        <v>38</v>
      </c>
      <c r="C45" s="30" t="s">
        <v>247</v>
      </c>
      <c r="D45" s="28" t="s">
        <v>154</v>
      </c>
      <c r="E45" s="201">
        <v>963280</v>
      </c>
      <c r="F45" s="191">
        <v>2000</v>
      </c>
      <c r="G45" s="52">
        <f t="shared" si="2"/>
        <v>2.0762395149904493E-3</v>
      </c>
      <c r="H45" s="24"/>
      <c r="I45" s="193"/>
      <c r="J45" s="115">
        <v>0</v>
      </c>
      <c r="K45" s="116">
        <v>0</v>
      </c>
      <c r="L45" s="116">
        <v>0</v>
      </c>
      <c r="M45" s="116">
        <v>12</v>
      </c>
      <c r="N45" s="116">
        <v>0</v>
      </c>
      <c r="O45" s="116">
        <v>0</v>
      </c>
      <c r="P45" s="116">
        <v>9</v>
      </c>
      <c r="Q45" s="116">
        <v>0</v>
      </c>
      <c r="R45" s="117">
        <v>0</v>
      </c>
      <c r="S45" s="83">
        <v>0</v>
      </c>
      <c r="T45" s="84">
        <v>0</v>
      </c>
      <c r="U45" s="84">
        <v>0</v>
      </c>
      <c r="V45" s="226">
        <v>0</v>
      </c>
      <c r="W45" s="217">
        <f t="shared" si="0"/>
        <v>0</v>
      </c>
      <c r="X45" s="118">
        <v>0</v>
      </c>
      <c r="Y45" s="74" t="s">
        <v>292</v>
      </c>
    </row>
    <row r="46" spans="1:25" ht="57.75" customHeight="1" x14ac:dyDescent="0.2">
      <c r="A46" s="21">
        <v>38</v>
      </c>
      <c r="B46" s="252" t="s">
        <v>3</v>
      </c>
      <c r="C46" s="81" t="s">
        <v>248</v>
      </c>
      <c r="D46" s="33" t="s">
        <v>155</v>
      </c>
      <c r="E46" s="204">
        <v>485000</v>
      </c>
      <c r="F46" s="205">
        <v>10000</v>
      </c>
      <c r="G46" s="52">
        <f t="shared" si="2"/>
        <v>2.0618556701030927E-2</v>
      </c>
      <c r="H46" s="26"/>
      <c r="I46" s="192"/>
      <c r="J46" s="115">
        <v>2</v>
      </c>
      <c r="K46" s="116">
        <v>0</v>
      </c>
      <c r="L46" s="116">
        <v>0</v>
      </c>
      <c r="M46" s="116">
        <v>13</v>
      </c>
      <c r="N46" s="116">
        <v>0</v>
      </c>
      <c r="O46" s="116">
        <v>0</v>
      </c>
      <c r="P46" s="116">
        <v>32</v>
      </c>
      <c r="Q46" s="116">
        <v>0</v>
      </c>
      <c r="R46" s="117">
        <v>0</v>
      </c>
      <c r="S46" s="115">
        <v>0</v>
      </c>
      <c r="T46" s="116">
        <v>0</v>
      </c>
      <c r="U46" s="116">
        <v>0</v>
      </c>
      <c r="V46" s="143">
        <v>0</v>
      </c>
      <c r="W46" s="217">
        <f t="shared" si="0"/>
        <v>0</v>
      </c>
      <c r="X46" s="117">
        <v>0</v>
      </c>
      <c r="Y46" s="267" t="s">
        <v>409</v>
      </c>
    </row>
    <row r="47" spans="1:25" s="4" customFormat="1" ht="54.75" customHeight="1" x14ac:dyDescent="0.2">
      <c r="A47" s="21">
        <v>39</v>
      </c>
      <c r="B47" s="248" t="s">
        <v>44</v>
      </c>
      <c r="C47" s="27" t="s">
        <v>321</v>
      </c>
      <c r="D47" s="28" t="s">
        <v>156</v>
      </c>
      <c r="E47" s="201">
        <v>4404000</v>
      </c>
      <c r="F47" s="191">
        <v>6000</v>
      </c>
      <c r="G47" s="52">
        <f t="shared" si="2"/>
        <v>1.3623978201634877E-3</v>
      </c>
      <c r="H47" s="24"/>
      <c r="I47" s="193"/>
      <c r="J47" s="83">
        <v>3</v>
      </c>
      <c r="K47" s="84">
        <v>0</v>
      </c>
      <c r="L47" s="84">
        <v>0</v>
      </c>
      <c r="M47" s="84">
        <v>12</v>
      </c>
      <c r="N47" s="84">
        <v>0</v>
      </c>
      <c r="O47" s="84">
        <v>0</v>
      </c>
      <c r="P47" s="84">
        <v>198</v>
      </c>
      <c r="Q47" s="84">
        <v>0</v>
      </c>
      <c r="R47" s="118">
        <v>0</v>
      </c>
      <c r="S47" s="115">
        <v>0</v>
      </c>
      <c r="T47" s="116">
        <v>0</v>
      </c>
      <c r="U47" s="116">
        <v>0</v>
      </c>
      <c r="V47" s="143">
        <v>0</v>
      </c>
      <c r="W47" s="217">
        <f t="shared" si="0"/>
        <v>0</v>
      </c>
      <c r="X47" s="117">
        <v>0</v>
      </c>
      <c r="Y47" s="267" t="s">
        <v>271</v>
      </c>
    </row>
    <row r="48" spans="1:25" ht="57.75" customHeight="1" x14ac:dyDescent="0.2">
      <c r="A48" s="21">
        <v>40</v>
      </c>
      <c r="B48" s="247" t="s">
        <v>10</v>
      </c>
      <c r="C48" s="30" t="s">
        <v>161</v>
      </c>
      <c r="D48" s="28" t="s">
        <v>162</v>
      </c>
      <c r="E48" s="201">
        <v>150000</v>
      </c>
      <c r="F48" s="191">
        <v>600</v>
      </c>
      <c r="G48" s="52">
        <f t="shared" si="2"/>
        <v>4.0000000000000001E-3</v>
      </c>
      <c r="H48" s="24"/>
      <c r="I48" s="193"/>
      <c r="J48" s="115">
        <v>3</v>
      </c>
      <c r="K48" s="116">
        <v>0</v>
      </c>
      <c r="L48" s="116">
        <v>0</v>
      </c>
      <c r="M48" s="116">
        <v>13</v>
      </c>
      <c r="N48" s="116">
        <v>0</v>
      </c>
      <c r="O48" s="116">
        <v>0</v>
      </c>
      <c r="P48" s="116">
        <v>25</v>
      </c>
      <c r="Q48" s="116">
        <v>0</v>
      </c>
      <c r="R48" s="117">
        <v>0</v>
      </c>
      <c r="S48" s="83">
        <v>0</v>
      </c>
      <c r="T48" s="84">
        <v>0</v>
      </c>
      <c r="U48" s="84">
        <v>0</v>
      </c>
      <c r="V48" s="84">
        <v>0</v>
      </c>
      <c r="W48" s="217">
        <f t="shared" si="0"/>
        <v>0</v>
      </c>
      <c r="X48" s="117">
        <v>0</v>
      </c>
      <c r="Y48" s="74" t="s">
        <v>19</v>
      </c>
    </row>
    <row r="49" spans="1:25" s="4" customFormat="1" ht="54.75" customHeight="1" x14ac:dyDescent="0.2">
      <c r="A49" s="21">
        <v>41</v>
      </c>
      <c r="B49" s="248" t="s">
        <v>8</v>
      </c>
      <c r="C49" s="27" t="s">
        <v>157</v>
      </c>
      <c r="D49" s="28" t="s">
        <v>158</v>
      </c>
      <c r="E49" s="201">
        <v>562100</v>
      </c>
      <c r="F49" s="191">
        <v>10000</v>
      </c>
      <c r="G49" s="52">
        <f t="shared" si="2"/>
        <v>1.779042874933286E-2</v>
      </c>
      <c r="H49" s="24"/>
      <c r="I49" s="193"/>
      <c r="J49" s="115">
        <v>1</v>
      </c>
      <c r="K49" s="116">
        <v>0</v>
      </c>
      <c r="L49" s="116">
        <v>0</v>
      </c>
      <c r="M49" s="116">
        <v>25</v>
      </c>
      <c r="N49" s="116">
        <v>0</v>
      </c>
      <c r="O49" s="116">
        <v>0</v>
      </c>
      <c r="P49" s="116">
        <v>17</v>
      </c>
      <c r="Q49" s="116">
        <v>0</v>
      </c>
      <c r="R49" s="117">
        <v>0</v>
      </c>
      <c r="S49" s="83">
        <v>0</v>
      </c>
      <c r="T49" s="84">
        <v>0</v>
      </c>
      <c r="U49" s="84">
        <v>0</v>
      </c>
      <c r="V49" s="84">
        <v>0</v>
      </c>
      <c r="W49" s="217">
        <f t="shared" si="0"/>
        <v>0</v>
      </c>
      <c r="X49" s="117">
        <v>0</v>
      </c>
      <c r="Y49" s="74" t="s">
        <v>272</v>
      </c>
    </row>
    <row r="50" spans="1:25" ht="54.75" customHeight="1" x14ac:dyDescent="0.2">
      <c r="A50" s="21">
        <v>42</v>
      </c>
      <c r="B50" s="248" t="s">
        <v>9</v>
      </c>
      <c r="C50" s="27" t="s">
        <v>157</v>
      </c>
      <c r="D50" s="28" t="s">
        <v>159</v>
      </c>
      <c r="E50" s="201">
        <v>434900</v>
      </c>
      <c r="F50" s="191">
        <v>1000</v>
      </c>
      <c r="G50" s="52">
        <f t="shared" si="2"/>
        <v>2.2993791676247412E-3</v>
      </c>
      <c r="H50" s="24"/>
      <c r="I50" s="193"/>
      <c r="J50" s="83">
        <v>1</v>
      </c>
      <c r="K50" s="84">
        <v>0</v>
      </c>
      <c r="L50" s="84">
        <v>0</v>
      </c>
      <c r="M50" s="84">
        <v>26</v>
      </c>
      <c r="N50" s="84">
        <v>0</v>
      </c>
      <c r="O50" s="84">
        <v>0</v>
      </c>
      <c r="P50" s="84">
        <v>6</v>
      </c>
      <c r="Q50" s="84">
        <v>0</v>
      </c>
      <c r="R50" s="118">
        <v>0</v>
      </c>
      <c r="S50" s="83">
        <v>0</v>
      </c>
      <c r="T50" s="84">
        <v>0</v>
      </c>
      <c r="U50" s="84">
        <v>0</v>
      </c>
      <c r="V50" s="84">
        <v>0</v>
      </c>
      <c r="W50" s="217">
        <f t="shared" si="0"/>
        <v>0</v>
      </c>
      <c r="X50" s="118">
        <v>0</v>
      </c>
      <c r="Y50" s="74" t="s">
        <v>273</v>
      </c>
    </row>
    <row r="51" spans="1:25" ht="57.75" customHeight="1" x14ac:dyDescent="0.2">
      <c r="A51" s="21">
        <v>43</v>
      </c>
      <c r="B51" s="247" t="s">
        <v>5</v>
      </c>
      <c r="C51" s="30" t="s">
        <v>157</v>
      </c>
      <c r="D51" s="28" t="s">
        <v>160</v>
      </c>
      <c r="E51" s="201">
        <v>6447400</v>
      </c>
      <c r="F51" s="191">
        <v>5200</v>
      </c>
      <c r="G51" s="52">
        <f t="shared" si="2"/>
        <v>8.0652666191022738E-4</v>
      </c>
      <c r="H51" s="24"/>
      <c r="I51" s="193"/>
      <c r="J51" s="83">
        <v>4</v>
      </c>
      <c r="K51" s="84">
        <v>0</v>
      </c>
      <c r="L51" s="84">
        <v>0</v>
      </c>
      <c r="M51" s="84">
        <v>12</v>
      </c>
      <c r="N51" s="84">
        <v>0</v>
      </c>
      <c r="O51" s="84">
        <v>0</v>
      </c>
      <c r="P51" s="84">
        <v>202</v>
      </c>
      <c r="Q51" s="84">
        <v>0</v>
      </c>
      <c r="R51" s="118">
        <v>0</v>
      </c>
      <c r="S51" s="83">
        <v>0</v>
      </c>
      <c r="T51" s="84">
        <v>0</v>
      </c>
      <c r="U51" s="84">
        <v>0</v>
      </c>
      <c r="V51" s="84">
        <v>0</v>
      </c>
      <c r="W51" s="217">
        <f t="shared" si="0"/>
        <v>0</v>
      </c>
      <c r="X51" s="117">
        <v>0</v>
      </c>
      <c r="Y51" s="267" t="s">
        <v>365</v>
      </c>
    </row>
    <row r="52" spans="1:25" ht="54.75" customHeight="1" x14ac:dyDescent="0.2">
      <c r="A52" s="21">
        <v>44</v>
      </c>
      <c r="B52" s="249" t="s">
        <v>11</v>
      </c>
      <c r="C52" s="27" t="s">
        <v>249</v>
      </c>
      <c r="D52" s="172" t="s">
        <v>165</v>
      </c>
      <c r="E52" s="203">
        <v>542300</v>
      </c>
      <c r="F52" s="191">
        <v>5000</v>
      </c>
      <c r="G52" s="52">
        <f t="shared" si="2"/>
        <v>9.2199889360132774E-3</v>
      </c>
      <c r="H52" s="65"/>
      <c r="I52" s="193"/>
      <c r="J52" s="115">
        <v>1</v>
      </c>
      <c r="K52" s="116">
        <v>0</v>
      </c>
      <c r="L52" s="116">
        <v>0</v>
      </c>
      <c r="M52" s="116">
        <v>5</v>
      </c>
      <c r="N52" s="116">
        <v>0</v>
      </c>
      <c r="O52" s="116">
        <v>0</v>
      </c>
      <c r="P52" s="116">
        <v>32</v>
      </c>
      <c r="Q52" s="116">
        <v>0</v>
      </c>
      <c r="R52" s="117">
        <v>0</v>
      </c>
      <c r="S52" s="83">
        <v>0</v>
      </c>
      <c r="T52" s="84">
        <v>0</v>
      </c>
      <c r="U52" s="84">
        <v>0</v>
      </c>
      <c r="V52" s="227">
        <v>0</v>
      </c>
      <c r="W52" s="217">
        <f t="shared" si="0"/>
        <v>0</v>
      </c>
      <c r="X52" s="220">
        <v>0</v>
      </c>
      <c r="Y52" s="74" t="s">
        <v>385</v>
      </c>
    </row>
    <row r="53" spans="1:25" ht="54.75" customHeight="1" x14ac:dyDescent="0.2">
      <c r="A53" s="21">
        <v>45</v>
      </c>
      <c r="B53" s="248" t="s">
        <v>376</v>
      </c>
      <c r="C53" s="27" t="s">
        <v>249</v>
      </c>
      <c r="D53" s="28" t="s">
        <v>166</v>
      </c>
      <c r="E53" s="201">
        <v>270000</v>
      </c>
      <c r="F53" s="191">
        <v>30000</v>
      </c>
      <c r="G53" s="52">
        <f t="shared" si="2"/>
        <v>0.1111111111111111</v>
      </c>
      <c r="H53" s="64"/>
      <c r="I53" s="193"/>
      <c r="J53" s="115">
        <v>1</v>
      </c>
      <c r="K53" s="116">
        <v>0</v>
      </c>
      <c r="L53" s="116">
        <v>0</v>
      </c>
      <c r="M53" s="116">
        <v>8</v>
      </c>
      <c r="N53" s="116">
        <v>0</v>
      </c>
      <c r="O53" s="116">
        <v>0</v>
      </c>
      <c r="P53" s="116">
        <v>91</v>
      </c>
      <c r="Q53" s="116">
        <v>0</v>
      </c>
      <c r="R53" s="117">
        <v>0</v>
      </c>
      <c r="S53" s="83">
        <v>0</v>
      </c>
      <c r="T53" s="84">
        <v>0</v>
      </c>
      <c r="U53" s="84">
        <v>0</v>
      </c>
      <c r="V53" s="226">
        <v>0</v>
      </c>
      <c r="W53" s="217">
        <f t="shared" si="0"/>
        <v>0</v>
      </c>
      <c r="X53" s="220">
        <v>0</v>
      </c>
      <c r="Y53" s="74" t="s">
        <v>386</v>
      </c>
    </row>
    <row r="54" spans="1:25" ht="54.75" customHeight="1" x14ac:dyDescent="0.2">
      <c r="A54" s="21">
        <v>46</v>
      </c>
      <c r="B54" s="248" t="s">
        <v>377</v>
      </c>
      <c r="C54" s="27" t="s">
        <v>249</v>
      </c>
      <c r="D54" s="28" t="s">
        <v>378</v>
      </c>
      <c r="E54" s="201">
        <v>240000</v>
      </c>
      <c r="F54" s="191">
        <v>2600</v>
      </c>
      <c r="G54" s="52">
        <f t="shared" si="2"/>
        <v>1.0833333333333334E-2</v>
      </c>
      <c r="H54" s="66"/>
      <c r="I54" s="193"/>
      <c r="J54" s="115">
        <v>3</v>
      </c>
      <c r="K54" s="116">
        <v>0</v>
      </c>
      <c r="L54" s="116">
        <v>0</v>
      </c>
      <c r="M54" s="116">
        <v>7</v>
      </c>
      <c r="N54" s="116">
        <v>0</v>
      </c>
      <c r="O54" s="116">
        <v>0</v>
      </c>
      <c r="P54" s="116">
        <v>32</v>
      </c>
      <c r="Q54" s="116">
        <v>0</v>
      </c>
      <c r="R54" s="117">
        <v>0</v>
      </c>
      <c r="S54" s="83">
        <v>0</v>
      </c>
      <c r="T54" s="116">
        <v>0</v>
      </c>
      <c r="U54" s="84">
        <v>0</v>
      </c>
      <c r="V54" s="226">
        <v>10</v>
      </c>
      <c r="W54" s="217">
        <f t="shared" si="0"/>
        <v>10</v>
      </c>
      <c r="X54" s="220">
        <v>0</v>
      </c>
      <c r="Y54" s="74" t="s">
        <v>387</v>
      </c>
    </row>
    <row r="55" spans="1:25" ht="54.75" customHeight="1" x14ac:dyDescent="0.2">
      <c r="A55" s="21">
        <v>47</v>
      </c>
      <c r="B55" s="251" t="s">
        <v>379</v>
      </c>
      <c r="C55" s="27" t="s">
        <v>249</v>
      </c>
      <c r="D55" s="172" t="s">
        <v>167</v>
      </c>
      <c r="E55" s="203">
        <v>400000</v>
      </c>
      <c r="F55" s="191">
        <v>5000</v>
      </c>
      <c r="G55" s="52">
        <f t="shared" si="2"/>
        <v>1.2500000000000001E-2</v>
      </c>
      <c r="H55" s="67"/>
      <c r="I55" s="193"/>
      <c r="J55" s="115">
        <v>1</v>
      </c>
      <c r="K55" s="116">
        <v>0</v>
      </c>
      <c r="L55" s="116">
        <v>0</v>
      </c>
      <c r="M55" s="116">
        <v>6</v>
      </c>
      <c r="N55" s="116">
        <v>0</v>
      </c>
      <c r="O55" s="116">
        <v>0</v>
      </c>
      <c r="P55" s="116">
        <v>43</v>
      </c>
      <c r="Q55" s="116">
        <v>0</v>
      </c>
      <c r="R55" s="117">
        <v>0</v>
      </c>
      <c r="S55" s="83">
        <v>0</v>
      </c>
      <c r="T55" s="84">
        <v>0</v>
      </c>
      <c r="U55" s="84">
        <v>0</v>
      </c>
      <c r="V55" s="31">
        <v>0</v>
      </c>
      <c r="W55" s="217">
        <f t="shared" si="0"/>
        <v>0</v>
      </c>
      <c r="X55" s="228">
        <v>0</v>
      </c>
      <c r="Y55" s="74" t="s">
        <v>388</v>
      </c>
    </row>
    <row r="56" spans="1:25" ht="54.75" customHeight="1" x14ac:dyDescent="0.2">
      <c r="A56" s="21">
        <v>48</v>
      </c>
      <c r="B56" s="249" t="s">
        <v>380</v>
      </c>
      <c r="C56" s="27" t="s">
        <v>249</v>
      </c>
      <c r="D56" s="172" t="s">
        <v>168</v>
      </c>
      <c r="E56" s="203">
        <v>520000</v>
      </c>
      <c r="F56" s="191">
        <v>10000</v>
      </c>
      <c r="G56" s="52">
        <f t="shared" si="2"/>
        <v>1.9230769230769232E-2</v>
      </c>
      <c r="H56" s="68"/>
      <c r="I56" s="193"/>
      <c r="J56" s="115">
        <v>3</v>
      </c>
      <c r="K56" s="116">
        <v>0</v>
      </c>
      <c r="L56" s="116">
        <v>0</v>
      </c>
      <c r="M56" s="116">
        <v>12</v>
      </c>
      <c r="N56" s="116">
        <v>0</v>
      </c>
      <c r="O56" s="116">
        <v>0</v>
      </c>
      <c r="P56" s="116">
        <v>93</v>
      </c>
      <c r="Q56" s="116">
        <v>0</v>
      </c>
      <c r="R56" s="117">
        <v>0</v>
      </c>
      <c r="S56" s="83">
        <v>0</v>
      </c>
      <c r="T56" s="84">
        <v>0</v>
      </c>
      <c r="U56" s="84">
        <v>0</v>
      </c>
      <c r="V56" s="116">
        <v>352</v>
      </c>
      <c r="W56" s="217">
        <f t="shared" si="0"/>
        <v>352</v>
      </c>
      <c r="X56" s="114">
        <v>0</v>
      </c>
      <c r="Y56" s="74" t="s">
        <v>389</v>
      </c>
    </row>
    <row r="57" spans="1:25" ht="54.75" customHeight="1" x14ac:dyDescent="0.2">
      <c r="A57" s="21">
        <v>49</v>
      </c>
      <c r="B57" s="248" t="s">
        <v>381</v>
      </c>
      <c r="C57" s="27" t="s">
        <v>250</v>
      </c>
      <c r="D57" s="28" t="s">
        <v>169</v>
      </c>
      <c r="E57" s="201">
        <v>10560000</v>
      </c>
      <c r="F57" s="191">
        <v>1715000</v>
      </c>
      <c r="G57" s="52">
        <f t="shared" si="2"/>
        <v>0.16240530303030304</v>
      </c>
      <c r="H57" s="67"/>
      <c r="I57" s="194"/>
      <c r="J57" s="115">
        <v>1</v>
      </c>
      <c r="K57" s="116">
        <v>0</v>
      </c>
      <c r="L57" s="116">
        <v>0</v>
      </c>
      <c r="M57" s="116">
        <v>9</v>
      </c>
      <c r="N57" s="116">
        <v>0</v>
      </c>
      <c r="O57" s="116">
        <v>0</v>
      </c>
      <c r="P57" s="116">
        <v>13</v>
      </c>
      <c r="Q57" s="116">
        <v>0</v>
      </c>
      <c r="R57" s="117">
        <v>0</v>
      </c>
      <c r="S57" s="83">
        <v>0</v>
      </c>
      <c r="T57" s="84">
        <v>0</v>
      </c>
      <c r="U57" s="84">
        <v>0</v>
      </c>
      <c r="V57" s="31">
        <v>0</v>
      </c>
      <c r="W57" s="217">
        <f t="shared" si="0"/>
        <v>0</v>
      </c>
      <c r="X57" s="220">
        <v>0</v>
      </c>
      <c r="Y57" s="74" t="s">
        <v>390</v>
      </c>
    </row>
    <row r="58" spans="1:25" ht="54.75" customHeight="1" x14ac:dyDescent="0.2">
      <c r="A58" s="21">
        <v>50</v>
      </c>
      <c r="B58" s="248" t="s">
        <v>382</v>
      </c>
      <c r="C58" s="27" t="s">
        <v>250</v>
      </c>
      <c r="D58" s="28" t="s">
        <v>170</v>
      </c>
      <c r="E58" s="202">
        <v>10000</v>
      </c>
      <c r="F58" s="191">
        <v>500</v>
      </c>
      <c r="G58" s="52">
        <f t="shared" si="2"/>
        <v>0.05</v>
      </c>
      <c r="H58" s="66" t="s">
        <v>73</v>
      </c>
      <c r="I58" s="193"/>
      <c r="J58" s="115">
        <v>2</v>
      </c>
      <c r="K58" s="116">
        <v>1</v>
      </c>
      <c r="L58" s="116">
        <v>0</v>
      </c>
      <c r="M58" s="116">
        <v>5</v>
      </c>
      <c r="N58" s="116">
        <v>0</v>
      </c>
      <c r="O58" s="116">
        <v>0</v>
      </c>
      <c r="P58" s="116">
        <v>36</v>
      </c>
      <c r="Q58" s="116">
        <v>1</v>
      </c>
      <c r="R58" s="117">
        <v>0</v>
      </c>
      <c r="S58" s="83">
        <v>6837</v>
      </c>
      <c r="T58" s="116">
        <v>1020685</v>
      </c>
      <c r="U58" s="84">
        <v>0</v>
      </c>
      <c r="V58" s="84">
        <v>0</v>
      </c>
      <c r="W58" s="217">
        <f t="shared" si="0"/>
        <v>1027522</v>
      </c>
      <c r="X58" s="220">
        <v>0</v>
      </c>
      <c r="Y58" s="75" t="s">
        <v>19</v>
      </c>
    </row>
    <row r="59" spans="1:25" ht="54.75" customHeight="1" x14ac:dyDescent="0.2">
      <c r="A59" s="21">
        <v>51</v>
      </c>
      <c r="B59" s="247" t="s">
        <v>383</v>
      </c>
      <c r="C59" s="30" t="s">
        <v>283</v>
      </c>
      <c r="D59" s="28" t="s">
        <v>173</v>
      </c>
      <c r="E59" s="201">
        <v>900000</v>
      </c>
      <c r="F59" s="191">
        <v>22500</v>
      </c>
      <c r="G59" s="52">
        <f t="shared" si="2"/>
        <v>2.5000000000000001E-2</v>
      </c>
      <c r="H59" s="69"/>
      <c r="I59" s="192"/>
      <c r="J59" s="115">
        <v>2</v>
      </c>
      <c r="K59" s="116">
        <v>0</v>
      </c>
      <c r="L59" s="116">
        <v>0</v>
      </c>
      <c r="M59" s="116">
        <v>11</v>
      </c>
      <c r="N59" s="116">
        <v>0</v>
      </c>
      <c r="O59" s="116">
        <v>0</v>
      </c>
      <c r="P59" s="116">
        <v>17</v>
      </c>
      <c r="Q59" s="116">
        <v>0</v>
      </c>
      <c r="R59" s="117">
        <v>0</v>
      </c>
      <c r="S59" s="83">
        <v>0</v>
      </c>
      <c r="T59" s="84">
        <v>0</v>
      </c>
      <c r="U59" s="84">
        <v>0</v>
      </c>
      <c r="V59" s="31">
        <v>0</v>
      </c>
      <c r="W59" s="217">
        <f t="shared" si="0"/>
        <v>0</v>
      </c>
      <c r="X59" s="220">
        <v>0</v>
      </c>
      <c r="Y59" s="74" t="s">
        <v>391</v>
      </c>
    </row>
    <row r="60" spans="1:25" ht="54.75" customHeight="1" x14ac:dyDescent="0.2">
      <c r="A60" s="21">
        <v>52</v>
      </c>
      <c r="B60" s="247" t="s">
        <v>39</v>
      </c>
      <c r="C60" s="182" t="s">
        <v>306</v>
      </c>
      <c r="D60" s="28" t="s">
        <v>174</v>
      </c>
      <c r="E60" s="201">
        <v>104000</v>
      </c>
      <c r="F60" s="191">
        <v>5000</v>
      </c>
      <c r="G60" s="52">
        <f t="shared" si="2"/>
        <v>4.807692307692308E-2</v>
      </c>
      <c r="H60" s="70"/>
      <c r="I60" s="193"/>
      <c r="J60" s="83">
        <v>4</v>
      </c>
      <c r="K60" s="84">
        <v>3</v>
      </c>
      <c r="L60" s="84">
        <v>0</v>
      </c>
      <c r="M60" s="84">
        <v>7</v>
      </c>
      <c r="N60" s="84">
        <v>2</v>
      </c>
      <c r="O60" s="84">
        <v>0</v>
      </c>
      <c r="P60" s="84">
        <v>100</v>
      </c>
      <c r="Q60" s="84">
        <v>12</v>
      </c>
      <c r="R60" s="118">
        <v>0</v>
      </c>
      <c r="S60" s="83">
        <v>0</v>
      </c>
      <c r="T60" s="116">
        <v>3064</v>
      </c>
      <c r="U60" s="84">
        <v>0</v>
      </c>
      <c r="V60" s="116">
        <v>7446</v>
      </c>
      <c r="W60" s="217">
        <f t="shared" si="0"/>
        <v>10510</v>
      </c>
      <c r="X60" s="219">
        <v>0</v>
      </c>
      <c r="Y60" s="74" t="s">
        <v>392</v>
      </c>
    </row>
    <row r="61" spans="1:25" ht="62.25" customHeight="1" x14ac:dyDescent="0.2">
      <c r="A61" s="21">
        <v>53</v>
      </c>
      <c r="B61" s="252" t="s">
        <v>40</v>
      </c>
      <c r="C61" s="182" t="s">
        <v>307</v>
      </c>
      <c r="D61" s="33" t="s">
        <v>175</v>
      </c>
      <c r="E61" s="204">
        <v>100000</v>
      </c>
      <c r="F61" s="205">
        <v>2400</v>
      </c>
      <c r="G61" s="52">
        <f t="shared" si="2"/>
        <v>2.4E-2</v>
      </c>
      <c r="H61" s="71"/>
      <c r="I61" s="192"/>
      <c r="J61" s="115">
        <v>1</v>
      </c>
      <c r="K61" s="116">
        <v>1</v>
      </c>
      <c r="L61" s="116">
        <v>0</v>
      </c>
      <c r="M61" s="116">
        <v>11</v>
      </c>
      <c r="N61" s="116">
        <v>0</v>
      </c>
      <c r="O61" s="116">
        <v>0</v>
      </c>
      <c r="P61" s="116">
        <v>9</v>
      </c>
      <c r="Q61" s="116">
        <v>1</v>
      </c>
      <c r="R61" s="117">
        <v>0</v>
      </c>
      <c r="S61" s="115">
        <v>0</v>
      </c>
      <c r="T61" s="116">
        <v>18948</v>
      </c>
      <c r="U61" s="116">
        <v>0</v>
      </c>
      <c r="V61" s="116">
        <v>0</v>
      </c>
      <c r="W61" s="217">
        <f t="shared" si="0"/>
        <v>18948</v>
      </c>
      <c r="X61" s="220">
        <v>0</v>
      </c>
      <c r="Y61" s="75" t="s">
        <v>19</v>
      </c>
    </row>
    <row r="62" spans="1:25" ht="63" customHeight="1" x14ac:dyDescent="0.2">
      <c r="A62" s="21">
        <v>54</v>
      </c>
      <c r="B62" s="248" t="s">
        <v>41</v>
      </c>
      <c r="C62" s="182" t="s">
        <v>307</v>
      </c>
      <c r="D62" s="28" t="s">
        <v>176</v>
      </c>
      <c r="E62" s="201">
        <v>700000</v>
      </c>
      <c r="F62" s="191">
        <v>8000</v>
      </c>
      <c r="G62" s="52">
        <f t="shared" si="2"/>
        <v>1.1428571428571429E-2</v>
      </c>
      <c r="H62" s="69"/>
      <c r="I62" s="193"/>
      <c r="J62" s="115">
        <v>3</v>
      </c>
      <c r="K62" s="116">
        <v>0</v>
      </c>
      <c r="L62" s="116">
        <v>0</v>
      </c>
      <c r="M62" s="116">
        <v>11</v>
      </c>
      <c r="N62" s="116">
        <v>0</v>
      </c>
      <c r="O62" s="116">
        <v>0</v>
      </c>
      <c r="P62" s="116">
        <v>27</v>
      </c>
      <c r="Q62" s="116">
        <v>0</v>
      </c>
      <c r="R62" s="117">
        <v>0</v>
      </c>
      <c r="S62" s="83">
        <v>0</v>
      </c>
      <c r="T62" s="116">
        <v>18366</v>
      </c>
      <c r="U62" s="84">
        <v>0</v>
      </c>
      <c r="V62" s="116">
        <v>0</v>
      </c>
      <c r="W62" s="217">
        <f t="shared" si="0"/>
        <v>18366</v>
      </c>
      <c r="X62" s="220">
        <v>0</v>
      </c>
      <c r="Y62" s="74" t="s">
        <v>393</v>
      </c>
    </row>
    <row r="63" spans="1:25" ht="63" customHeight="1" x14ac:dyDescent="0.2">
      <c r="A63" s="21">
        <v>55</v>
      </c>
      <c r="B63" s="248" t="s">
        <v>42</v>
      </c>
      <c r="C63" s="182" t="s">
        <v>308</v>
      </c>
      <c r="D63" s="28" t="s">
        <v>177</v>
      </c>
      <c r="E63" s="201">
        <v>800000</v>
      </c>
      <c r="F63" s="191">
        <v>37740</v>
      </c>
      <c r="G63" s="52">
        <f t="shared" si="2"/>
        <v>4.7175000000000002E-2</v>
      </c>
      <c r="H63" s="69"/>
      <c r="I63" s="193"/>
      <c r="J63" s="83">
        <v>4</v>
      </c>
      <c r="K63" s="84">
        <v>0</v>
      </c>
      <c r="L63" s="84">
        <v>0</v>
      </c>
      <c r="M63" s="84">
        <v>13</v>
      </c>
      <c r="N63" s="84">
        <v>0</v>
      </c>
      <c r="O63" s="84">
        <v>0</v>
      </c>
      <c r="P63" s="84">
        <v>57</v>
      </c>
      <c r="Q63" s="84">
        <v>0</v>
      </c>
      <c r="R63" s="118">
        <v>0</v>
      </c>
      <c r="S63" s="83">
        <v>0</v>
      </c>
      <c r="T63" s="116">
        <v>21091</v>
      </c>
      <c r="U63" s="84">
        <v>0</v>
      </c>
      <c r="V63" s="116">
        <v>3300</v>
      </c>
      <c r="W63" s="217">
        <f t="shared" si="0"/>
        <v>24391</v>
      </c>
      <c r="X63" s="219">
        <v>0</v>
      </c>
      <c r="Y63" s="74" t="s">
        <v>394</v>
      </c>
    </row>
    <row r="64" spans="1:25" ht="54.75" customHeight="1" x14ac:dyDescent="0.2">
      <c r="A64" s="21">
        <v>56</v>
      </c>
      <c r="B64" s="253" t="s">
        <v>384</v>
      </c>
      <c r="C64" s="182" t="s">
        <v>309</v>
      </c>
      <c r="D64" s="72" t="s">
        <v>178</v>
      </c>
      <c r="E64" s="201">
        <v>334000</v>
      </c>
      <c r="F64" s="191">
        <v>1000</v>
      </c>
      <c r="G64" s="52">
        <f t="shared" si="2"/>
        <v>2.9940119760479044E-3</v>
      </c>
      <c r="H64" s="69"/>
      <c r="I64" s="193"/>
      <c r="J64" s="115">
        <v>2</v>
      </c>
      <c r="K64" s="116">
        <v>0</v>
      </c>
      <c r="L64" s="116">
        <v>0</v>
      </c>
      <c r="M64" s="116">
        <v>11</v>
      </c>
      <c r="N64" s="116">
        <v>0</v>
      </c>
      <c r="O64" s="116">
        <v>0</v>
      </c>
      <c r="P64" s="116">
        <v>34</v>
      </c>
      <c r="Q64" s="116">
        <v>0</v>
      </c>
      <c r="R64" s="117">
        <v>0</v>
      </c>
      <c r="S64" s="83">
        <v>0</v>
      </c>
      <c r="T64" s="116">
        <v>1035</v>
      </c>
      <c r="U64" s="84">
        <v>0</v>
      </c>
      <c r="V64" s="116">
        <v>1318</v>
      </c>
      <c r="W64" s="217">
        <f t="shared" si="0"/>
        <v>2353</v>
      </c>
      <c r="X64" s="220">
        <v>0</v>
      </c>
      <c r="Y64" s="74" t="s">
        <v>395</v>
      </c>
    </row>
    <row r="65" spans="1:25" ht="78.75" customHeight="1" x14ac:dyDescent="0.2">
      <c r="A65" s="21">
        <v>57</v>
      </c>
      <c r="B65" s="248" t="s">
        <v>4</v>
      </c>
      <c r="C65" s="27" t="s">
        <v>238</v>
      </c>
      <c r="D65" s="28" t="s">
        <v>163</v>
      </c>
      <c r="E65" s="201">
        <v>1680000</v>
      </c>
      <c r="F65" s="191">
        <v>100000</v>
      </c>
      <c r="G65" s="52">
        <f t="shared" si="2"/>
        <v>5.9523809523809521E-2</v>
      </c>
      <c r="H65" s="64"/>
      <c r="I65" s="193"/>
      <c r="J65" s="115">
        <v>1</v>
      </c>
      <c r="K65" s="116">
        <v>0</v>
      </c>
      <c r="L65" s="116">
        <v>0</v>
      </c>
      <c r="M65" s="116">
        <v>6</v>
      </c>
      <c r="N65" s="116">
        <v>0</v>
      </c>
      <c r="O65" s="116">
        <v>0</v>
      </c>
      <c r="P65" s="116">
        <v>2</v>
      </c>
      <c r="Q65" s="116">
        <v>0</v>
      </c>
      <c r="R65" s="117">
        <v>0</v>
      </c>
      <c r="S65" s="83">
        <v>0</v>
      </c>
      <c r="T65" s="84">
        <v>0</v>
      </c>
      <c r="U65" s="84">
        <v>0</v>
      </c>
      <c r="V65" s="226">
        <v>0</v>
      </c>
      <c r="W65" s="217">
        <f t="shared" si="0"/>
        <v>0</v>
      </c>
      <c r="X65" s="220">
        <v>0</v>
      </c>
      <c r="Y65" s="74" t="s">
        <v>403</v>
      </c>
    </row>
    <row r="66" spans="1:25" ht="54.75" customHeight="1" x14ac:dyDescent="0.2">
      <c r="A66" s="21">
        <v>58</v>
      </c>
      <c r="B66" s="248" t="s">
        <v>402</v>
      </c>
      <c r="C66" s="27" t="s">
        <v>239</v>
      </c>
      <c r="D66" s="28" t="s">
        <v>164</v>
      </c>
      <c r="E66" s="201">
        <v>350000</v>
      </c>
      <c r="F66" s="191">
        <v>10000</v>
      </c>
      <c r="G66" s="52">
        <f t="shared" si="2"/>
        <v>2.8571428571428571E-2</v>
      </c>
      <c r="H66" s="64"/>
      <c r="I66" s="193"/>
      <c r="J66" s="115">
        <v>1</v>
      </c>
      <c r="K66" s="116">
        <v>0</v>
      </c>
      <c r="L66" s="116">
        <v>0</v>
      </c>
      <c r="M66" s="116">
        <v>10</v>
      </c>
      <c r="N66" s="116">
        <v>0</v>
      </c>
      <c r="O66" s="116">
        <v>0</v>
      </c>
      <c r="P66" s="116">
        <v>0</v>
      </c>
      <c r="Q66" s="116">
        <v>0</v>
      </c>
      <c r="R66" s="117">
        <v>0</v>
      </c>
      <c r="S66" s="83">
        <v>0</v>
      </c>
      <c r="T66" s="84">
        <v>0</v>
      </c>
      <c r="U66" s="84">
        <v>0</v>
      </c>
      <c r="V66" s="226">
        <v>0</v>
      </c>
      <c r="W66" s="217">
        <f t="shared" si="0"/>
        <v>0</v>
      </c>
      <c r="X66" s="220">
        <v>0</v>
      </c>
      <c r="Y66" s="74" t="s">
        <v>303</v>
      </c>
    </row>
    <row r="67" spans="1:25" ht="54.75" customHeight="1" x14ac:dyDescent="0.2">
      <c r="A67" s="21">
        <v>59</v>
      </c>
      <c r="B67" s="247" t="s">
        <v>15</v>
      </c>
      <c r="C67" s="30" t="s">
        <v>221</v>
      </c>
      <c r="D67" s="28" t="s">
        <v>171</v>
      </c>
      <c r="E67" s="201">
        <v>600000</v>
      </c>
      <c r="F67" s="191">
        <v>2000</v>
      </c>
      <c r="G67" s="52">
        <f t="shared" si="2"/>
        <v>3.3333333333333335E-3</v>
      </c>
      <c r="H67" s="69"/>
      <c r="I67" s="192"/>
      <c r="J67" s="115">
        <v>5</v>
      </c>
      <c r="K67" s="116">
        <v>0</v>
      </c>
      <c r="L67" s="116">
        <v>0</v>
      </c>
      <c r="M67" s="116">
        <v>3</v>
      </c>
      <c r="N67" s="116">
        <v>0</v>
      </c>
      <c r="O67" s="116">
        <v>0</v>
      </c>
      <c r="P67" s="116">
        <v>57</v>
      </c>
      <c r="Q67" s="116">
        <v>0</v>
      </c>
      <c r="R67" s="117">
        <v>0</v>
      </c>
      <c r="S67" s="83">
        <v>0</v>
      </c>
      <c r="T67" s="84">
        <v>0</v>
      </c>
      <c r="U67" s="84">
        <v>0</v>
      </c>
      <c r="V67" s="31">
        <v>0</v>
      </c>
      <c r="W67" s="217">
        <f t="shared" si="0"/>
        <v>0</v>
      </c>
      <c r="X67" s="220">
        <v>0</v>
      </c>
      <c r="Y67" s="74" t="s">
        <v>19</v>
      </c>
    </row>
    <row r="68" spans="1:25" ht="54.75" customHeight="1" x14ac:dyDescent="0.2">
      <c r="A68" s="21">
        <v>60</v>
      </c>
      <c r="B68" s="247" t="s">
        <v>275</v>
      </c>
      <c r="C68" s="30" t="s">
        <v>221</v>
      </c>
      <c r="D68" s="28" t="s">
        <v>172</v>
      </c>
      <c r="E68" s="200">
        <v>1281747</v>
      </c>
      <c r="F68" s="191">
        <v>2500</v>
      </c>
      <c r="G68" s="52">
        <f t="shared" si="2"/>
        <v>1.9504629228701139E-3</v>
      </c>
      <c r="H68" s="69"/>
      <c r="I68" s="193"/>
      <c r="J68" s="115">
        <v>5</v>
      </c>
      <c r="K68" s="116">
        <v>0</v>
      </c>
      <c r="L68" s="116">
        <v>0</v>
      </c>
      <c r="M68" s="116">
        <v>2</v>
      </c>
      <c r="N68" s="116">
        <v>0</v>
      </c>
      <c r="O68" s="116">
        <v>0</v>
      </c>
      <c r="P68" s="116">
        <v>60</v>
      </c>
      <c r="Q68" s="116">
        <v>0</v>
      </c>
      <c r="R68" s="117">
        <v>0</v>
      </c>
      <c r="S68" s="83">
        <v>0</v>
      </c>
      <c r="T68" s="84">
        <v>0</v>
      </c>
      <c r="U68" s="84">
        <v>0</v>
      </c>
      <c r="V68" s="31">
        <v>0</v>
      </c>
      <c r="W68" s="217">
        <f t="shared" si="0"/>
        <v>0</v>
      </c>
      <c r="X68" s="220">
        <v>0</v>
      </c>
      <c r="Y68" s="74" t="s">
        <v>337</v>
      </c>
    </row>
    <row r="69" spans="1:25" ht="54.75" customHeight="1" x14ac:dyDescent="0.2">
      <c r="A69" s="21">
        <v>61</v>
      </c>
      <c r="B69" s="248" t="s">
        <v>276</v>
      </c>
      <c r="C69" s="176" t="s">
        <v>251</v>
      </c>
      <c r="D69" s="28" t="s">
        <v>334</v>
      </c>
      <c r="E69" s="201">
        <v>100000</v>
      </c>
      <c r="F69" s="191">
        <v>9000</v>
      </c>
      <c r="G69" s="52">
        <f t="shared" si="2"/>
        <v>0.09</v>
      </c>
      <c r="H69" s="69"/>
      <c r="I69" s="193"/>
      <c r="J69" s="115">
        <v>1</v>
      </c>
      <c r="K69" s="116">
        <v>0</v>
      </c>
      <c r="L69" s="116">
        <v>0</v>
      </c>
      <c r="M69" s="116">
        <v>6</v>
      </c>
      <c r="N69" s="116">
        <v>3</v>
      </c>
      <c r="O69" s="116">
        <v>1</v>
      </c>
      <c r="P69" s="116">
        <v>17</v>
      </c>
      <c r="Q69" s="116">
        <v>0</v>
      </c>
      <c r="R69" s="117">
        <v>0</v>
      </c>
      <c r="S69" s="116">
        <v>0</v>
      </c>
      <c r="T69" s="84">
        <v>0</v>
      </c>
      <c r="U69" s="84">
        <v>0</v>
      </c>
      <c r="V69" s="116">
        <v>0</v>
      </c>
      <c r="W69" s="217">
        <f>SUM(S69:V69)</f>
        <v>0</v>
      </c>
      <c r="X69" s="220">
        <v>0</v>
      </c>
      <c r="Y69" s="74" t="s">
        <v>336</v>
      </c>
    </row>
    <row r="70" spans="1:25" ht="54.75" customHeight="1" x14ac:dyDescent="0.2">
      <c r="A70" s="21">
        <v>62</v>
      </c>
      <c r="B70" s="247" t="s">
        <v>214</v>
      </c>
      <c r="C70" s="30" t="s">
        <v>251</v>
      </c>
      <c r="D70" s="28" t="s">
        <v>335</v>
      </c>
      <c r="E70" s="201">
        <v>54000</v>
      </c>
      <c r="F70" s="191">
        <v>2500</v>
      </c>
      <c r="G70" s="52">
        <f t="shared" si="2"/>
        <v>4.6296296296296294E-2</v>
      </c>
      <c r="H70" s="69"/>
      <c r="I70" s="193">
        <v>2410</v>
      </c>
      <c r="J70" s="83">
        <v>1</v>
      </c>
      <c r="K70" s="84">
        <v>1</v>
      </c>
      <c r="L70" s="84">
        <v>0</v>
      </c>
      <c r="M70" s="84">
        <v>36</v>
      </c>
      <c r="N70" s="84">
        <v>6</v>
      </c>
      <c r="O70" s="84">
        <v>6</v>
      </c>
      <c r="P70" s="84">
        <v>5</v>
      </c>
      <c r="Q70" s="84">
        <v>1</v>
      </c>
      <c r="R70" s="118">
        <v>0</v>
      </c>
      <c r="S70" s="116">
        <v>23032</v>
      </c>
      <c r="T70" s="84">
        <v>0</v>
      </c>
      <c r="U70" s="84">
        <v>0</v>
      </c>
      <c r="V70" s="31">
        <v>0</v>
      </c>
      <c r="W70" s="217">
        <f>SUM(S70:V70)</f>
        <v>23032</v>
      </c>
      <c r="X70" s="219">
        <v>0</v>
      </c>
      <c r="Y70" s="74" t="s">
        <v>304</v>
      </c>
    </row>
    <row r="71" spans="1:25" ht="54.75" customHeight="1" x14ac:dyDescent="0.2">
      <c r="A71" s="21">
        <v>63</v>
      </c>
      <c r="B71" s="248" t="s">
        <v>6</v>
      </c>
      <c r="C71" s="27" t="s">
        <v>252</v>
      </c>
      <c r="D71" s="28" t="s">
        <v>179</v>
      </c>
      <c r="E71" s="201">
        <v>21000</v>
      </c>
      <c r="F71" s="191">
        <v>10000</v>
      </c>
      <c r="G71" s="52">
        <f t="shared" si="2"/>
        <v>0.47619047619047616</v>
      </c>
      <c r="H71" s="69" t="s">
        <v>73</v>
      </c>
      <c r="I71" s="193"/>
      <c r="J71" s="115">
        <v>0</v>
      </c>
      <c r="K71" s="116">
        <v>0</v>
      </c>
      <c r="L71" s="116">
        <v>0</v>
      </c>
      <c r="M71" s="116">
        <v>6</v>
      </c>
      <c r="N71" s="116">
        <v>1</v>
      </c>
      <c r="O71" s="116">
        <v>1</v>
      </c>
      <c r="P71" s="116">
        <v>1</v>
      </c>
      <c r="Q71" s="116">
        <v>0</v>
      </c>
      <c r="R71" s="117">
        <v>0</v>
      </c>
      <c r="S71" s="83">
        <v>0</v>
      </c>
      <c r="T71" s="116">
        <v>3160</v>
      </c>
      <c r="U71" s="84">
        <v>0</v>
      </c>
      <c r="V71" s="116">
        <v>135</v>
      </c>
      <c r="W71" s="217">
        <f>SUM(S71:V71)</f>
        <v>3295</v>
      </c>
      <c r="X71" s="219">
        <v>0</v>
      </c>
      <c r="Y71" s="74" t="s">
        <v>331</v>
      </c>
    </row>
    <row r="72" spans="1:25" ht="54.75" customHeight="1" x14ac:dyDescent="0.2">
      <c r="A72" s="21">
        <v>64</v>
      </c>
      <c r="B72" s="254" t="s">
        <v>277</v>
      </c>
      <c r="C72" s="177" t="s">
        <v>252</v>
      </c>
      <c r="D72" s="28" t="s">
        <v>180</v>
      </c>
      <c r="E72" s="201">
        <v>93200</v>
      </c>
      <c r="F72" s="191">
        <v>657</v>
      </c>
      <c r="G72" s="52">
        <f>10000/E72</f>
        <v>0.1072961373390558</v>
      </c>
      <c r="H72" s="73"/>
      <c r="I72" s="193"/>
      <c r="J72" s="115">
        <v>0</v>
      </c>
      <c r="K72" s="116">
        <v>0</v>
      </c>
      <c r="L72" s="116">
        <v>0</v>
      </c>
      <c r="M72" s="116">
        <v>9</v>
      </c>
      <c r="N72" s="116">
        <v>1</v>
      </c>
      <c r="O72" s="116">
        <v>0</v>
      </c>
      <c r="P72" s="116">
        <v>0</v>
      </c>
      <c r="Q72" s="116">
        <v>0</v>
      </c>
      <c r="R72" s="117">
        <v>0</v>
      </c>
      <c r="S72" s="83">
        <v>0</v>
      </c>
      <c r="T72" s="84">
        <v>0</v>
      </c>
      <c r="U72" s="84">
        <v>0</v>
      </c>
      <c r="V72" s="116">
        <v>0</v>
      </c>
      <c r="W72" s="217">
        <f>SUM(S72:V72)</f>
        <v>0</v>
      </c>
      <c r="X72" s="219">
        <v>0</v>
      </c>
      <c r="Y72" s="74" t="s">
        <v>332</v>
      </c>
    </row>
    <row r="73" spans="1:25" ht="54.75" customHeight="1" thickBot="1" x14ac:dyDescent="0.25">
      <c r="A73" s="21">
        <v>65</v>
      </c>
      <c r="B73" s="255" t="s">
        <v>43</v>
      </c>
      <c r="C73" s="178" t="s">
        <v>181</v>
      </c>
      <c r="D73" s="179" t="s">
        <v>182</v>
      </c>
      <c r="E73" s="207">
        <v>2060000</v>
      </c>
      <c r="F73" s="208">
        <v>1000000</v>
      </c>
      <c r="G73" s="90">
        <f>F73/E73</f>
        <v>0.4854368932038835</v>
      </c>
      <c r="H73" s="106" t="s">
        <v>73</v>
      </c>
      <c r="I73" s="195">
        <v>989097.01249999995</v>
      </c>
      <c r="J73" s="180">
        <v>1</v>
      </c>
      <c r="K73" s="124">
        <v>0</v>
      </c>
      <c r="L73" s="124">
        <v>0</v>
      </c>
      <c r="M73" s="123">
        <v>16</v>
      </c>
      <c r="N73" s="124">
        <v>3</v>
      </c>
      <c r="O73" s="124">
        <v>1</v>
      </c>
      <c r="P73" s="124">
        <v>8</v>
      </c>
      <c r="Q73" s="124">
        <v>7</v>
      </c>
      <c r="R73" s="181">
        <v>0</v>
      </c>
      <c r="S73" s="180">
        <v>0</v>
      </c>
      <c r="T73" s="123">
        <v>5098</v>
      </c>
      <c r="U73" s="124">
        <v>0</v>
      </c>
      <c r="V73" s="229">
        <v>0</v>
      </c>
      <c r="W73" s="230">
        <f>SUM(S73:V73)</f>
        <v>5098</v>
      </c>
      <c r="X73" s="231">
        <v>0</v>
      </c>
      <c r="Y73" s="76" t="s">
        <v>281</v>
      </c>
    </row>
    <row r="74" spans="1:25" ht="54.75" customHeight="1" thickBot="1" x14ac:dyDescent="0.25">
      <c r="B74" s="1"/>
      <c r="C74" s="1"/>
      <c r="D74" s="2"/>
      <c r="E74" s="14"/>
      <c r="F74" s="3"/>
      <c r="G74" s="15"/>
      <c r="H74" s="296" t="s">
        <v>231</v>
      </c>
      <c r="I74" s="297"/>
      <c r="J74" s="58">
        <f>SUBTOTAL(9,J9:J73)</f>
        <v>124</v>
      </c>
      <c r="K74" s="57">
        <f t="shared" ref="K74:X74" si="3">SUBTOTAL(9,K9:K73)</f>
        <v>8</v>
      </c>
      <c r="L74" s="57">
        <f t="shared" si="3"/>
        <v>1</v>
      </c>
      <c r="M74" s="57">
        <f t="shared" si="3"/>
        <v>677</v>
      </c>
      <c r="N74" s="57">
        <f t="shared" si="3"/>
        <v>22</v>
      </c>
      <c r="O74" s="57">
        <f t="shared" si="3"/>
        <v>15</v>
      </c>
      <c r="P74" s="57">
        <f t="shared" si="3"/>
        <v>2298</v>
      </c>
      <c r="Q74" s="57">
        <f t="shared" si="3"/>
        <v>27</v>
      </c>
      <c r="R74" s="54">
        <f t="shared" si="3"/>
        <v>0</v>
      </c>
      <c r="S74" s="58">
        <f t="shared" si="3"/>
        <v>87550</v>
      </c>
      <c r="T74" s="57">
        <f t="shared" si="3"/>
        <v>1245597</v>
      </c>
      <c r="U74" s="57">
        <f t="shared" si="3"/>
        <v>0</v>
      </c>
      <c r="V74" s="57">
        <f t="shared" si="3"/>
        <v>8866793</v>
      </c>
      <c r="W74" s="57">
        <f t="shared" si="3"/>
        <v>10199940</v>
      </c>
      <c r="X74" s="54">
        <f t="shared" si="3"/>
        <v>1336500</v>
      </c>
    </row>
    <row r="75" spans="1:25" ht="17.25" customHeight="1" x14ac:dyDescent="0.2">
      <c r="B75" s="7"/>
      <c r="I75" s="196"/>
    </row>
    <row r="76" spans="1:25" s="8" customFormat="1" x14ac:dyDescent="0.2">
      <c r="A76" s="16"/>
      <c r="B76" s="11" t="s">
        <v>261</v>
      </c>
      <c r="I76" s="197"/>
      <c r="Y76" s="16"/>
    </row>
    <row r="77" spans="1:25" s="8" customFormat="1" x14ac:dyDescent="0.2">
      <c r="A77" s="16"/>
      <c r="B77" s="8" t="s">
        <v>84</v>
      </c>
      <c r="I77" s="197"/>
      <c r="Y77" s="16"/>
    </row>
    <row r="78" spans="1:25" s="8" customFormat="1" x14ac:dyDescent="0.2">
      <c r="A78" s="16"/>
      <c r="B78" s="96" t="s">
        <v>258</v>
      </c>
      <c r="I78" s="197"/>
      <c r="Y78" s="16"/>
    </row>
    <row r="79" spans="1:25" s="8" customFormat="1" x14ac:dyDescent="0.2">
      <c r="A79" s="16"/>
      <c r="B79" s="8" t="s">
        <v>85</v>
      </c>
      <c r="I79" s="197"/>
      <c r="Y79" s="16"/>
    </row>
    <row r="80" spans="1:25" s="21" customFormat="1" x14ac:dyDescent="0.2">
      <c r="B80" s="21" t="s">
        <v>327</v>
      </c>
      <c r="I80" s="196"/>
    </row>
  </sheetData>
  <autoFilter ref="A8:Y73" xr:uid="{00000000-0009-0000-0000-000000000000}"/>
  <mergeCells count="28">
    <mergeCell ref="H74:I74"/>
    <mergeCell ref="S7:S8"/>
    <mergeCell ref="T7:T8"/>
    <mergeCell ref="U7:U8"/>
    <mergeCell ref="V7:V8"/>
    <mergeCell ref="H5:H8"/>
    <mergeCell ref="R7:R8"/>
    <mergeCell ref="J6:L6"/>
    <mergeCell ref="M6:O6"/>
    <mergeCell ref="P6:R6"/>
    <mergeCell ref="J5:R5"/>
    <mergeCell ref="K7:K8"/>
    <mergeCell ref="L7:L8"/>
    <mergeCell ref="N7:N8"/>
    <mergeCell ref="I5:I8"/>
    <mergeCell ref="O7:O8"/>
    <mergeCell ref="Y5:Y8"/>
    <mergeCell ref="Q7:Q8"/>
    <mergeCell ref="B5:B8"/>
    <mergeCell ref="C5:C8"/>
    <mergeCell ref="D5:D8"/>
    <mergeCell ref="F5:F8"/>
    <mergeCell ref="W7:W8"/>
    <mergeCell ref="X6:X8"/>
    <mergeCell ref="S6:W6"/>
    <mergeCell ref="S5:X5"/>
    <mergeCell ref="E5:E8"/>
    <mergeCell ref="G5:G8"/>
  </mergeCells>
  <phoneticPr fontId="2"/>
  <hyperlinks>
    <hyperlink ref="Y18" r:id="rId1" xr:uid="{88959D5B-A428-468C-9D1A-7E78DA6D4D59}"/>
    <hyperlink ref="Y19" r:id="rId2" xr:uid="{E4C71DB3-41B0-4AD8-A89A-4920599A1801}"/>
    <hyperlink ref="Y20" r:id="rId3" location="c" xr:uid="{8D765845-0A6F-4503-BB0C-81F86B85651D}"/>
    <hyperlink ref="Y33" location="③決算の状況!A1" display="決算状況へ" xr:uid="{5662C2CD-474B-487F-A9C7-6463168FDD0D}"/>
    <hyperlink ref="Y48" location="③決算の状況!A1" display="決算状況へ" xr:uid="{D3ED6E70-AFE0-4799-AE83-48E96CCFE8BD}"/>
    <hyperlink ref="Y67" location="③決算の状況!A1" display="決算状況へ" xr:uid="{32972DC4-93E2-44DB-9AD5-9D9F27CFF607}"/>
    <hyperlink ref="Y70" r:id="rId4" xr:uid="{98E433F2-53A4-4600-9F50-0316B47A1666}"/>
    <hyperlink ref="Y29" location="③決算の状況!A1" display="決算状況へ" xr:uid="{CD9DF8E9-4F7C-42D6-A04B-CD835AC910E4}"/>
    <hyperlink ref="Y71" r:id="rId5" xr:uid="{CE8F1CC5-46FF-4A5D-9F76-55ECFDFF6EB5}"/>
    <hyperlink ref="Y72" r:id="rId6" xr:uid="{2BB0754E-8BE6-4AB1-A3BC-FD2E3A171EEC}"/>
    <hyperlink ref="Y69" r:id="rId7" xr:uid="{5B19C252-0EC9-4674-9348-CD3B719CAE25}"/>
    <hyperlink ref="Y68" r:id="rId8" location="material" xr:uid="{52C8AD79-CCC4-472F-9BF0-EB95D8CDDAF0}"/>
    <hyperlink ref="Y28" r:id="rId9" xr:uid="{13209CA7-EC99-4866-8A51-0BBF70FEFDE6}"/>
    <hyperlink ref="Y22" r:id="rId10" xr:uid="{6AE63900-26E9-44C3-B608-29CA9EE8AC6E}"/>
    <hyperlink ref="Y23" r:id="rId11" xr:uid="{93C752C3-195F-4750-AE7A-1DE40D62AFC3}"/>
    <hyperlink ref="Y27" r:id="rId12" xr:uid="{AB4EDD76-452A-4309-BB63-927C3F67DA89}"/>
    <hyperlink ref="Y24" r:id="rId13" xr:uid="{7587B17E-6E8E-4903-907D-AA194A121CC1}"/>
    <hyperlink ref="Y25" r:id="rId14" xr:uid="{EEF052F6-9D45-4350-B39A-62EEEDEB7119}"/>
    <hyperlink ref="Y26" r:id="rId15" xr:uid="{217677B9-C7FB-4F05-BFF7-7B23763C0438}"/>
    <hyperlink ref="Y21" r:id="rId16" xr:uid="{29792AA7-28A4-4262-A47B-8A9BBE14C2A2}"/>
    <hyperlink ref="Y30" r:id="rId17" xr:uid="{77500E37-4F1F-48CA-BBE9-920763A7C50A}"/>
    <hyperlink ref="Y32" r:id="rId18" xr:uid="{7821B80B-D086-43AC-88BB-1B9A5D925B88}"/>
    <hyperlink ref="Y31" r:id="rId19" xr:uid="{B4B8181D-9102-4B1A-8D09-8C35DCD5B25B}"/>
    <hyperlink ref="Y34" r:id="rId20" xr:uid="{E2084B18-07C7-4AF1-86AA-49DFAE295BE9}"/>
    <hyperlink ref="Y35" r:id="rId21" xr:uid="{F16A607A-E135-4A1B-9E62-E4E8D0E68CD7}"/>
    <hyperlink ref="Y36" r:id="rId22" xr:uid="{E976B32E-69AA-4CAB-960E-81EB2A6839E6}"/>
    <hyperlink ref="Y37" r:id="rId23" xr:uid="{8F2BE03B-32C6-4988-BD5B-0047A3832985}"/>
    <hyperlink ref="Y39" r:id="rId24" xr:uid="{26977EC7-95F5-47E4-AAC7-25FDE15C2932}"/>
    <hyperlink ref="Y38" r:id="rId25" xr:uid="{81881363-10ED-482E-A7D7-B33C9D55FBD8}"/>
    <hyperlink ref="Y40" r:id="rId26" display="http://kougeihin.jp/association/data/" xr:uid="{4C2307B4-9F6B-41C6-B97A-AC08599AA73B}"/>
    <hyperlink ref="Y41" r:id="rId27" xr:uid="{5B7AF963-E84B-4A0E-A7ED-0AE5FEC3B49D}"/>
    <hyperlink ref="Y42" r:id="rId28" xr:uid="{4D994BC4-46AE-4BC4-894E-CD21E798E39C}"/>
    <hyperlink ref="Y43" r:id="rId29" xr:uid="{71625812-4528-40B7-BF92-BFAB51147373}"/>
    <hyperlink ref="Y44" r:id="rId30" display="http://www.ogtrust.jp/outline/report.html" xr:uid="{2B3F2460-5DC0-49ED-8C21-7DA5E8161A8F}"/>
    <hyperlink ref="Y45" r:id="rId31" xr:uid="{AA6E4CE5-CCB3-4C27-9CC4-DFFC611FAAC3}"/>
    <hyperlink ref="Y47" r:id="rId32" xr:uid="{ACB22410-99E4-4A34-8FA8-EAC4583D0953}"/>
    <hyperlink ref="Y49" r:id="rId33" xr:uid="{16963D87-DA81-4113-B5B6-197BF9957385}"/>
    <hyperlink ref="Y50" r:id="rId34" xr:uid="{7ECBCDAB-6374-4425-884A-6DC485112712}"/>
    <hyperlink ref="Y51" r:id="rId35" xr:uid="{42BFDAF1-0894-4911-BF30-6CD85BFE86DC}"/>
    <hyperlink ref="Y73" r:id="rId36" display="http://www.boutsui-osaka.or.jp/05center/center04.html" xr:uid="{6F68C11E-AB9F-4F07-B090-09F496AA7046}"/>
    <hyperlink ref="Y11" r:id="rId37" xr:uid="{B596AA52-1431-46D1-BF6D-6F6742B2F21D}"/>
    <hyperlink ref="Y12" r:id="rId38" xr:uid="{A06FC243-C616-4CEF-92C2-00255F91BE36}"/>
    <hyperlink ref="Y13" r:id="rId39" xr:uid="{02BFB00B-B545-4BDC-A52E-9CED3B7C2780}"/>
    <hyperlink ref="Y14" r:id="rId40" xr:uid="{97F2580D-1F72-496D-BF44-736C2C313C90}"/>
    <hyperlink ref="Y17" r:id="rId41" xr:uid="{35513E44-E497-43AF-A923-063E0CA928A4}"/>
    <hyperlink ref="Y15" r:id="rId42" xr:uid="{03C1AEBC-8419-459E-B135-1495071DF310}"/>
    <hyperlink ref="Y16" r:id="rId43" xr:uid="{40F5F0DD-C6FD-49BA-BFBB-2DF9E4D0662C}"/>
    <hyperlink ref="Y9" r:id="rId44" xr:uid="{D0F98B02-03E0-4924-9066-DD38B83C0B5F}"/>
    <hyperlink ref="Y10" r:id="rId45" xr:uid="{77154ECF-17F6-4E40-B246-002E446370E6}"/>
    <hyperlink ref="Y64" r:id="rId46" xr:uid="{E55E907F-FFC9-4990-B7AF-8EB5794D830F}"/>
    <hyperlink ref="Y59" r:id="rId47" xr:uid="{FE5A7864-0AB8-41BE-B70E-30638FE2CD64}"/>
    <hyperlink ref="Y60" r:id="rId48" xr:uid="{11530817-7F7D-40EC-BE8A-DFC323FDAE51}"/>
    <hyperlink ref="Y62" r:id="rId49" xr:uid="{FB16A48A-6A4C-49BD-8E45-F0C6FF531948}"/>
    <hyperlink ref="Y63" r:id="rId50" xr:uid="{F4C04934-71B8-4041-AF60-CC70FE63C973}"/>
    <hyperlink ref="Y57" r:id="rId51" xr:uid="{6F365758-6119-41B4-A2D5-8020F5B3F09C}"/>
    <hyperlink ref="Y52" r:id="rId52" xr:uid="{80A97A01-9161-459C-8B92-9E9B2D84F8D5}"/>
    <hyperlink ref="Y53" r:id="rId53" xr:uid="{0789B31B-1EE5-4506-9E3C-172E5B3E584B}"/>
    <hyperlink ref="Y54" r:id="rId54" xr:uid="{A7124CEB-33BD-48BD-B36C-A98114CA0869}"/>
    <hyperlink ref="Y55" r:id="rId55" xr:uid="{95197C7C-93D2-4CEC-B424-8B297D4400D5}"/>
    <hyperlink ref="Y56" r:id="rId56" xr:uid="{79E4207E-5DE6-4D16-84CB-3D4B5FD4A777}"/>
    <hyperlink ref="Y58" location="③決算の状況!A1" display="決算状況へ" xr:uid="{12F874C7-5F6E-46DF-8D07-DF97F72D8B14}"/>
    <hyperlink ref="Y61" location="③決算の状況!A1" display="決算状況へ" xr:uid="{71702992-6755-4B52-8C0D-5065C6ACDD3B}"/>
    <hyperlink ref="Y65" r:id="rId57" xr:uid="{F6C5DF62-985A-4389-807D-3C151D475A68}"/>
    <hyperlink ref="Y66" r:id="rId58" xr:uid="{C537AB2C-7639-4EF6-B06A-2BEF6D88B8C9}"/>
    <hyperlink ref="Y46" r:id="rId59" xr:uid="{1E1CB65E-4163-4D11-A16D-8AC9812D8045}"/>
  </hyperlinks>
  <printOptions horizontalCentered="1"/>
  <pageMargins left="0.43307086614173229" right="0.23622047244094491" top="0.74803149606299213" bottom="0.74803149606299213" header="0.31496062992125984" footer="0.31496062992125984"/>
  <pageSetup paperSize="8" scale="59" fitToHeight="0" orientation="landscape" cellComments="asDisplayed" r:id="rId60"/>
  <rowBreaks count="1" manualBreakCount="1">
    <brk id="28"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Z46"/>
  <sheetViews>
    <sheetView showGridLines="0" view="pageBreakPreview" zoomScale="60" zoomScaleNormal="70" workbookViewId="0">
      <pane xSplit="2" ySplit="8" topLeftCell="C21" activePane="bottomRight" state="frozen"/>
      <selection pane="topRight"/>
      <selection pane="bottomLeft"/>
      <selection pane="bottomRight" activeCell="X30" sqref="X30"/>
    </sheetView>
  </sheetViews>
  <sheetFormatPr defaultColWidth="9" defaultRowHeight="13.2" x14ac:dyDescent="0.2"/>
  <cols>
    <col min="1" max="1" width="3.21875" style="21" customWidth="1"/>
    <col min="2" max="2" width="25.6640625" style="9" customWidth="1"/>
    <col min="3" max="3" width="23.109375" style="9" customWidth="1"/>
    <col min="4" max="4" width="75.6640625" style="9" customWidth="1"/>
    <col min="5" max="5" width="14.21875" style="21" customWidth="1"/>
    <col min="6" max="6" width="14.6640625" style="9" customWidth="1"/>
    <col min="7" max="7" width="12.44140625" style="21" customWidth="1"/>
    <col min="8" max="8" width="6.33203125" style="9" customWidth="1"/>
    <col min="9" max="14" width="4.6640625" style="9" customWidth="1"/>
    <col min="15" max="15" width="6" style="9" customWidth="1"/>
    <col min="16" max="17" width="4.6640625" style="9" customWidth="1"/>
    <col min="18" max="25" width="12.6640625" style="9" customWidth="1"/>
    <col min="26" max="26" width="37.77734375" style="9" customWidth="1"/>
    <col min="27" max="16384" width="9" style="9"/>
  </cols>
  <sheetData>
    <row r="1" spans="1:26" s="21" customFormat="1" ht="16.2" x14ac:dyDescent="0.2">
      <c r="B1" s="12" t="s">
        <v>16</v>
      </c>
    </row>
    <row r="2" spans="1:26" s="21" customFormat="1" x14ac:dyDescent="0.2"/>
    <row r="3" spans="1:26" s="21" customFormat="1" ht="14.4" x14ac:dyDescent="0.2">
      <c r="B3" s="105" t="s">
        <v>81</v>
      </c>
      <c r="H3" s="10"/>
      <c r="I3" s="10"/>
      <c r="J3" s="10"/>
      <c r="K3" s="10"/>
    </row>
    <row r="4" spans="1:26" s="21" customFormat="1" ht="20.100000000000001" customHeight="1" thickBot="1" x14ac:dyDescent="0.25">
      <c r="H4" s="10"/>
      <c r="I4" s="10"/>
      <c r="J4" s="10"/>
      <c r="K4" s="10"/>
      <c r="Y4" s="51"/>
      <c r="Z4" s="51" t="s">
        <v>323</v>
      </c>
    </row>
    <row r="5" spans="1:26" ht="18" customHeight="1" x14ac:dyDescent="0.2">
      <c r="B5" s="274" t="s">
        <v>100</v>
      </c>
      <c r="C5" s="277" t="s">
        <v>101</v>
      </c>
      <c r="D5" s="322" t="s">
        <v>102</v>
      </c>
      <c r="E5" s="328" t="s">
        <v>235</v>
      </c>
      <c r="F5" s="325" t="s">
        <v>236</v>
      </c>
      <c r="G5" s="277" t="s">
        <v>237</v>
      </c>
      <c r="H5" s="322" t="s">
        <v>103</v>
      </c>
      <c r="I5" s="304" t="s">
        <v>324</v>
      </c>
      <c r="J5" s="305"/>
      <c r="K5" s="305"/>
      <c r="L5" s="305"/>
      <c r="M5" s="305"/>
      <c r="N5" s="305"/>
      <c r="O5" s="305"/>
      <c r="P5" s="305"/>
      <c r="Q5" s="306"/>
      <c r="R5" s="318" t="s">
        <v>325</v>
      </c>
      <c r="S5" s="319"/>
      <c r="T5" s="319"/>
      <c r="U5" s="319"/>
      <c r="V5" s="319"/>
      <c r="W5" s="319"/>
      <c r="X5" s="319"/>
      <c r="Y5" s="319"/>
      <c r="Z5" s="269" t="s">
        <v>113</v>
      </c>
    </row>
    <row r="6" spans="1:26" ht="32.25" customHeight="1" x14ac:dyDescent="0.2">
      <c r="B6" s="275"/>
      <c r="C6" s="278"/>
      <c r="D6" s="323"/>
      <c r="E6" s="329"/>
      <c r="F6" s="326"/>
      <c r="G6" s="283"/>
      <c r="H6" s="287"/>
      <c r="I6" s="300" t="s">
        <v>104</v>
      </c>
      <c r="J6" s="301"/>
      <c r="K6" s="301"/>
      <c r="L6" s="314" t="s">
        <v>105</v>
      </c>
      <c r="M6" s="315"/>
      <c r="N6" s="315"/>
      <c r="O6" s="302" t="s">
        <v>106</v>
      </c>
      <c r="P6" s="301"/>
      <c r="Q6" s="303"/>
      <c r="R6" s="289" t="s">
        <v>52</v>
      </c>
      <c r="S6" s="310"/>
      <c r="T6" s="316"/>
      <c r="U6" s="316"/>
      <c r="V6" s="317"/>
      <c r="W6" s="311" t="s">
        <v>112</v>
      </c>
      <c r="X6" s="309" t="s">
        <v>326</v>
      </c>
      <c r="Y6" s="310"/>
      <c r="Z6" s="270"/>
    </row>
    <row r="7" spans="1:26" ht="18" customHeight="1" x14ac:dyDescent="0.2">
      <c r="B7" s="275"/>
      <c r="C7" s="278"/>
      <c r="D7" s="323"/>
      <c r="E7" s="329"/>
      <c r="F7" s="326"/>
      <c r="G7" s="283"/>
      <c r="H7" s="287"/>
      <c r="I7" s="5"/>
      <c r="J7" s="272" t="s">
        <v>1</v>
      </c>
      <c r="K7" s="272" t="s">
        <v>2</v>
      </c>
      <c r="L7" s="18"/>
      <c r="M7" s="272" t="s">
        <v>1</v>
      </c>
      <c r="N7" s="272" t="s">
        <v>2</v>
      </c>
      <c r="O7" s="18"/>
      <c r="P7" s="272" t="s">
        <v>1</v>
      </c>
      <c r="Q7" s="298" t="s">
        <v>2</v>
      </c>
      <c r="R7" s="332" t="s">
        <v>107</v>
      </c>
      <c r="S7" s="286" t="s">
        <v>108</v>
      </c>
      <c r="T7" s="285" t="s">
        <v>109</v>
      </c>
      <c r="U7" s="285" t="s">
        <v>110</v>
      </c>
      <c r="V7" s="285" t="s">
        <v>111</v>
      </c>
      <c r="W7" s="283"/>
      <c r="X7" s="312" t="s">
        <v>53</v>
      </c>
      <c r="Y7" s="320" t="s">
        <v>54</v>
      </c>
      <c r="Z7" s="270"/>
    </row>
    <row r="8" spans="1:26" ht="38.25" customHeight="1" thickBot="1" x14ac:dyDescent="0.25">
      <c r="B8" s="276"/>
      <c r="C8" s="279"/>
      <c r="D8" s="324"/>
      <c r="E8" s="330"/>
      <c r="F8" s="327"/>
      <c r="G8" s="284"/>
      <c r="H8" s="288"/>
      <c r="I8" s="6"/>
      <c r="J8" s="273"/>
      <c r="K8" s="273"/>
      <c r="L8" s="19"/>
      <c r="M8" s="273"/>
      <c r="N8" s="273"/>
      <c r="O8" s="19"/>
      <c r="P8" s="273"/>
      <c r="Q8" s="299"/>
      <c r="R8" s="333"/>
      <c r="S8" s="284"/>
      <c r="T8" s="284"/>
      <c r="U8" s="284"/>
      <c r="V8" s="279"/>
      <c r="W8" s="284"/>
      <c r="X8" s="313"/>
      <c r="Y8" s="321"/>
      <c r="Z8" s="271"/>
    </row>
    <row r="9" spans="1:26" s="21" customFormat="1" ht="54.75" customHeight="1" x14ac:dyDescent="0.2">
      <c r="A9" s="21">
        <v>66</v>
      </c>
      <c r="B9" s="256" t="s">
        <v>396</v>
      </c>
      <c r="C9" s="150" t="s">
        <v>367</v>
      </c>
      <c r="D9" s="151" t="s">
        <v>278</v>
      </c>
      <c r="E9" s="77">
        <v>100000</v>
      </c>
      <c r="F9" s="55">
        <v>131</v>
      </c>
      <c r="G9" s="53">
        <f t="shared" ref="G9:G29" si="0">F9/E9</f>
        <v>1.31E-3</v>
      </c>
      <c r="H9" s="78"/>
      <c r="I9" s="152">
        <v>5</v>
      </c>
      <c r="J9" s="116">
        <v>0</v>
      </c>
      <c r="K9" s="116">
        <v>0</v>
      </c>
      <c r="L9" s="116">
        <v>6</v>
      </c>
      <c r="M9" s="116">
        <v>0</v>
      </c>
      <c r="N9" s="116">
        <v>0</v>
      </c>
      <c r="O9" s="116">
        <v>164</v>
      </c>
      <c r="P9" s="116">
        <v>0</v>
      </c>
      <c r="Q9" s="117">
        <v>0</v>
      </c>
      <c r="R9" s="115">
        <v>0</v>
      </c>
      <c r="S9" s="116">
        <v>0</v>
      </c>
      <c r="T9" s="116">
        <v>0</v>
      </c>
      <c r="U9" s="116">
        <v>0</v>
      </c>
      <c r="V9" s="104">
        <f t="shared" ref="V9:V10" si="1">SUM(R9,S9,T9,U9)</f>
        <v>0</v>
      </c>
      <c r="W9" s="109">
        <v>0</v>
      </c>
      <c r="X9" s="85">
        <v>0</v>
      </c>
      <c r="Y9" s="86">
        <v>0</v>
      </c>
      <c r="Z9" s="142" t="s">
        <v>19</v>
      </c>
    </row>
    <row r="10" spans="1:26" s="21" customFormat="1" ht="54.75" customHeight="1" x14ac:dyDescent="0.2">
      <c r="A10" s="21">
        <v>67</v>
      </c>
      <c r="B10" s="246" t="s">
        <v>55</v>
      </c>
      <c r="C10" s="153" t="s">
        <v>317</v>
      </c>
      <c r="D10" s="154" t="s">
        <v>279</v>
      </c>
      <c r="E10" s="56">
        <v>100000</v>
      </c>
      <c r="F10" s="91">
        <v>5000</v>
      </c>
      <c r="G10" s="53">
        <f t="shared" si="0"/>
        <v>0.05</v>
      </c>
      <c r="H10" s="78"/>
      <c r="I10" s="83">
        <v>4</v>
      </c>
      <c r="J10" s="84">
        <v>0</v>
      </c>
      <c r="K10" s="84">
        <v>0</v>
      </c>
      <c r="L10" s="84">
        <v>8</v>
      </c>
      <c r="M10" s="84">
        <v>0</v>
      </c>
      <c r="N10" s="84">
        <v>1</v>
      </c>
      <c r="O10" s="84">
        <v>25</v>
      </c>
      <c r="P10" s="84">
        <v>0</v>
      </c>
      <c r="Q10" s="118">
        <v>0</v>
      </c>
      <c r="R10" s="115">
        <v>0</v>
      </c>
      <c r="S10" s="116">
        <v>0</v>
      </c>
      <c r="T10" s="116">
        <v>0</v>
      </c>
      <c r="U10" s="116">
        <v>0</v>
      </c>
      <c r="V10" s="104">
        <f t="shared" si="1"/>
        <v>0</v>
      </c>
      <c r="W10" s="109">
        <v>0</v>
      </c>
      <c r="X10" s="85">
        <v>0</v>
      </c>
      <c r="Y10" s="86">
        <v>0</v>
      </c>
      <c r="Z10" s="74" t="s">
        <v>368</v>
      </c>
    </row>
    <row r="11" spans="1:26" s="17" customFormat="1" ht="54.75" customHeight="1" x14ac:dyDescent="0.2">
      <c r="A11" s="21">
        <v>68</v>
      </c>
      <c r="B11" s="248" t="s">
        <v>56</v>
      </c>
      <c r="C11" s="155" t="s">
        <v>260</v>
      </c>
      <c r="D11" s="28" t="s">
        <v>183</v>
      </c>
      <c r="E11" s="103">
        <v>814990000</v>
      </c>
      <c r="F11" s="55">
        <v>90112000</v>
      </c>
      <c r="G11" s="53">
        <f t="shared" si="0"/>
        <v>0.11056822783101633</v>
      </c>
      <c r="H11" s="80"/>
      <c r="I11" s="115">
        <v>1</v>
      </c>
      <c r="J11" s="116">
        <v>0</v>
      </c>
      <c r="K11" s="116">
        <v>0</v>
      </c>
      <c r="L11" s="116">
        <v>8</v>
      </c>
      <c r="M11" s="116">
        <v>0</v>
      </c>
      <c r="N11" s="116">
        <v>1</v>
      </c>
      <c r="O11" s="116">
        <v>0</v>
      </c>
      <c r="P11" s="116">
        <v>0</v>
      </c>
      <c r="Q11" s="117">
        <v>0</v>
      </c>
      <c r="R11" s="83">
        <v>0</v>
      </c>
      <c r="S11" s="84">
        <v>0</v>
      </c>
      <c r="T11" s="84">
        <v>0</v>
      </c>
      <c r="U11" s="116">
        <v>0</v>
      </c>
      <c r="V11" s="104">
        <f t="shared" ref="V11:V19" si="2">SUM(R11,S11,T11,U11)</f>
        <v>0</v>
      </c>
      <c r="W11" s="209">
        <v>29448722</v>
      </c>
      <c r="X11" s="107">
        <v>0</v>
      </c>
      <c r="Y11" s="108">
        <v>0</v>
      </c>
      <c r="Z11" s="74" t="s">
        <v>280</v>
      </c>
    </row>
    <row r="12" spans="1:26" ht="54.75" customHeight="1" x14ac:dyDescent="0.2">
      <c r="A12" s="21">
        <v>69</v>
      </c>
      <c r="B12" s="247" t="s">
        <v>57</v>
      </c>
      <c r="C12" s="156" t="s">
        <v>185</v>
      </c>
      <c r="D12" s="28" t="s">
        <v>186</v>
      </c>
      <c r="E12" s="77">
        <v>134000</v>
      </c>
      <c r="F12" s="91">
        <v>2000</v>
      </c>
      <c r="G12" s="53">
        <f t="shared" si="0"/>
        <v>1.4925373134328358E-2</v>
      </c>
      <c r="H12" s="102" t="s">
        <v>282</v>
      </c>
      <c r="I12" s="115">
        <v>3</v>
      </c>
      <c r="J12" s="116">
        <v>0</v>
      </c>
      <c r="K12" s="116">
        <v>0</v>
      </c>
      <c r="L12" s="116">
        <v>4</v>
      </c>
      <c r="M12" s="116">
        <v>0</v>
      </c>
      <c r="N12" s="116">
        <v>0</v>
      </c>
      <c r="O12" s="116">
        <v>28</v>
      </c>
      <c r="P12" s="116">
        <v>0</v>
      </c>
      <c r="Q12" s="117">
        <v>2</v>
      </c>
      <c r="R12" s="115">
        <v>0</v>
      </c>
      <c r="S12" s="116">
        <v>0</v>
      </c>
      <c r="T12" s="116">
        <v>0</v>
      </c>
      <c r="U12" s="116">
        <v>0</v>
      </c>
      <c r="V12" s="104">
        <f t="shared" si="2"/>
        <v>0</v>
      </c>
      <c r="W12" s="109">
        <v>0</v>
      </c>
      <c r="X12" s="85">
        <v>0</v>
      </c>
      <c r="Y12" s="86">
        <v>0</v>
      </c>
      <c r="Z12" s="142" t="s">
        <v>19</v>
      </c>
    </row>
    <row r="13" spans="1:26" ht="54.75" customHeight="1" x14ac:dyDescent="0.2">
      <c r="A13" s="21">
        <v>70</v>
      </c>
      <c r="B13" s="257" t="s">
        <v>407</v>
      </c>
      <c r="C13" s="157" t="s">
        <v>187</v>
      </c>
      <c r="D13" s="28" t="s">
        <v>188</v>
      </c>
      <c r="E13" s="79">
        <v>16602100</v>
      </c>
      <c r="F13" s="55">
        <v>288000</v>
      </c>
      <c r="G13" s="53">
        <f t="shared" si="0"/>
        <v>1.734720306467254E-2</v>
      </c>
      <c r="H13" s="80"/>
      <c r="I13" s="115">
        <v>5</v>
      </c>
      <c r="J13" s="116">
        <v>0</v>
      </c>
      <c r="K13" s="116">
        <v>0</v>
      </c>
      <c r="L13" s="116">
        <v>1</v>
      </c>
      <c r="M13" s="116">
        <v>0</v>
      </c>
      <c r="N13" s="116">
        <v>0</v>
      </c>
      <c r="O13" s="116">
        <v>109</v>
      </c>
      <c r="P13" s="116">
        <v>0</v>
      </c>
      <c r="Q13" s="117">
        <v>0</v>
      </c>
      <c r="R13" s="83">
        <v>0</v>
      </c>
      <c r="S13" s="84">
        <v>0</v>
      </c>
      <c r="T13" s="84">
        <v>0</v>
      </c>
      <c r="U13" s="84">
        <v>0</v>
      </c>
      <c r="V13" s="104">
        <f t="shared" si="2"/>
        <v>0</v>
      </c>
      <c r="W13" s="110">
        <v>0</v>
      </c>
      <c r="X13" s="111">
        <v>0</v>
      </c>
      <c r="Y13" s="112">
        <v>0</v>
      </c>
      <c r="Z13" s="74" t="s">
        <v>296</v>
      </c>
    </row>
    <row r="14" spans="1:26" s="232" customFormat="1" ht="54.75" customHeight="1" x14ac:dyDescent="0.2">
      <c r="A14" s="50">
        <v>71</v>
      </c>
      <c r="B14" s="248" t="s">
        <v>330</v>
      </c>
      <c r="C14" s="158" t="s">
        <v>328</v>
      </c>
      <c r="D14" s="159" t="s">
        <v>184</v>
      </c>
      <c r="E14" s="56">
        <v>134000</v>
      </c>
      <c r="F14" s="55">
        <v>2000</v>
      </c>
      <c r="G14" s="53">
        <f t="shared" si="0"/>
        <v>1.4925373134328358E-2</v>
      </c>
      <c r="H14" s="102" t="s">
        <v>73</v>
      </c>
      <c r="I14" s="115">
        <v>6</v>
      </c>
      <c r="J14" s="116">
        <v>0</v>
      </c>
      <c r="K14" s="116">
        <v>0</v>
      </c>
      <c r="L14" s="116">
        <v>5</v>
      </c>
      <c r="M14" s="116">
        <v>0</v>
      </c>
      <c r="N14" s="116">
        <v>0</v>
      </c>
      <c r="O14" s="116">
        <v>346</v>
      </c>
      <c r="P14" s="116">
        <v>0</v>
      </c>
      <c r="Q14" s="117">
        <v>0</v>
      </c>
      <c r="R14" s="83">
        <v>0</v>
      </c>
      <c r="S14" s="116">
        <v>73810</v>
      </c>
      <c r="T14" s="84">
        <v>0</v>
      </c>
      <c r="U14" s="116">
        <v>261353</v>
      </c>
      <c r="V14" s="104">
        <f t="shared" si="2"/>
        <v>335163</v>
      </c>
      <c r="W14" s="233">
        <v>0</v>
      </c>
      <c r="X14" s="128">
        <v>0</v>
      </c>
      <c r="Y14" s="129">
        <v>0</v>
      </c>
      <c r="Z14" s="74" t="s">
        <v>333</v>
      </c>
    </row>
    <row r="15" spans="1:26" s="21" customFormat="1" ht="54.75" customHeight="1" x14ac:dyDescent="0.2">
      <c r="A15" s="50">
        <v>72</v>
      </c>
      <c r="B15" s="247" t="s">
        <v>353</v>
      </c>
      <c r="C15" s="30" t="s">
        <v>245</v>
      </c>
      <c r="D15" s="28" t="s">
        <v>142</v>
      </c>
      <c r="E15" s="63">
        <v>12306000</v>
      </c>
      <c r="F15" s="62">
        <v>198000</v>
      </c>
      <c r="G15" s="53">
        <f t="shared" si="0"/>
        <v>1.6089712335446125E-2</v>
      </c>
      <c r="H15" s="78"/>
      <c r="I15" s="115">
        <v>9</v>
      </c>
      <c r="J15" s="116">
        <v>0</v>
      </c>
      <c r="K15" s="116">
        <v>0</v>
      </c>
      <c r="L15" s="116">
        <v>6</v>
      </c>
      <c r="M15" s="116">
        <v>0</v>
      </c>
      <c r="N15" s="116">
        <v>0</v>
      </c>
      <c r="O15" s="143">
        <v>4714</v>
      </c>
      <c r="P15" s="116">
        <v>0</v>
      </c>
      <c r="Q15" s="117">
        <v>0</v>
      </c>
      <c r="R15" s="83">
        <v>0</v>
      </c>
      <c r="S15" s="84">
        <v>0</v>
      </c>
      <c r="T15" s="84">
        <v>0</v>
      </c>
      <c r="U15" s="116">
        <v>129800</v>
      </c>
      <c r="V15" s="104">
        <f t="shared" si="2"/>
        <v>129800</v>
      </c>
      <c r="W15" s="29">
        <v>0</v>
      </c>
      <c r="X15" s="128">
        <v>0</v>
      </c>
      <c r="Y15" s="129">
        <v>0</v>
      </c>
      <c r="Z15" s="74" t="s">
        <v>288</v>
      </c>
    </row>
    <row r="16" spans="1:26" ht="54.75" customHeight="1" x14ac:dyDescent="0.2">
      <c r="A16" s="21">
        <v>73</v>
      </c>
      <c r="B16" s="248" t="s">
        <v>58</v>
      </c>
      <c r="C16" s="27" t="s">
        <v>318</v>
      </c>
      <c r="D16" s="28" t="s">
        <v>189</v>
      </c>
      <c r="E16" s="56">
        <v>6822000</v>
      </c>
      <c r="F16" s="55">
        <v>300000</v>
      </c>
      <c r="G16" s="53">
        <f t="shared" si="0"/>
        <v>4.3975373790677223E-2</v>
      </c>
      <c r="H16" s="78"/>
      <c r="I16" s="115">
        <v>6</v>
      </c>
      <c r="J16" s="116">
        <v>0</v>
      </c>
      <c r="K16" s="116">
        <v>0</v>
      </c>
      <c r="L16" s="116">
        <v>5</v>
      </c>
      <c r="M16" s="116">
        <v>0</v>
      </c>
      <c r="N16" s="116">
        <v>0</v>
      </c>
      <c r="O16" s="116">
        <v>77</v>
      </c>
      <c r="P16" s="116">
        <v>0</v>
      </c>
      <c r="Q16" s="117">
        <v>0</v>
      </c>
      <c r="R16" s="83">
        <v>0</v>
      </c>
      <c r="S16" s="84">
        <v>0</v>
      </c>
      <c r="T16" s="84">
        <v>0</v>
      </c>
      <c r="U16" s="116">
        <v>0</v>
      </c>
      <c r="V16" s="104">
        <f t="shared" si="2"/>
        <v>0</v>
      </c>
      <c r="W16" s="109">
        <v>0</v>
      </c>
      <c r="X16" s="116">
        <v>647200</v>
      </c>
      <c r="Y16" s="116">
        <v>30000</v>
      </c>
      <c r="Z16" s="74" t="s">
        <v>358</v>
      </c>
    </row>
    <row r="17" spans="1:26" ht="54.75" customHeight="1" x14ac:dyDescent="0.2">
      <c r="A17" s="21">
        <v>74</v>
      </c>
      <c r="B17" s="248" t="s">
        <v>59</v>
      </c>
      <c r="C17" s="27" t="s">
        <v>253</v>
      </c>
      <c r="D17" s="28" t="s">
        <v>226</v>
      </c>
      <c r="E17" s="56">
        <v>50000</v>
      </c>
      <c r="F17" s="55">
        <v>22000</v>
      </c>
      <c r="G17" s="53">
        <f t="shared" si="0"/>
        <v>0.44</v>
      </c>
      <c r="H17" s="78"/>
      <c r="I17" s="115">
        <v>1</v>
      </c>
      <c r="J17" s="116">
        <v>0</v>
      </c>
      <c r="K17" s="116">
        <v>0</v>
      </c>
      <c r="L17" s="116">
        <v>6</v>
      </c>
      <c r="M17" s="116">
        <v>0</v>
      </c>
      <c r="N17" s="116">
        <v>1</v>
      </c>
      <c r="O17" s="116">
        <v>40</v>
      </c>
      <c r="P17" s="116">
        <v>0</v>
      </c>
      <c r="Q17" s="117">
        <v>0</v>
      </c>
      <c r="R17" s="115">
        <v>0</v>
      </c>
      <c r="S17" s="116">
        <v>0</v>
      </c>
      <c r="T17" s="116">
        <v>0</v>
      </c>
      <c r="U17" s="116">
        <v>0</v>
      </c>
      <c r="V17" s="104">
        <f t="shared" si="2"/>
        <v>0</v>
      </c>
      <c r="W17" s="109">
        <v>0</v>
      </c>
      <c r="X17" s="85">
        <v>0</v>
      </c>
      <c r="Y17" s="86">
        <v>0</v>
      </c>
      <c r="Z17" s="142" t="s">
        <v>19</v>
      </c>
    </row>
    <row r="18" spans="1:26" ht="54.75" customHeight="1" x14ac:dyDescent="0.2">
      <c r="A18" s="21">
        <v>75</v>
      </c>
      <c r="B18" s="257" t="s">
        <v>60</v>
      </c>
      <c r="C18" s="160" t="s">
        <v>253</v>
      </c>
      <c r="D18" s="28" t="s">
        <v>190</v>
      </c>
      <c r="E18" s="56">
        <v>249555</v>
      </c>
      <c r="F18" s="55">
        <v>88000</v>
      </c>
      <c r="G18" s="53">
        <f t="shared" si="0"/>
        <v>0.35262767726553262</v>
      </c>
      <c r="H18" s="78"/>
      <c r="I18" s="115">
        <v>3</v>
      </c>
      <c r="J18" s="116">
        <v>0</v>
      </c>
      <c r="K18" s="116">
        <v>0</v>
      </c>
      <c r="L18" s="116">
        <v>4</v>
      </c>
      <c r="M18" s="116">
        <v>0</v>
      </c>
      <c r="N18" s="116">
        <v>1</v>
      </c>
      <c r="O18" s="116">
        <v>223</v>
      </c>
      <c r="P18" s="116">
        <v>0</v>
      </c>
      <c r="Q18" s="117">
        <v>0</v>
      </c>
      <c r="R18" s="115">
        <v>0</v>
      </c>
      <c r="S18" s="116">
        <v>0</v>
      </c>
      <c r="T18" s="116">
        <v>0</v>
      </c>
      <c r="U18" s="116">
        <v>0</v>
      </c>
      <c r="V18" s="104">
        <f t="shared" si="2"/>
        <v>0</v>
      </c>
      <c r="W18" s="109">
        <v>0</v>
      </c>
      <c r="X18" s="85">
        <v>0</v>
      </c>
      <c r="Y18" s="86">
        <v>0</v>
      </c>
      <c r="Z18" s="142" t="s">
        <v>19</v>
      </c>
    </row>
    <row r="19" spans="1:26" ht="54.75" customHeight="1" x14ac:dyDescent="0.2">
      <c r="A19" s="21">
        <v>76</v>
      </c>
      <c r="B19" s="247" t="s">
        <v>61</v>
      </c>
      <c r="C19" s="30" t="s">
        <v>253</v>
      </c>
      <c r="D19" s="28" t="s">
        <v>357</v>
      </c>
      <c r="E19" s="56">
        <v>200000</v>
      </c>
      <c r="F19" s="55">
        <v>49000</v>
      </c>
      <c r="G19" s="53">
        <f t="shared" si="0"/>
        <v>0.245</v>
      </c>
      <c r="H19" s="78"/>
      <c r="I19" s="115">
        <v>1</v>
      </c>
      <c r="J19" s="116">
        <v>0</v>
      </c>
      <c r="K19" s="116">
        <v>0</v>
      </c>
      <c r="L19" s="116">
        <v>5</v>
      </c>
      <c r="M19" s="116">
        <v>0</v>
      </c>
      <c r="N19" s="116">
        <v>1</v>
      </c>
      <c r="O19" s="116">
        <v>177</v>
      </c>
      <c r="P19" s="116">
        <v>0</v>
      </c>
      <c r="Q19" s="117">
        <v>0</v>
      </c>
      <c r="R19" s="83">
        <v>0</v>
      </c>
      <c r="S19" s="84">
        <v>0</v>
      </c>
      <c r="T19" s="84">
        <v>0</v>
      </c>
      <c r="U19" s="116">
        <v>0</v>
      </c>
      <c r="V19" s="104">
        <f t="shared" si="2"/>
        <v>0</v>
      </c>
      <c r="W19" s="109">
        <v>0</v>
      </c>
      <c r="X19" s="107">
        <v>0</v>
      </c>
      <c r="Y19" s="108">
        <v>0</v>
      </c>
      <c r="Z19" s="142" t="s">
        <v>19</v>
      </c>
    </row>
    <row r="20" spans="1:26" ht="54.75" customHeight="1" x14ac:dyDescent="0.2">
      <c r="A20" s="50">
        <v>77</v>
      </c>
      <c r="B20" s="248" t="s">
        <v>83</v>
      </c>
      <c r="C20" s="27" t="s">
        <v>319</v>
      </c>
      <c r="D20" s="28" t="s">
        <v>199</v>
      </c>
      <c r="E20" s="56">
        <v>8980480</v>
      </c>
      <c r="F20" s="55">
        <v>216970</v>
      </c>
      <c r="G20" s="53">
        <f t="shared" si="0"/>
        <v>2.4160178520524517E-2</v>
      </c>
      <c r="H20" s="78"/>
      <c r="I20" s="115">
        <v>1</v>
      </c>
      <c r="J20" s="116">
        <v>0</v>
      </c>
      <c r="K20" s="116">
        <v>0</v>
      </c>
      <c r="L20" s="116">
        <v>8</v>
      </c>
      <c r="M20" s="116">
        <v>0</v>
      </c>
      <c r="N20" s="116">
        <v>0</v>
      </c>
      <c r="O20" s="116">
        <v>19</v>
      </c>
      <c r="P20" s="116">
        <v>0</v>
      </c>
      <c r="Q20" s="117">
        <v>0</v>
      </c>
      <c r="R20" s="115">
        <v>0</v>
      </c>
      <c r="S20" s="116">
        <v>0</v>
      </c>
      <c r="T20" s="116">
        <v>0</v>
      </c>
      <c r="U20" s="116">
        <v>0</v>
      </c>
      <c r="V20" s="104">
        <f t="shared" ref="V20:V40" si="3">SUM(R20,S20,T20,U20)</f>
        <v>0</v>
      </c>
      <c r="W20" s="29">
        <v>0</v>
      </c>
      <c r="X20" s="85">
        <v>0</v>
      </c>
      <c r="Y20" s="86">
        <v>0</v>
      </c>
      <c r="Z20" s="75" t="s">
        <v>19</v>
      </c>
    </row>
    <row r="21" spans="1:26" ht="54.75" customHeight="1" x14ac:dyDescent="0.2">
      <c r="A21" s="50">
        <v>78</v>
      </c>
      <c r="B21" s="248" t="s">
        <v>228</v>
      </c>
      <c r="C21" s="27" t="s">
        <v>247</v>
      </c>
      <c r="D21" s="28" t="s">
        <v>198</v>
      </c>
      <c r="E21" s="56">
        <v>137000</v>
      </c>
      <c r="F21" s="55">
        <v>16670</v>
      </c>
      <c r="G21" s="53">
        <f t="shared" si="0"/>
        <v>0.12167883211678832</v>
      </c>
      <c r="H21" s="22" t="s">
        <v>73</v>
      </c>
      <c r="I21" s="115">
        <v>6</v>
      </c>
      <c r="J21" s="116">
        <v>1</v>
      </c>
      <c r="K21" s="116">
        <v>0</v>
      </c>
      <c r="L21" s="116">
        <v>13</v>
      </c>
      <c r="M21" s="116">
        <v>0</v>
      </c>
      <c r="N21" s="116">
        <v>1</v>
      </c>
      <c r="O21" s="116">
        <v>50</v>
      </c>
      <c r="P21" s="116">
        <v>0</v>
      </c>
      <c r="Q21" s="117">
        <v>8</v>
      </c>
      <c r="R21" s="119">
        <v>0</v>
      </c>
      <c r="S21" s="116">
        <v>948634</v>
      </c>
      <c r="T21" s="120">
        <v>0</v>
      </c>
      <c r="U21" s="116">
        <v>18792</v>
      </c>
      <c r="V21" s="104">
        <f t="shared" si="3"/>
        <v>967426</v>
      </c>
      <c r="W21" s="29">
        <v>0</v>
      </c>
      <c r="X21" s="31">
        <v>0</v>
      </c>
      <c r="Y21" s="32">
        <v>0</v>
      </c>
      <c r="Z21" s="74" t="s">
        <v>274</v>
      </c>
    </row>
    <row r="22" spans="1:26" ht="54.75" customHeight="1" x14ac:dyDescent="0.2">
      <c r="A22" s="50">
        <v>79</v>
      </c>
      <c r="B22" s="248" t="s">
        <v>62</v>
      </c>
      <c r="C22" s="27" t="s">
        <v>161</v>
      </c>
      <c r="D22" s="28" t="s">
        <v>191</v>
      </c>
      <c r="E22" s="56">
        <v>450000</v>
      </c>
      <c r="F22" s="55">
        <v>108000</v>
      </c>
      <c r="G22" s="53">
        <f t="shared" si="0"/>
        <v>0.24</v>
      </c>
      <c r="H22" s="78"/>
      <c r="I22" s="115">
        <v>2</v>
      </c>
      <c r="J22" s="116">
        <v>0</v>
      </c>
      <c r="K22" s="116">
        <v>0</v>
      </c>
      <c r="L22" s="116">
        <v>8</v>
      </c>
      <c r="M22" s="116">
        <v>0</v>
      </c>
      <c r="N22" s="116">
        <v>1</v>
      </c>
      <c r="O22" s="116">
        <v>13</v>
      </c>
      <c r="P22" s="116">
        <v>0</v>
      </c>
      <c r="Q22" s="117">
        <v>0</v>
      </c>
      <c r="R22" s="115">
        <v>0</v>
      </c>
      <c r="S22" s="116">
        <v>0</v>
      </c>
      <c r="T22" s="116">
        <v>0</v>
      </c>
      <c r="U22" s="116">
        <v>0</v>
      </c>
      <c r="V22" s="104">
        <f t="shared" si="3"/>
        <v>0</v>
      </c>
      <c r="W22" s="29">
        <v>0</v>
      </c>
      <c r="X22" s="85">
        <v>4025</v>
      </c>
      <c r="Y22" s="86">
        <v>1080</v>
      </c>
      <c r="Z22" s="75" t="s">
        <v>19</v>
      </c>
    </row>
    <row r="23" spans="1:26" ht="60" customHeight="1" x14ac:dyDescent="0.2">
      <c r="A23" s="50">
        <v>80</v>
      </c>
      <c r="B23" s="248" t="s">
        <v>229</v>
      </c>
      <c r="C23" s="27" t="s">
        <v>161</v>
      </c>
      <c r="D23" s="28" t="s">
        <v>200</v>
      </c>
      <c r="E23" s="56">
        <v>46481650</v>
      </c>
      <c r="F23" s="55">
        <v>20700</v>
      </c>
      <c r="G23" s="92">
        <f t="shared" si="0"/>
        <v>4.4533703084980846E-4</v>
      </c>
      <c r="H23" s="80"/>
      <c r="I23" s="83">
        <v>15</v>
      </c>
      <c r="J23" s="84">
        <v>0</v>
      </c>
      <c r="K23" s="84">
        <v>0</v>
      </c>
      <c r="L23" s="84">
        <v>17</v>
      </c>
      <c r="M23" s="84">
        <v>0</v>
      </c>
      <c r="N23" s="84">
        <v>0</v>
      </c>
      <c r="O23" s="84">
        <v>152</v>
      </c>
      <c r="P23" s="84">
        <v>0</v>
      </c>
      <c r="Q23" s="118">
        <v>0</v>
      </c>
      <c r="R23" s="115">
        <v>0</v>
      </c>
      <c r="S23" s="116">
        <v>0</v>
      </c>
      <c r="T23" s="116">
        <v>0</v>
      </c>
      <c r="U23" s="116">
        <v>0</v>
      </c>
      <c r="V23" s="104">
        <f t="shared" si="3"/>
        <v>0</v>
      </c>
      <c r="W23" s="29">
        <v>0</v>
      </c>
      <c r="X23" s="85">
        <v>0</v>
      </c>
      <c r="Y23" s="86">
        <v>0</v>
      </c>
      <c r="Z23" s="100" t="s">
        <v>300</v>
      </c>
    </row>
    <row r="24" spans="1:26" ht="54.75" customHeight="1" x14ac:dyDescent="0.2">
      <c r="A24" s="21">
        <v>81</v>
      </c>
      <c r="B24" s="248" t="s">
        <v>65</v>
      </c>
      <c r="C24" s="155" t="s">
        <v>398</v>
      </c>
      <c r="D24" s="28" t="s">
        <v>195</v>
      </c>
      <c r="E24" s="56">
        <v>8000000</v>
      </c>
      <c r="F24" s="55">
        <v>108589</v>
      </c>
      <c r="G24" s="53">
        <f t="shared" si="0"/>
        <v>1.3573625000000001E-2</v>
      </c>
      <c r="H24" s="78"/>
      <c r="I24" s="115">
        <v>5</v>
      </c>
      <c r="J24" s="116">
        <v>0</v>
      </c>
      <c r="K24" s="116">
        <v>0</v>
      </c>
      <c r="L24" s="116">
        <v>2</v>
      </c>
      <c r="M24" s="116">
        <v>0</v>
      </c>
      <c r="N24" s="116">
        <v>0</v>
      </c>
      <c r="O24" s="116">
        <v>388</v>
      </c>
      <c r="P24" s="116">
        <v>0</v>
      </c>
      <c r="Q24" s="117">
        <v>0</v>
      </c>
      <c r="R24" s="115">
        <v>0</v>
      </c>
      <c r="S24" s="116">
        <v>0</v>
      </c>
      <c r="T24" s="116">
        <v>0</v>
      </c>
      <c r="U24" s="116">
        <v>0</v>
      </c>
      <c r="V24" s="104">
        <f t="shared" si="3"/>
        <v>0</v>
      </c>
      <c r="W24" s="109">
        <v>0</v>
      </c>
      <c r="X24" s="85">
        <v>0</v>
      </c>
      <c r="Y24" s="86">
        <v>0</v>
      </c>
      <c r="Z24" s="74" t="s">
        <v>313</v>
      </c>
    </row>
    <row r="25" spans="1:26" ht="54.75" customHeight="1" x14ac:dyDescent="0.2">
      <c r="A25" s="21">
        <v>82</v>
      </c>
      <c r="B25" s="247" t="s">
        <v>399</v>
      </c>
      <c r="C25" s="30" t="s">
        <v>398</v>
      </c>
      <c r="D25" s="28" t="s">
        <v>196</v>
      </c>
      <c r="E25" s="56">
        <v>20000000</v>
      </c>
      <c r="F25" s="55">
        <v>2876722</v>
      </c>
      <c r="G25" s="53">
        <f t="shared" si="0"/>
        <v>0.14383609999999999</v>
      </c>
      <c r="H25" s="78"/>
      <c r="I25" s="115">
        <v>6</v>
      </c>
      <c r="J25" s="116">
        <v>0</v>
      </c>
      <c r="K25" s="116">
        <v>0</v>
      </c>
      <c r="L25" s="116">
        <v>3</v>
      </c>
      <c r="M25" s="116">
        <v>0</v>
      </c>
      <c r="N25" s="116">
        <v>0</v>
      </c>
      <c r="O25" s="116">
        <v>752</v>
      </c>
      <c r="P25" s="116">
        <v>0</v>
      </c>
      <c r="Q25" s="117">
        <v>1</v>
      </c>
      <c r="R25" s="83">
        <v>0</v>
      </c>
      <c r="S25" s="116">
        <v>6831</v>
      </c>
      <c r="T25" s="84">
        <v>0</v>
      </c>
      <c r="U25" s="116">
        <v>25561</v>
      </c>
      <c r="V25" s="104">
        <f t="shared" si="3"/>
        <v>32392</v>
      </c>
      <c r="W25" s="109">
        <v>0</v>
      </c>
      <c r="X25" s="107">
        <v>0</v>
      </c>
      <c r="Y25" s="108">
        <v>0</v>
      </c>
      <c r="Z25" s="74" t="s">
        <v>314</v>
      </c>
    </row>
    <row r="26" spans="1:26" ht="54.75" customHeight="1" x14ac:dyDescent="0.2">
      <c r="A26" s="21">
        <v>83</v>
      </c>
      <c r="B26" s="247" t="s">
        <v>63</v>
      </c>
      <c r="C26" s="30" t="s">
        <v>254</v>
      </c>
      <c r="D26" s="28" t="s">
        <v>227</v>
      </c>
      <c r="E26" s="56">
        <v>87350400</v>
      </c>
      <c r="F26" s="55">
        <v>21017550</v>
      </c>
      <c r="G26" s="53">
        <f t="shared" si="0"/>
        <v>0.24061194911528738</v>
      </c>
      <c r="H26" s="22"/>
      <c r="I26" s="115">
        <v>7</v>
      </c>
      <c r="J26" s="116">
        <v>1</v>
      </c>
      <c r="K26" s="116">
        <v>1</v>
      </c>
      <c r="L26" s="116">
        <v>8</v>
      </c>
      <c r="M26" s="116">
        <v>0</v>
      </c>
      <c r="N26" s="116">
        <v>1</v>
      </c>
      <c r="O26" s="116">
        <v>54</v>
      </c>
      <c r="P26" s="116">
        <v>4</v>
      </c>
      <c r="Q26" s="117">
        <v>7</v>
      </c>
      <c r="R26" s="116">
        <v>1714268</v>
      </c>
      <c r="S26" s="116">
        <v>0</v>
      </c>
      <c r="T26" s="116">
        <v>0</v>
      </c>
      <c r="U26" s="116">
        <v>0</v>
      </c>
      <c r="V26" s="104">
        <f t="shared" si="3"/>
        <v>1714268</v>
      </c>
      <c r="W26" s="109">
        <v>0</v>
      </c>
      <c r="X26" s="85">
        <v>0</v>
      </c>
      <c r="Y26" s="86">
        <v>0</v>
      </c>
      <c r="Z26" s="74" t="s">
        <v>315</v>
      </c>
    </row>
    <row r="27" spans="1:26" ht="54.75" customHeight="1" x14ac:dyDescent="0.2">
      <c r="A27" s="21">
        <v>84</v>
      </c>
      <c r="B27" s="247" t="s">
        <v>64</v>
      </c>
      <c r="C27" s="30" t="s">
        <v>254</v>
      </c>
      <c r="D27" s="28" t="s">
        <v>192</v>
      </c>
      <c r="E27" s="56">
        <v>17799700</v>
      </c>
      <c r="F27" s="55">
        <v>2966617</v>
      </c>
      <c r="G27" s="53">
        <f t="shared" si="0"/>
        <v>0.16666668539357404</v>
      </c>
      <c r="H27" s="78"/>
      <c r="I27" s="115">
        <v>1</v>
      </c>
      <c r="J27" s="116">
        <v>0</v>
      </c>
      <c r="K27" s="116">
        <v>0</v>
      </c>
      <c r="L27" s="116">
        <v>8</v>
      </c>
      <c r="M27" s="116">
        <v>0</v>
      </c>
      <c r="N27" s="116">
        <v>1</v>
      </c>
      <c r="O27" s="116">
        <v>4</v>
      </c>
      <c r="P27" s="116">
        <v>0</v>
      </c>
      <c r="Q27" s="117">
        <v>0</v>
      </c>
      <c r="R27" s="115">
        <v>0</v>
      </c>
      <c r="S27" s="116">
        <v>0</v>
      </c>
      <c r="T27" s="116">
        <v>0</v>
      </c>
      <c r="U27" s="116">
        <v>0</v>
      </c>
      <c r="V27" s="104">
        <f t="shared" si="3"/>
        <v>0</v>
      </c>
      <c r="W27" s="109">
        <v>0</v>
      </c>
      <c r="X27" s="85">
        <v>0</v>
      </c>
      <c r="Y27" s="86">
        <v>0</v>
      </c>
      <c r="Z27" s="75" t="s">
        <v>19</v>
      </c>
    </row>
    <row r="28" spans="1:26" ht="54.75" customHeight="1" x14ac:dyDescent="0.2">
      <c r="A28" s="21">
        <v>85</v>
      </c>
      <c r="B28" s="248" t="s">
        <v>400</v>
      </c>
      <c r="C28" s="30" t="s">
        <v>254</v>
      </c>
      <c r="D28" s="28" t="s">
        <v>193</v>
      </c>
      <c r="E28" s="56">
        <v>26135700</v>
      </c>
      <c r="F28" s="55">
        <v>4355950</v>
      </c>
      <c r="G28" s="53">
        <f t="shared" si="0"/>
        <v>0.16666666666666666</v>
      </c>
      <c r="H28" s="78"/>
      <c r="I28" s="115">
        <v>2</v>
      </c>
      <c r="J28" s="116">
        <v>0</v>
      </c>
      <c r="K28" s="116">
        <v>0</v>
      </c>
      <c r="L28" s="116">
        <v>6</v>
      </c>
      <c r="M28" s="116">
        <v>0</v>
      </c>
      <c r="N28" s="116">
        <v>1</v>
      </c>
      <c r="O28" s="116">
        <v>5</v>
      </c>
      <c r="P28" s="116">
        <v>0</v>
      </c>
      <c r="Q28" s="117">
        <v>0</v>
      </c>
      <c r="R28" s="115">
        <v>0</v>
      </c>
      <c r="S28" s="116">
        <v>0</v>
      </c>
      <c r="T28" s="116">
        <v>0</v>
      </c>
      <c r="U28" s="116">
        <v>0</v>
      </c>
      <c r="V28" s="104">
        <f t="shared" si="3"/>
        <v>0</v>
      </c>
      <c r="W28" s="109">
        <v>0</v>
      </c>
      <c r="X28" s="85">
        <v>0</v>
      </c>
      <c r="Y28" s="86">
        <v>0</v>
      </c>
      <c r="Z28" s="75" t="s">
        <v>19</v>
      </c>
    </row>
    <row r="29" spans="1:26" ht="54.75" customHeight="1" x14ac:dyDescent="0.2">
      <c r="A29" s="21">
        <v>86</v>
      </c>
      <c r="B29" s="247" t="s">
        <v>401</v>
      </c>
      <c r="C29" s="30" t="s">
        <v>255</v>
      </c>
      <c r="D29" s="28" t="s">
        <v>194</v>
      </c>
      <c r="E29" s="56">
        <v>1500000</v>
      </c>
      <c r="F29" s="55">
        <v>375000</v>
      </c>
      <c r="G29" s="53">
        <f t="shared" si="0"/>
        <v>0.25</v>
      </c>
      <c r="H29" s="80"/>
      <c r="I29" s="83">
        <v>4</v>
      </c>
      <c r="J29" s="84">
        <v>1</v>
      </c>
      <c r="K29" s="84">
        <v>0</v>
      </c>
      <c r="L29" s="84">
        <v>5</v>
      </c>
      <c r="M29" s="84">
        <v>0</v>
      </c>
      <c r="N29" s="84">
        <v>1</v>
      </c>
      <c r="O29" s="84">
        <v>138</v>
      </c>
      <c r="P29" s="84">
        <v>0</v>
      </c>
      <c r="Q29" s="118">
        <v>0</v>
      </c>
      <c r="R29" s="83">
        <v>0</v>
      </c>
      <c r="S29" s="84">
        <v>0</v>
      </c>
      <c r="T29" s="84">
        <v>0</v>
      </c>
      <c r="U29" s="84">
        <v>84</v>
      </c>
      <c r="V29" s="104">
        <f t="shared" si="3"/>
        <v>84</v>
      </c>
      <c r="W29" s="110">
        <v>0</v>
      </c>
      <c r="X29" s="210">
        <v>150000</v>
      </c>
      <c r="Y29" s="210">
        <v>37500</v>
      </c>
      <c r="Z29" s="74" t="s">
        <v>404</v>
      </c>
    </row>
    <row r="30" spans="1:26" ht="54.75" customHeight="1" x14ac:dyDescent="0.2">
      <c r="A30" s="21">
        <v>87</v>
      </c>
      <c r="B30" s="247" t="s">
        <v>66</v>
      </c>
      <c r="C30" s="30" t="s">
        <v>256</v>
      </c>
      <c r="D30" s="28" t="s">
        <v>197</v>
      </c>
      <c r="E30" s="56">
        <v>50552837</v>
      </c>
      <c r="F30" s="55">
        <v>50</v>
      </c>
      <c r="G30" s="241">
        <v>4.3424844704428601E-8</v>
      </c>
      <c r="H30" s="78"/>
      <c r="I30" s="161">
        <v>25</v>
      </c>
      <c r="J30" s="116">
        <v>0</v>
      </c>
      <c r="K30" s="116">
        <v>0</v>
      </c>
      <c r="L30" s="116">
        <v>8</v>
      </c>
      <c r="M30" s="116">
        <v>0</v>
      </c>
      <c r="N30" s="116">
        <v>0</v>
      </c>
      <c r="O30" s="116">
        <v>1736</v>
      </c>
      <c r="P30" s="116">
        <v>0</v>
      </c>
      <c r="Q30" s="117">
        <v>0</v>
      </c>
      <c r="R30" s="83">
        <v>0</v>
      </c>
      <c r="S30" s="84">
        <v>0</v>
      </c>
      <c r="T30" s="84">
        <v>0</v>
      </c>
      <c r="U30" s="84">
        <v>0</v>
      </c>
      <c r="V30" s="104">
        <f t="shared" ref="V30" si="4">SUM(R30,S30,T30,U30)</f>
        <v>0</v>
      </c>
      <c r="W30" s="109">
        <v>0</v>
      </c>
      <c r="X30" s="209">
        <v>50932000</v>
      </c>
      <c r="Y30" s="209">
        <v>2</v>
      </c>
      <c r="Z30" s="74" t="s">
        <v>293</v>
      </c>
    </row>
    <row r="31" spans="1:26" ht="54.75" customHeight="1" x14ac:dyDescent="0.2">
      <c r="A31" s="21">
        <v>88</v>
      </c>
      <c r="B31" s="252" t="s">
        <v>67</v>
      </c>
      <c r="C31" s="81" t="s">
        <v>405</v>
      </c>
      <c r="D31" s="33" t="s">
        <v>201</v>
      </c>
      <c r="E31" s="77">
        <v>1275100</v>
      </c>
      <c r="F31" s="55">
        <v>27124</v>
      </c>
      <c r="G31" s="52">
        <f t="shared" ref="G31:G40" si="5">F31/E31</f>
        <v>2.1272057093561288E-2</v>
      </c>
      <c r="H31" s="80"/>
      <c r="I31" s="83">
        <v>7</v>
      </c>
      <c r="J31" s="84">
        <v>0</v>
      </c>
      <c r="K31" s="84">
        <v>0</v>
      </c>
      <c r="L31" s="84">
        <v>4</v>
      </c>
      <c r="M31" s="84">
        <v>0</v>
      </c>
      <c r="N31" s="84">
        <v>0</v>
      </c>
      <c r="O31" s="84">
        <v>533</v>
      </c>
      <c r="P31" s="84">
        <v>10</v>
      </c>
      <c r="Q31" s="118">
        <v>0</v>
      </c>
      <c r="R31" s="115">
        <v>0</v>
      </c>
      <c r="S31" s="116">
        <v>0</v>
      </c>
      <c r="T31" s="116">
        <v>0</v>
      </c>
      <c r="U31" s="116">
        <v>0</v>
      </c>
      <c r="V31" s="104">
        <v>0</v>
      </c>
      <c r="W31" s="109">
        <v>0</v>
      </c>
      <c r="X31" s="85">
        <v>0</v>
      </c>
      <c r="Y31" s="86">
        <v>0</v>
      </c>
      <c r="Z31" s="74" t="s">
        <v>316</v>
      </c>
    </row>
    <row r="32" spans="1:26" ht="54.75" customHeight="1" x14ac:dyDescent="0.2">
      <c r="A32" s="21">
        <v>89</v>
      </c>
      <c r="B32" s="248" t="s">
        <v>359</v>
      </c>
      <c r="C32" s="30" t="s">
        <v>295</v>
      </c>
      <c r="D32" s="28" t="s">
        <v>202</v>
      </c>
      <c r="E32" s="56">
        <v>91390114</v>
      </c>
      <c r="F32" s="55">
        <v>15190</v>
      </c>
      <c r="G32" s="240">
        <f t="shared" si="5"/>
        <v>1.6621053782688136E-4</v>
      </c>
      <c r="H32" s="78"/>
      <c r="I32" s="115">
        <v>7</v>
      </c>
      <c r="J32" s="116">
        <v>0</v>
      </c>
      <c r="K32" s="116">
        <v>0</v>
      </c>
      <c r="L32" s="116">
        <v>1</v>
      </c>
      <c r="M32" s="116">
        <v>0</v>
      </c>
      <c r="N32" s="116">
        <v>0</v>
      </c>
      <c r="O32" s="116">
        <v>3709</v>
      </c>
      <c r="P32" s="116">
        <v>0</v>
      </c>
      <c r="Q32" s="117">
        <v>0</v>
      </c>
      <c r="R32" s="83">
        <v>0</v>
      </c>
      <c r="S32" s="84">
        <v>0</v>
      </c>
      <c r="T32" s="84">
        <v>0</v>
      </c>
      <c r="U32" s="116">
        <v>50</v>
      </c>
      <c r="V32" s="104">
        <f t="shared" ref="V32:V37" si="6">SUM(R32,S32,T32,U32)</f>
        <v>50</v>
      </c>
      <c r="W32" s="109">
        <v>0</v>
      </c>
      <c r="X32" s="107">
        <v>0</v>
      </c>
      <c r="Y32" s="108">
        <v>0</v>
      </c>
      <c r="Z32" s="100" t="s">
        <v>360</v>
      </c>
    </row>
    <row r="33" spans="1:26" ht="54.75" customHeight="1" x14ac:dyDescent="0.2">
      <c r="A33" s="21">
        <v>90</v>
      </c>
      <c r="B33" s="247" t="s">
        <v>68</v>
      </c>
      <c r="C33" s="30" t="s">
        <v>203</v>
      </c>
      <c r="D33" s="28" t="s">
        <v>204</v>
      </c>
      <c r="E33" s="56">
        <v>174193540</v>
      </c>
      <c r="F33" s="55">
        <v>19900</v>
      </c>
      <c r="G33" s="89">
        <f t="shared" si="5"/>
        <v>1.1424074624122111E-4</v>
      </c>
      <c r="H33" s="78"/>
      <c r="I33" s="115">
        <v>8</v>
      </c>
      <c r="J33" s="116">
        <v>0</v>
      </c>
      <c r="K33" s="116">
        <v>0</v>
      </c>
      <c r="L33" s="116">
        <v>1</v>
      </c>
      <c r="M33" s="116">
        <v>0</v>
      </c>
      <c r="N33" s="116">
        <v>0</v>
      </c>
      <c r="O33" s="116">
        <v>105</v>
      </c>
      <c r="P33" s="116">
        <v>0</v>
      </c>
      <c r="Q33" s="117">
        <v>0</v>
      </c>
      <c r="R33" s="115">
        <v>0</v>
      </c>
      <c r="S33" s="116">
        <v>0</v>
      </c>
      <c r="T33" s="116">
        <v>0</v>
      </c>
      <c r="U33" s="116">
        <v>0</v>
      </c>
      <c r="V33" s="104">
        <f t="shared" si="6"/>
        <v>0</v>
      </c>
      <c r="W33" s="29">
        <v>0</v>
      </c>
      <c r="X33" s="85">
        <v>0</v>
      </c>
      <c r="Y33" s="86">
        <v>0</v>
      </c>
      <c r="Z33" s="74" t="s">
        <v>301</v>
      </c>
    </row>
    <row r="34" spans="1:26" ht="80.099999999999994" customHeight="1" x14ac:dyDescent="0.2">
      <c r="A34" s="21">
        <v>91</v>
      </c>
      <c r="B34" s="257" t="s">
        <v>69</v>
      </c>
      <c r="C34" s="158" t="s">
        <v>302</v>
      </c>
      <c r="D34" s="154" t="s">
        <v>206</v>
      </c>
      <c r="E34" s="82">
        <v>1075768951</v>
      </c>
      <c r="F34" s="55">
        <v>310000</v>
      </c>
      <c r="G34" s="89">
        <f t="shared" si="5"/>
        <v>2.8816596696886821E-4</v>
      </c>
      <c r="H34" s="78"/>
      <c r="I34" s="115">
        <v>13</v>
      </c>
      <c r="J34" s="116">
        <v>0</v>
      </c>
      <c r="K34" s="116">
        <v>0</v>
      </c>
      <c r="L34" s="116">
        <v>0</v>
      </c>
      <c r="M34" s="116">
        <v>0</v>
      </c>
      <c r="N34" s="116">
        <v>0</v>
      </c>
      <c r="O34" s="116">
        <v>3111</v>
      </c>
      <c r="P34" s="116">
        <v>0</v>
      </c>
      <c r="Q34" s="117">
        <v>0</v>
      </c>
      <c r="R34" s="83">
        <v>0</v>
      </c>
      <c r="S34" s="84">
        <v>0</v>
      </c>
      <c r="T34" s="84">
        <v>0</v>
      </c>
      <c r="U34" s="116">
        <v>128634</v>
      </c>
      <c r="V34" s="104">
        <f t="shared" si="6"/>
        <v>128634</v>
      </c>
      <c r="W34" s="110">
        <v>0</v>
      </c>
      <c r="X34" s="111">
        <v>0</v>
      </c>
      <c r="Y34" s="112">
        <v>0</v>
      </c>
      <c r="Z34" s="74" t="s">
        <v>410</v>
      </c>
    </row>
    <row r="35" spans="1:26" ht="54.75" customHeight="1" x14ac:dyDescent="0.2">
      <c r="A35" s="21">
        <v>92</v>
      </c>
      <c r="B35" s="248" t="s">
        <v>406</v>
      </c>
      <c r="C35" s="27" t="s">
        <v>398</v>
      </c>
      <c r="D35" s="28" t="s">
        <v>205</v>
      </c>
      <c r="E35" s="56">
        <v>5651733029</v>
      </c>
      <c r="F35" s="55">
        <v>131534481</v>
      </c>
      <c r="G35" s="52">
        <f t="shared" si="5"/>
        <v>2.3273300477052665E-2</v>
      </c>
      <c r="H35" s="78"/>
      <c r="I35" s="115">
        <v>6</v>
      </c>
      <c r="J35" s="116">
        <v>0</v>
      </c>
      <c r="K35" s="116">
        <v>0</v>
      </c>
      <c r="L35" s="116">
        <v>0</v>
      </c>
      <c r="M35" s="116">
        <v>0</v>
      </c>
      <c r="N35" s="116">
        <v>0</v>
      </c>
      <c r="O35" s="116">
        <v>85</v>
      </c>
      <c r="P35" s="116">
        <v>0</v>
      </c>
      <c r="Q35" s="117">
        <v>0</v>
      </c>
      <c r="R35" s="83">
        <v>0</v>
      </c>
      <c r="S35" s="84">
        <v>0</v>
      </c>
      <c r="T35" s="84">
        <v>0</v>
      </c>
      <c r="U35" s="116">
        <v>7000</v>
      </c>
      <c r="V35" s="104">
        <f t="shared" si="6"/>
        <v>7000</v>
      </c>
      <c r="W35" s="209">
        <v>0</v>
      </c>
      <c r="X35" s="107">
        <v>0</v>
      </c>
      <c r="Y35" s="108">
        <v>0</v>
      </c>
      <c r="Z35" s="74" t="s">
        <v>411</v>
      </c>
    </row>
    <row r="36" spans="1:26" s="21" customFormat="1" ht="54.75" customHeight="1" x14ac:dyDescent="0.2">
      <c r="A36" s="21">
        <v>93</v>
      </c>
      <c r="B36" s="248" t="s">
        <v>294</v>
      </c>
      <c r="C36" s="27" t="s">
        <v>329</v>
      </c>
      <c r="D36" s="28" t="s">
        <v>305</v>
      </c>
      <c r="E36" s="56">
        <v>175932657</v>
      </c>
      <c r="F36" s="55">
        <v>73621776</v>
      </c>
      <c r="G36" s="52">
        <f t="shared" si="5"/>
        <v>0.41846566325659484</v>
      </c>
      <c r="H36" s="22"/>
      <c r="I36" s="115">
        <v>8</v>
      </c>
      <c r="J36" s="116">
        <v>1</v>
      </c>
      <c r="K36" s="116">
        <v>0</v>
      </c>
      <c r="L36" s="116">
        <v>6</v>
      </c>
      <c r="M36" s="116">
        <v>0</v>
      </c>
      <c r="N36" s="116">
        <v>0</v>
      </c>
      <c r="O36" s="116">
        <v>3419</v>
      </c>
      <c r="P36" s="116">
        <v>5</v>
      </c>
      <c r="Q36" s="117">
        <v>6</v>
      </c>
      <c r="R36" s="116">
        <v>17245195</v>
      </c>
      <c r="S36" s="116">
        <v>8147</v>
      </c>
      <c r="T36" s="84">
        <v>0</v>
      </c>
      <c r="U36" s="116">
        <v>12488216</v>
      </c>
      <c r="V36" s="104">
        <f t="shared" si="6"/>
        <v>29741558</v>
      </c>
      <c r="W36" s="109">
        <v>0</v>
      </c>
      <c r="X36" s="107">
        <v>0</v>
      </c>
      <c r="Y36" s="108">
        <v>0</v>
      </c>
      <c r="Z36" s="74" t="s">
        <v>264</v>
      </c>
    </row>
    <row r="37" spans="1:26" s="21" customFormat="1" ht="54.75" customHeight="1" x14ac:dyDescent="0.2">
      <c r="A37" s="16">
        <v>94</v>
      </c>
      <c r="B37" s="247" t="s">
        <v>230</v>
      </c>
      <c r="C37" s="27" t="s">
        <v>208</v>
      </c>
      <c r="D37" s="162" t="s">
        <v>209</v>
      </c>
      <c r="E37" s="56">
        <v>8740673</v>
      </c>
      <c r="F37" s="55">
        <v>5896004</v>
      </c>
      <c r="G37" s="52">
        <f t="shared" si="5"/>
        <v>0.67454805825592601</v>
      </c>
      <c r="H37" s="80" t="s">
        <v>73</v>
      </c>
      <c r="I37" s="115">
        <v>3</v>
      </c>
      <c r="J37" s="116">
        <v>1</v>
      </c>
      <c r="K37" s="116">
        <v>0</v>
      </c>
      <c r="L37" s="116">
        <v>2</v>
      </c>
      <c r="M37" s="116">
        <v>0</v>
      </c>
      <c r="N37" s="116">
        <v>0</v>
      </c>
      <c r="O37" s="116">
        <v>150</v>
      </c>
      <c r="P37" s="116">
        <v>5</v>
      </c>
      <c r="Q37" s="117">
        <v>11</v>
      </c>
      <c r="R37" s="116">
        <v>0</v>
      </c>
      <c r="S37" s="116">
        <v>63066</v>
      </c>
      <c r="T37" s="120">
        <v>0</v>
      </c>
      <c r="U37" s="116">
        <v>1554041</v>
      </c>
      <c r="V37" s="104">
        <f t="shared" si="6"/>
        <v>1617107</v>
      </c>
      <c r="W37" s="144">
        <v>0</v>
      </c>
      <c r="X37" s="107">
        <v>0</v>
      </c>
      <c r="Y37" s="108">
        <v>0</v>
      </c>
      <c r="Z37" s="145" t="s">
        <v>354</v>
      </c>
    </row>
    <row r="38" spans="1:26" ht="54.75" customHeight="1" x14ac:dyDescent="0.2">
      <c r="A38" s="21">
        <v>95</v>
      </c>
      <c r="B38" s="247" t="s">
        <v>70</v>
      </c>
      <c r="C38" s="27" t="s">
        <v>265</v>
      </c>
      <c r="D38" s="28" t="s">
        <v>207</v>
      </c>
      <c r="E38" s="56">
        <v>21259448</v>
      </c>
      <c r="F38" s="55">
        <v>21259448</v>
      </c>
      <c r="G38" s="52">
        <f t="shared" si="5"/>
        <v>1</v>
      </c>
      <c r="H38" s="80" t="s">
        <v>73</v>
      </c>
      <c r="I38" s="163">
        <v>1</v>
      </c>
      <c r="J38" s="164">
        <v>0</v>
      </c>
      <c r="K38" s="164">
        <v>0</v>
      </c>
      <c r="L38" s="164">
        <v>8</v>
      </c>
      <c r="M38" s="164">
        <v>0</v>
      </c>
      <c r="N38" s="164">
        <v>1</v>
      </c>
      <c r="O38" s="164">
        <v>4444</v>
      </c>
      <c r="P38" s="164">
        <v>0</v>
      </c>
      <c r="Q38" s="165">
        <v>16</v>
      </c>
      <c r="R38" s="164">
        <v>1196786</v>
      </c>
      <c r="S38" s="164">
        <v>311917</v>
      </c>
      <c r="T38" s="164">
        <v>2196626</v>
      </c>
      <c r="U38" s="164">
        <v>7744048</v>
      </c>
      <c r="V38" s="146">
        <f t="shared" si="3"/>
        <v>11449377</v>
      </c>
      <c r="W38" s="211">
        <v>61990172</v>
      </c>
      <c r="X38" s="147">
        <v>0</v>
      </c>
      <c r="Y38" s="148">
        <v>0</v>
      </c>
      <c r="Z38" s="74" t="s">
        <v>355</v>
      </c>
    </row>
    <row r="39" spans="1:26" ht="65.25" customHeight="1" x14ac:dyDescent="0.2">
      <c r="A39" s="16">
        <v>96</v>
      </c>
      <c r="B39" s="258" t="s">
        <v>75</v>
      </c>
      <c r="C39" s="166" t="s">
        <v>257</v>
      </c>
      <c r="D39" s="167" t="s">
        <v>210</v>
      </c>
      <c r="E39" s="93">
        <v>14479042</v>
      </c>
      <c r="F39" s="55">
        <v>9625917</v>
      </c>
      <c r="G39" s="52">
        <f t="shared" si="5"/>
        <v>0.66481725793736901</v>
      </c>
      <c r="H39" s="22" t="s">
        <v>73</v>
      </c>
      <c r="I39" s="115">
        <v>4</v>
      </c>
      <c r="J39" s="116">
        <v>1</v>
      </c>
      <c r="K39" s="116">
        <v>0</v>
      </c>
      <c r="L39" s="116">
        <v>2</v>
      </c>
      <c r="M39" s="116">
        <v>0</v>
      </c>
      <c r="N39" s="116">
        <v>0</v>
      </c>
      <c r="O39" s="116">
        <v>241</v>
      </c>
      <c r="P39" s="116">
        <v>1</v>
      </c>
      <c r="Q39" s="117">
        <v>4</v>
      </c>
      <c r="R39" s="115">
        <v>0</v>
      </c>
      <c r="S39" s="84">
        <v>0</v>
      </c>
      <c r="T39" s="84">
        <v>0</v>
      </c>
      <c r="U39" s="116">
        <v>2166235</v>
      </c>
      <c r="V39" s="113">
        <f t="shared" si="3"/>
        <v>2166235</v>
      </c>
      <c r="W39" s="114">
        <v>0</v>
      </c>
      <c r="X39" s="212">
        <v>0</v>
      </c>
      <c r="Y39" s="213">
        <v>0</v>
      </c>
      <c r="Z39" s="74" t="s">
        <v>361</v>
      </c>
    </row>
    <row r="40" spans="1:26" ht="54.75" customHeight="1" thickBot="1" x14ac:dyDescent="0.25">
      <c r="A40" s="21">
        <v>97</v>
      </c>
      <c r="B40" s="259" t="s">
        <v>71</v>
      </c>
      <c r="C40" s="87" t="s">
        <v>211</v>
      </c>
      <c r="D40" s="121" t="s">
        <v>212</v>
      </c>
      <c r="E40" s="94">
        <v>4958619</v>
      </c>
      <c r="F40" s="95">
        <v>4958619</v>
      </c>
      <c r="G40" s="90">
        <f t="shared" si="5"/>
        <v>1</v>
      </c>
      <c r="H40" s="106" t="s">
        <v>73</v>
      </c>
      <c r="I40" s="122">
        <v>3</v>
      </c>
      <c r="J40" s="123">
        <v>0</v>
      </c>
      <c r="K40" s="123">
        <v>1</v>
      </c>
      <c r="L40" s="123">
        <v>2</v>
      </c>
      <c r="M40" s="123">
        <v>0</v>
      </c>
      <c r="N40" s="123">
        <v>0</v>
      </c>
      <c r="O40" s="123">
        <v>155</v>
      </c>
      <c r="P40" s="123">
        <v>3</v>
      </c>
      <c r="Q40" s="268">
        <v>19</v>
      </c>
      <c r="R40" s="123">
        <v>1820</v>
      </c>
      <c r="S40" s="123">
        <v>69254</v>
      </c>
      <c r="T40" s="124">
        <v>0</v>
      </c>
      <c r="U40" s="123">
        <v>1831170</v>
      </c>
      <c r="V40" s="149">
        <f t="shared" si="3"/>
        <v>1902244</v>
      </c>
      <c r="W40" s="101">
        <v>0</v>
      </c>
      <c r="X40" s="214">
        <v>0</v>
      </c>
      <c r="Y40" s="215">
        <v>0</v>
      </c>
      <c r="Z40" s="76" t="s">
        <v>364</v>
      </c>
    </row>
    <row r="41" spans="1:26" ht="54.75" customHeight="1" thickBot="1" x14ac:dyDescent="0.25">
      <c r="B41" s="13"/>
      <c r="C41" s="13"/>
      <c r="D41" s="14"/>
      <c r="E41" s="14"/>
      <c r="F41" s="15"/>
      <c r="G41" s="296" t="s">
        <v>231</v>
      </c>
      <c r="H41" s="331"/>
      <c r="I41" s="58">
        <f>SUBTOTAL(9,I11:I40)</f>
        <v>169</v>
      </c>
      <c r="J41" s="126">
        <f t="shared" ref="J41:Y41" si="7">SUBTOTAL(9,J11:J40)</f>
        <v>6</v>
      </c>
      <c r="K41" s="126">
        <f t="shared" si="7"/>
        <v>2</v>
      </c>
      <c r="L41" s="126">
        <f t="shared" si="7"/>
        <v>156</v>
      </c>
      <c r="M41" s="126">
        <f t="shared" si="7"/>
        <v>0</v>
      </c>
      <c r="N41" s="126">
        <f t="shared" si="7"/>
        <v>11</v>
      </c>
      <c r="O41" s="126">
        <f>SUBTOTAL(9,O11:O40)</f>
        <v>24977</v>
      </c>
      <c r="P41" s="126">
        <f t="shared" si="7"/>
        <v>28</v>
      </c>
      <c r="Q41" s="127">
        <f t="shared" si="7"/>
        <v>74</v>
      </c>
      <c r="R41" s="58">
        <f t="shared" si="7"/>
        <v>20158069</v>
      </c>
      <c r="S41" s="126">
        <f t="shared" si="7"/>
        <v>1481659</v>
      </c>
      <c r="T41" s="126">
        <f t="shared" si="7"/>
        <v>2196626</v>
      </c>
      <c r="U41" s="126">
        <f t="shared" si="7"/>
        <v>26354984</v>
      </c>
      <c r="V41" s="126">
        <f t="shared" si="7"/>
        <v>50191338</v>
      </c>
      <c r="W41" s="126">
        <f t="shared" si="7"/>
        <v>91438894</v>
      </c>
      <c r="X41" s="126">
        <f t="shared" si="7"/>
        <v>51733225</v>
      </c>
      <c r="Y41" s="127">
        <f t="shared" si="7"/>
        <v>68582</v>
      </c>
    </row>
    <row r="42" spans="1:26" ht="17.25" customHeight="1" x14ac:dyDescent="0.2">
      <c r="B42" s="20"/>
      <c r="V42" s="50"/>
    </row>
    <row r="43" spans="1:26" s="16" customFormat="1" x14ac:dyDescent="0.2">
      <c r="B43" s="11" t="s">
        <v>261</v>
      </c>
    </row>
    <row r="44" spans="1:26" s="21" customFormat="1" x14ac:dyDescent="0.2">
      <c r="B44" s="16" t="s">
        <v>84</v>
      </c>
      <c r="V44" s="50"/>
    </row>
    <row r="45" spans="1:26" s="21" customFormat="1" x14ac:dyDescent="0.2">
      <c r="B45" s="8" t="s">
        <v>85</v>
      </c>
    </row>
    <row r="46" spans="1:26" s="21" customFormat="1" x14ac:dyDescent="0.2">
      <c r="B46" s="21" t="s">
        <v>327</v>
      </c>
    </row>
  </sheetData>
  <autoFilter ref="A8:Z40" xr:uid="{00000000-0009-0000-0000-000001000000}"/>
  <mergeCells count="30">
    <mergeCell ref="G41:H41"/>
    <mergeCell ref="R7:R8"/>
    <mergeCell ref="S7:S8"/>
    <mergeCell ref="T7:T8"/>
    <mergeCell ref="J7:J8"/>
    <mergeCell ref="K7:K8"/>
    <mergeCell ref="M7:M8"/>
    <mergeCell ref="B5:B8"/>
    <mergeCell ref="C5:C8"/>
    <mergeCell ref="D5:D8"/>
    <mergeCell ref="F5:F8"/>
    <mergeCell ref="H5:H8"/>
    <mergeCell ref="E5:E8"/>
    <mergeCell ref="G5:G8"/>
    <mergeCell ref="I6:K6"/>
    <mergeCell ref="Z5:Z8"/>
    <mergeCell ref="X6:Y6"/>
    <mergeCell ref="W6:W8"/>
    <mergeCell ref="V7:V8"/>
    <mergeCell ref="X7:X8"/>
    <mergeCell ref="N7:N8"/>
    <mergeCell ref="P7:P8"/>
    <mergeCell ref="L6:N6"/>
    <mergeCell ref="O6:Q6"/>
    <mergeCell ref="R6:V6"/>
    <mergeCell ref="Q7:Q8"/>
    <mergeCell ref="U7:U8"/>
    <mergeCell ref="I5:Q5"/>
    <mergeCell ref="R5:Y5"/>
    <mergeCell ref="Y7:Y8"/>
  </mergeCells>
  <phoneticPr fontId="2"/>
  <hyperlinks>
    <hyperlink ref="Z12" location="③決算の状況!A1" display="決算状況へ" xr:uid="{B74B795E-1AAF-47AF-B8C9-C249ECAD73AC}"/>
    <hyperlink ref="Z13" r:id="rId1" xr:uid="{E0FD0A2B-9627-4615-ADF6-248561066101}"/>
    <hyperlink ref="Z20" location="③決算の状況!A1" display="決算状況へ" xr:uid="{3811CFE5-8D2B-4EE1-83E4-11E1911C1C7A}"/>
    <hyperlink ref="Z22" location="③決算の状況!A1" display="決算状況へ" xr:uid="{C22341BE-2C74-421A-9F28-226AB54B1E7F}"/>
    <hyperlink ref="Z31" r:id="rId2" xr:uid="{17C618EC-0EDE-4742-9172-68952C2E077F}"/>
    <hyperlink ref="Z30" r:id="rId3" xr:uid="{8D94463C-3403-42F5-9E53-C6CE81CE0A6A}"/>
    <hyperlink ref="Z17" location="③決算の状況!A1" display="決算状況へ" xr:uid="{1171974E-649C-40DB-A7A8-861659A8165D}"/>
    <hyperlink ref="Z18" location="③決算の状況!A1" display="決算状況へ" xr:uid="{0828751D-C2DD-455F-A65B-DF3CEEDF1992}"/>
    <hyperlink ref="Z19" location="③決算の状況!A1" display="決算状況へ" xr:uid="{0E83BBF9-6C0C-4754-82D6-B9F7AEF8D958}"/>
    <hyperlink ref="Z14" r:id="rId4" xr:uid="{A8D30C5F-FDB5-4704-B531-72A5A48C9EB9}"/>
    <hyperlink ref="Z36" r:id="rId5" xr:uid="{6880B47A-5077-4054-8744-72D3CF8118F5}"/>
    <hyperlink ref="Z15" r:id="rId6" xr:uid="{6BE80743-28A2-4D72-999A-73DE7B1F509A}"/>
    <hyperlink ref="Z37" r:id="rId7" xr:uid="{B84811BC-7E5F-45A7-BB20-D2A24247BB1C}"/>
    <hyperlink ref="Z38" r:id="rId8" xr:uid="{A0396A28-71B6-4F89-842E-0088B34E3A89}"/>
    <hyperlink ref="Z16" r:id="rId9" xr:uid="{7BDB9AEC-2A23-4928-BA39-EDF14C7B947F}"/>
    <hyperlink ref="Z32" r:id="rId10" xr:uid="{F804F5DD-487E-42D7-BD65-6503A2ACC4A8}"/>
    <hyperlink ref="Z39" r:id="rId11" xr:uid="{759B85C9-1DD1-4422-A3A4-3796995CCA2F}"/>
    <hyperlink ref="Z21" r:id="rId12" xr:uid="{11FCB248-45E8-48DC-BB9B-A344AB3B2404}"/>
    <hyperlink ref="Z23" r:id="rId13" xr:uid="{6722D342-3D1C-4E8B-80C8-3284F681301D}"/>
    <hyperlink ref="Z33" r:id="rId14" xr:uid="{AB63757F-D929-4514-B7D2-F4B9E9C42B13}"/>
    <hyperlink ref="Z40" r:id="rId15" xr:uid="{9CC18F19-D8CC-4063-B93D-B0318C1E8013}"/>
    <hyperlink ref="Z11" r:id="rId16" xr:uid="{1566C508-7C63-42C6-BCB6-A2C2CBBA248D}"/>
    <hyperlink ref="Z9" location="③決算の状況!A1" display="決算状況へ" xr:uid="{8F71904F-A5FE-4225-8A4E-DDD340E846BA}"/>
    <hyperlink ref="Z10" r:id="rId17" display="http://www.keihanna-plaza.co.jp/company/finance/" xr:uid="{0ACC6553-D885-4FDE-B73F-B0D35F7C564F}"/>
    <hyperlink ref="Z29" r:id="rId18" xr:uid="{6FB47AE9-B4B0-4563-BB9E-B78D6AC8A2E1}"/>
    <hyperlink ref="Z27" location="③決算の状況!A1" display="決算状況へ" xr:uid="{60CDA085-08C3-4F08-85B3-DBE4001FE103}"/>
    <hyperlink ref="Z28" location="③決算の状況!A1" display="決算状況へ" xr:uid="{FB9A15B7-FF91-42F2-A89B-64320D3AD254}"/>
    <hyperlink ref="Z25" r:id="rId19" xr:uid="{F897BC90-5E8A-45A0-B8C7-F7E567145FE8}"/>
    <hyperlink ref="Z24" r:id="rId20" xr:uid="{37AACB47-DC78-46B2-887E-43F24EFFB542}"/>
    <hyperlink ref="Z26" r:id="rId21" xr:uid="{339BB9F5-A46A-4BF8-84CB-914D66CC4E06}"/>
    <hyperlink ref="Z35" r:id="rId22" xr:uid="{ADF7645C-AD88-4B5D-86B0-948BD564C89F}"/>
    <hyperlink ref="Z34" r:id="rId23" xr:uid="{D0FFB002-D98D-41AD-93B3-7CE2130230ED}"/>
  </hyperlinks>
  <printOptions horizontalCentered="1"/>
  <pageMargins left="0.39370078740157483" right="0.39370078740157483" top="0.9055118110236221" bottom="0.78740157480314965" header="0.74803149606299213" footer="0.31496062992125984"/>
  <pageSetup paperSize="8" scale="57" fitToHeight="0" orientation="landscape" cellComments="asDisplayed" r:id="rId2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2:J25"/>
  <sheetViews>
    <sheetView showWhiteSpace="0" view="pageBreakPreview" zoomScaleNormal="85" zoomScaleSheetLayoutView="100" workbookViewId="0">
      <pane xSplit="2" ySplit="5" topLeftCell="C6" activePane="bottomRight" state="frozen"/>
      <selection pane="topRight"/>
      <selection pane="bottomLeft"/>
      <selection pane="bottomRight" activeCell="H8" sqref="H8"/>
    </sheetView>
  </sheetViews>
  <sheetFormatPr defaultColWidth="9" defaultRowHeight="13.2" x14ac:dyDescent="0.2"/>
  <cols>
    <col min="1" max="1" width="39.77734375" style="35" customWidth="1"/>
    <col min="2" max="8" width="13.21875" style="35" customWidth="1"/>
    <col min="9" max="16384" width="9" style="35"/>
  </cols>
  <sheetData>
    <row r="2" spans="1:10" ht="20.25" customHeight="1" x14ac:dyDescent="0.2">
      <c r="A2" s="34" t="s">
        <v>322</v>
      </c>
    </row>
    <row r="3" spans="1:10" ht="16.5" customHeight="1" x14ac:dyDescent="0.2">
      <c r="A3" s="34"/>
    </row>
    <row r="4" spans="1:10" ht="13.8" thickBot="1" x14ac:dyDescent="0.2">
      <c r="A4" s="35" t="s">
        <v>0</v>
      </c>
      <c r="G4" s="36" t="s">
        <v>77</v>
      </c>
    </row>
    <row r="5" spans="1:10" s="42" customFormat="1" ht="30" customHeight="1" thickBot="1" x14ac:dyDescent="0.25">
      <c r="A5" s="37" t="s">
        <v>12</v>
      </c>
      <c r="B5" s="38" t="s">
        <v>45</v>
      </c>
      <c r="C5" s="39" t="s">
        <v>46</v>
      </c>
      <c r="D5" s="39" t="s">
        <v>48</v>
      </c>
      <c r="E5" s="39" t="s">
        <v>47</v>
      </c>
      <c r="F5" s="40" t="s">
        <v>78</v>
      </c>
      <c r="G5" s="41" t="s">
        <v>79</v>
      </c>
    </row>
    <row r="6" spans="1:10" ht="20.100000000000001" customHeight="1" x14ac:dyDescent="0.2">
      <c r="A6" s="61" t="s">
        <v>397</v>
      </c>
      <c r="B6" s="134">
        <v>1467020</v>
      </c>
      <c r="C6" s="134">
        <v>16697</v>
      </c>
      <c r="D6" s="134">
        <v>92818</v>
      </c>
      <c r="E6" s="135">
        <v>107012</v>
      </c>
      <c r="F6" s="136" t="s">
        <v>343</v>
      </c>
      <c r="G6" s="137">
        <v>1450322</v>
      </c>
    </row>
    <row r="7" spans="1:10" ht="20.100000000000001" customHeight="1" x14ac:dyDescent="0.2">
      <c r="A7" s="133" t="s">
        <v>22</v>
      </c>
      <c r="B7" s="138">
        <v>495958</v>
      </c>
      <c r="C7" s="139">
        <v>363910</v>
      </c>
      <c r="D7" s="139">
        <v>176353</v>
      </c>
      <c r="E7" s="139">
        <v>170220</v>
      </c>
      <c r="F7" s="139" t="s">
        <v>349</v>
      </c>
      <c r="G7" s="140">
        <v>132047</v>
      </c>
    </row>
    <row r="8" spans="1:10" ht="20.100000000000001" customHeight="1" x14ac:dyDescent="0.2">
      <c r="A8" s="133" t="s">
        <v>80</v>
      </c>
      <c r="B8" s="130">
        <v>991215</v>
      </c>
      <c r="C8" s="131">
        <v>77837</v>
      </c>
      <c r="D8" s="131">
        <v>792898</v>
      </c>
      <c r="E8" s="131">
        <v>785566</v>
      </c>
      <c r="F8" s="131">
        <v>1137</v>
      </c>
      <c r="G8" s="132">
        <v>913378</v>
      </c>
    </row>
    <row r="9" spans="1:10" ht="20.100000000000001" customHeight="1" x14ac:dyDescent="0.2">
      <c r="A9" s="236" t="s">
        <v>382</v>
      </c>
      <c r="B9" s="237">
        <v>1709517</v>
      </c>
      <c r="C9" s="238">
        <v>279717</v>
      </c>
      <c r="D9" s="238">
        <v>1757323</v>
      </c>
      <c r="E9" s="238">
        <v>1848034</v>
      </c>
      <c r="F9" s="238">
        <v>-58608</v>
      </c>
      <c r="G9" s="239">
        <v>1429800</v>
      </c>
    </row>
    <row r="10" spans="1:10" ht="20.100000000000001" customHeight="1" x14ac:dyDescent="0.2">
      <c r="A10" s="236" t="s">
        <v>40</v>
      </c>
      <c r="B10" s="260">
        <v>241633</v>
      </c>
      <c r="C10" s="261">
        <v>79988</v>
      </c>
      <c r="D10" s="261">
        <v>262356</v>
      </c>
      <c r="E10" s="261">
        <v>258233</v>
      </c>
      <c r="F10" s="262">
        <v>4052</v>
      </c>
      <c r="G10" s="263">
        <v>161645</v>
      </c>
    </row>
    <row r="11" spans="1:10" ht="20.100000000000001" customHeight="1" thickBot="1" x14ac:dyDescent="0.25">
      <c r="A11" s="141" t="s">
        <v>220</v>
      </c>
      <c r="B11" s="264">
        <v>2657301</v>
      </c>
      <c r="C11" s="234">
        <v>1008307</v>
      </c>
      <c r="D11" s="234">
        <v>1998587</v>
      </c>
      <c r="E11" s="234">
        <v>1784408</v>
      </c>
      <c r="F11" s="234">
        <v>113950</v>
      </c>
      <c r="G11" s="235">
        <v>1648995</v>
      </c>
      <c r="J11" s="265"/>
    </row>
    <row r="12" spans="1:10" ht="20.100000000000001" customHeight="1" x14ac:dyDescent="0.2">
      <c r="A12" s="59"/>
      <c r="B12" s="43"/>
      <c r="C12" s="43"/>
      <c r="D12" s="43"/>
      <c r="E12" s="43"/>
      <c r="F12" s="60"/>
      <c r="G12" s="43"/>
    </row>
    <row r="14" spans="1:10" ht="13.8" thickBot="1" x14ac:dyDescent="0.2">
      <c r="A14" s="35" t="s">
        <v>81</v>
      </c>
      <c r="G14" s="36" t="s">
        <v>77</v>
      </c>
    </row>
    <row r="15" spans="1:10" s="42" customFormat="1" ht="30" customHeight="1" thickBot="1" x14ac:dyDescent="0.25">
      <c r="A15" s="44" t="s">
        <v>12</v>
      </c>
      <c r="B15" s="45" t="s">
        <v>45</v>
      </c>
      <c r="C15" s="46" t="s">
        <v>46</v>
      </c>
      <c r="D15" s="46" t="s">
        <v>48</v>
      </c>
      <c r="E15" s="46" t="s">
        <v>47</v>
      </c>
      <c r="F15" s="47" t="s">
        <v>82</v>
      </c>
      <c r="G15" s="48" t="s">
        <v>72</v>
      </c>
    </row>
    <row r="16" spans="1:10" ht="20.100000000000001" customHeight="1" x14ac:dyDescent="0.2">
      <c r="A16" s="133" t="s">
        <v>366</v>
      </c>
      <c r="B16" s="130">
        <v>14947568</v>
      </c>
      <c r="C16" s="131">
        <v>826923</v>
      </c>
      <c r="D16" s="131">
        <v>2638035</v>
      </c>
      <c r="E16" s="266">
        <v>2720105</v>
      </c>
      <c r="F16" s="131">
        <v>-14288</v>
      </c>
      <c r="G16" s="132">
        <v>-7912041</v>
      </c>
      <c r="H16" s="49"/>
    </row>
    <row r="17" spans="1:8" ht="20.100000000000001" customHeight="1" x14ac:dyDescent="0.2">
      <c r="A17" s="133" t="s">
        <v>57</v>
      </c>
      <c r="B17" s="130">
        <v>914537</v>
      </c>
      <c r="C17" s="131">
        <v>694322</v>
      </c>
      <c r="D17" s="131">
        <v>6482508</v>
      </c>
      <c r="E17" s="131">
        <v>6481019</v>
      </c>
      <c r="F17" s="131">
        <v>275</v>
      </c>
      <c r="G17" s="132">
        <v>86215</v>
      </c>
      <c r="H17" s="49"/>
    </row>
    <row r="18" spans="1:8" ht="20.100000000000001" customHeight="1" x14ac:dyDescent="0.2">
      <c r="A18" s="133" t="s">
        <v>59</v>
      </c>
      <c r="B18" s="138">
        <v>651812</v>
      </c>
      <c r="C18" s="139">
        <v>98898</v>
      </c>
      <c r="D18" s="139">
        <v>693428</v>
      </c>
      <c r="E18" s="139">
        <v>682006</v>
      </c>
      <c r="F18" s="139">
        <v>11190</v>
      </c>
      <c r="G18" s="140">
        <v>502914</v>
      </c>
      <c r="H18" s="49"/>
    </row>
    <row r="19" spans="1:8" ht="20.100000000000001" customHeight="1" x14ac:dyDescent="0.2">
      <c r="A19" s="133" t="s">
        <v>60</v>
      </c>
      <c r="B19" s="138">
        <v>2254434</v>
      </c>
      <c r="C19" s="139">
        <v>579765</v>
      </c>
      <c r="D19" s="139">
        <v>3085258</v>
      </c>
      <c r="E19" s="139">
        <v>2961581</v>
      </c>
      <c r="F19" s="139">
        <v>77515</v>
      </c>
      <c r="G19" s="140">
        <v>1425115</v>
      </c>
      <c r="H19" s="49"/>
    </row>
    <row r="20" spans="1:8" ht="20.100000000000001" customHeight="1" x14ac:dyDescent="0.2">
      <c r="A20" s="133" t="s">
        <v>61</v>
      </c>
      <c r="B20" s="138">
        <v>1416654</v>
      </c>
      <c r="C20" s="139">
        <v>347800</v>
      </c>
      <c r="D20" s="125">
        <v>1369570</v>
      </c>
      <c r="E20" s="125">
        <v>1314768</v>
      </c>
      <c r="F20" s="139">
        <v>36004</v>
      </c>
      <c r="G20" s="140">
        <v>868853</v>
      </c>
      <c r="H20" s="49"/>
    </row>
    <row r="21" spans="1:8" ht="20.100000000000001" customHeight="1" x14ac:dyDescent="0.2">
      <c r="A21" s="236" t="s">
        <v>83</v>
      </c>
      <c r="B21" s="237">
        <v>342910355</v>
      </c>
      <c r="C21" s="238">
        <v>330962631</v>
      </c>
      <c r="D21" s="238">
        <v>659653</v>
      </c>
      <c r="E21" s="238">
        <v>538518</v>
      </c>
      <c r="F21" s="238">
        <v>121262</v>
      </c>
      <c r="G21" s="239">
        <v>0</v>
      </c>
      <c r="H21" s="49"/>
    </row>
    <row r="22" spans="1:8" ht="20.100000000000001" customHeight="1" x14ac:dyDescent="0.2">
      <c r="A22" s="133" t="s">
        <v>62</v>
      </c>
      <c r="B22" s="138">
        <v>1056431</v>
      </c>
      <c r="C22" s="139">
        <v>279008</v>
      </c>
      <c r="D22" s="139">
        <v>436212</v>
      </c>
      <c r="E22" s="139">
        <v>394129</v>
      </c>
      <c r="F22" s="139">
        <v>27892</v>
      </c>
      <c r="G22" s="140">
        <v>336071</v>
      </c>
      <c r="H22" s="49"/>
    </row>
    <row r="23" spans="1:8" ht="20.100000000000001" customHeight="1" x14ac:dyDescent="0.2">
      <c r="A23" s="133" t="s">
        <v>64</v>
      </c>
      <c r="B23" s="130">
        <v>28450391</v>
      </c>
      <c r="C23" s="131">
        <v>13670273</v>
      </c>
      <c r="D23" s="131">
        <v>1504497</v>
      </c>
      <c r="E23" s="131">
        <v>1371446</v>
      </c>
      <c r="F23" s="131">
        <v>354811</v>
      </c>
      <c r="G23" s="132">
        <v>-3019582</v>
      </c>
      <c r="H23" s="49"/>
    </row>
    <row r="24" spans="1:8" ht="20.100000000000001" customHeight="1" thickBot="1" x14ac:dyDescent="0.25">
      <c r="A24" s="141" t="s">
        <v>400</v>
      </c>
      <c r="B24" s="242">
        <v>40405927</v>
      </c>
      <c r="C24" s="243">
        <v>16508974</v>
      </c>
      <c r="D24" s="243">
        <v>2050425</v>
      </c>
      <c r="E24" s="243">
        <v>1892327</v>
      </c>
      <c r="F24" s="243">
        <v>149004</v>
      </c>
      <c r="G24" s="244">
        <v>-2238746</v>
      </c>
      <c r="H24" s="49"/>
    </row>
    <row r="25" spans="1:8" ht="13.2" customHeight="1" x14ac:dyDescent="0.2"/>
  </sheetData>
  <phoneticPr fontId="2"/>
  <dataValidations count="2">
    <dataValidation allowBlank="1" showInputMessage="1" sqref="A16:A24" xr:uid="{00000000-0002-0000-0200-000000000000}"/>
    <dataValidation type="list" allowBlank="1" showInputMessage="1" showErrorMessage="1" sqref="A13:A14" xr:uid="{00000000-0002-0000-0200-000001000000}">
      <formula1>#REF!</formula1>
    </dataValidation>
  </dataValidations>
  <printOptions horizontalCentered="1"/>
  <pageMargins left="0.70866141732283472" right="0.70866141732283472" top="0.74803149606299213" bottom="0.74803149606299213" header="0.70866141732283472"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①公益法人会計基準</vt:lpstr>
      <vt:lpstr>②企業会計基準等</vt:lpstr>
      <vt:lpstr>③決算の状況</vt:lpstr>
      <vt:lpstr>①公益法人会計基準!Print_Area</vt:lpstr>
      <vt:lpstr>②企業会計基準等!Print_Area</vt:lpstr>
      <vt:lpstr>③決算の状況!Print_Area</vt:lpstr>
      <vt:lpstr>①公益法人会計基準!Print_Titles</vt:lpstr>
      <vt:lpstr>②企業会計基準等!Print_Titles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2016-10-24T06:14:01Z</dcterms:created>
  <dcterms:modified xsi:type="dcterms:W3CDTF">2024-10-31T06:36:40Z</dcterms:modified>
</cp:coreProperties>
</file>