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R02年度\09   中央図書館（両図書館共通含む）\04_評価委員会\第１回目\08_公開\"/>
    </mc:Choice>
  </mc:AlternateContent>
  <bookViews>
    <workbookView xWindow="0" yWindow="0" windowWidth="20490" windowHeight="7680"/>
  </bookViews>
  <sheets>
    <sheet name="中央図書館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S4" i="1"/>
  <c r="C6" i="1"/>
  <c r="C5" i="1" s="1"/>
  <c r="D6" i="1"/>
  <c r="D5" i="1" s="1"/>
  <c r="E6" i="1"/>
  <c r="E5" i="1" s="1"/>
  <c r="G6" i="1"/>
  <c r="G5" i="1" s="1"/>
  <c r="F7" i="1"/>
  <c r="J7" i="1"/>
  <c r="S7" i="1" s="1"/>
  <c r="N7" i="1"/>
  <c r="R7" i="1"/>
  <c r="F8" i="1"/>
  <c r="J8" i="1"/>
  <c r="N8" i="1"/>
  <c r="R8" i="1"/>
  <c r="S8" i="1"/>
  <c r="F9" i="1"/>
  <c r="J9" i="1"/>
  <c r="S9" i="1" s="1"/>
  <c r="N9" i="1"/>
  <c r="R9" i="1"/>
  <c r="F13" i="1"/>
  <c r="D14" i="1"/>
  <c r="C15" i="1"/>
  <c r="C14" i="1" s="1"/>
  <c r="D15" i="1"/>
  <c r="E15" i="1"/>
  <c r="E14" i="1" s="1"/>
  <c r="G15" i="1"/>
  <c r="G14" i="1" s="1"/>
  <c r="F16" i="1"/>
  <c r="J16" i="1"/>
  <c r="N16" i="1"/>
  <c r="R16" i="1"/>
  <c r="F17" i="1"/>
  <c r="J17" i="1"/>
  <c r="N17" i="1"/>
  <c r="R17" i="1"/>
  <c r="F18" i="1"/>
  <c r="J18" i="1"/>
  <c r="N18" i="1"/>
  <c r="R18" i="1"/>
  <c r="F21" i="1"/>
  <c r="D22" i="1"/>
  <c r="C23" i="1"/>
  <c r="C22" i="1" s="1"/>
  <c r="F22" i="1" s="1"/>
  <c r="D23" i="1"/>
  <c r="E23" i="1"/>
  <c r="E22" i="1" s="1"/>
  <c r="G23" i="1"/>
  <c r="G22" i="1" s="1"/>
  <c r="F24" i="1"/>
  <c r="J24" i="1"/>
  <c r="N24" i="1"/>
  <c r="R24" i="1"/>
  <c r="F25" i="1"/>
  <c r="J25" i="1"/>
  <c r="N25" i="1"/>
  <c r="R25" i="1"/>
  <c r="F26" i="1"/>
  <c r="J26" i="1"/>
  <c r="N26" i="1"/>
  <c r="R26" i="1"/>
  <c r="F29" i="1"/>
  <c r="C30" i="1"/>
  <c r="E30" i="1"/>
  <c r="G30" i="1"/>
  <c r="C31" i="1"/>
  <c r="D31" i="1"/>
  <c r="D30" i="1" s="1"/>
  <c r="E31" i="1"/>
  <c r="F31" i="1"/>
  <c r="F30" i="1" s="1"/>
  <c r="G31" i="1"/>
  <c r="F32" i="1"/>
  <c r="J32" i="1"/>
  <c r="N32" i="1"/>
  <c r="R32" i="1"/>
  <c r="F33" i="1"/>
  <c r="J33" i="1"/>
  <c r="N33" i="1"/>
  <c r="R33" i="1"/>
  <c r="F34" i="1"/>
  <c r="J34" i="1"/>
  <c r="N34" i="1"/>
  <c r="R34" i="1"/>
  <c r="F37" i="1"/>
  <c r="D38" i="1"/>
  <c r="C39" i="1"/>
  <c r="C38" i="1" s="1"/>
  <c r="D39" i="1"/>
  <c r="E39" i="1"/>
  <c r="E38" i="1" s="1"/>
  <c r="G39" i="1"/>
  <c r="G38" i="1" s="1"/>
  <c r="F40" i="1"/>
  <c r="J40" i="1"/>
  <c r="N40" i="1"/>
  <c r="R40" i="1"/>
  <c r="F41" i="1"/>
  <c r="J41" i="1"/>
  <c r="N41" i="1"/>
  <c r="R41" i="1"/>
  <c r="F42" i="1"/>
  <c r="J42" i="1"/>
  <c r="N42" i="1"/>
  <c r="R42" i="1"/>
  <c r="F46" i="1"/>
  <c r="C48" i="1"/>
  <c r="C47" i="1" s="1"/>
  <c r="D48" i="1"/>
  <c r="D47" i="1" s="1"/>
  <c r="E48" i="1"/>
  <c r="E47" i="1" s="1"/>
  <c r="G48" i="1"/>
  <c r="F49" i="1"/>
  <c r="J49" i="1"/>
  <c r="S49" i="1" s="1"/>
  <c r="N49" i="1"/>
  <c r="R49" i="1"/>
  <c r="F50" i="1"/>
  <c r="J50" i="1"/>
  <c r="N50" i="1"/>
  <c r="R50" i="1"/>
  <c r="S50" i="1"/>
  <c r="F51" i="1"/>
  <c r="J51" i="1"/>
  <c r="S51" i="1" s="1"/>
  <c r="N51" i="1"/>
  <c r="R51" i="1"/>
  <c r="H56" i="1"/>
  <c r="H57" i="1"/>
  <c r="D58" i="1"/>
  <c r="H58" i="1" s="1"/>
  <c r="D59" i="1"/>
  <c r="H59" i="1" s="1"/>
  <c r="H60" i="1"/>
  <c r="H61" i="1"/>
  <c r="H62" i="1"/>
  <c r="H63" i="1"/>
  <c r="H65" i="1"/>
  <c r="H66" i="1"/>
  <c r="H67" i="1"/>
  <c r="H68" i="1"/>
  <c r="D69" i="1"/>
  <c r="E69" i="1"/>
  <c r="F69" i="1"/>
  <c r="H69" i="1" s="1"/>
  <c r="G69" i="1"/>
  <c r="G71" i="1" s="1"/>
  <c r="H70" i="1"/>
  <c r="D71" i="1"/>
  <c r="E71" i="1"/>
  <c r="H72" i="1"/>
  <c r="H73" i="1"/>
  <c r="H74" i="1"/>
  <c r="H75" i="1"/>
  <c r="D76" i="1"/>
  <c r="D78" i="1" s="1"/>
  <c r="H78" i="1" s="1"/>
  <c r="E76" i="1"/>
  <c r="H76" i="1" s="1"/>
  <c r="F76" i="1"/>
  <c r="G76" i="1"/>
  <c r="G78" i="1" s="1"/>
  <c r="H77" i="1"/>
  <c r="E78" i="1"/>
  <c r="F78" i="1"/>
  <c r="H79" i="1"/>
  <c r="H80" i="1"/>
  <c r="H81" i="1"/>
  <c r="H82" i="1"/>
  <c r="D83" i="1"/>
  <c r="D85" i="1" s="1"/>
  <c r="E83" i="1"/>
  <c r="E85" i="1" s="1"/>
  <c r="F83" i="1"/>
  <c r="G83" i="1"/>
  <c r="H83" i="1"/>
  <c r="H84" i="1"/>
  <c r="F85" i="1"/>
  <c r="G85" i="1"/>
  <c r="H85" i="1" l="1"/>
  <c r="D64" i="1"/>
  <c r="H64" i="1" s="1"/>
  <c r="F14" i="1"/>
  <c r="F71" i="1"/>
  <c r="H71" i="1" s="1"/>
  <c r="F48" i="1"/>
  <c r="F47" i="1" s="1"/>
  <c r="F23" i="1"/>
  <c r="F6" i="1"/>
  <c r="F5" i="1" s="1"/>
  <c r="F39" i="1"/>
  <c r="F38" i="1" s="1"/>
  <c r="F15" i="1"/>
</calcChain>
</file>

<file path=xl/sharedStrings.xml><?xml version="1.0" encoding="utf-8"?>
<sst xmlns="http://schemas.openxmlformats.org/spreadsheetml/2006/main" count="191" uniqueCount="44">
  <si>
    <t>収支</t>
    <rPh sb="0" eb="2">
      <t>シュウシ</t>
    </rPh>
    <phoneticPr fontId="3"/>
  </si>
  <si>
    <t>支出</t>
    <rPh sb="0" eb="2">
      <t>シシュツ</t>
    </rPh>
    <phoneticPr fontId="3"/>
  </si>
  <si>
    <t>合計</t>
    <rPh sb="0" eb="2">
      <t>ゴウケイ</t>
    </rPh>
    <phoneticPr fontId="3"/>
  </si>
  <si>
    <t>その他</t>
    <rPh sb="2" eb="3">
      <t>ホカ</t>
    </rPh>
    <phoneticPr fontId="3"/>
  </si>
  <si>
    <t>事業収入</t>
    <rPh sb="0" eb="2">
      <t>ジギョウ</t>
    </rPh>
    <rPh sb="2" eb="4">
      <t>シュウニュウ</t>
    </rPh>
    <phoneticPr fontId="3"/>
  </si>
  <si>
    <t>利用料金</t>
    <rPh sb="0" eb="4">
      <t>リヨウリョウキン</t>
    </rPh>
    <phoneticPr fontId="3"/>
  </si>
  <si>
    <t>委託料</t>
    <rPh sb="0" eb="3">
      <t>イタクリョウ</t>
    </rPh>
    <phoneticPr fontId="3"/>
  </si>
  <si>
    <t>収入</t>
    <rPh sb="0" eb="2">
      <t>シュウニュウ</t>
    </rPh>
    <phoneticPr fontId="3"/>
  </si>
  <si>
    <t>H29</t>
    <phoneticPr fontId="3"/>
  </si>
  <si>
    <t>H30</t>
    <phoneticPr fontId="3"/>
  </si>
  <si>
    <t>R1</t>
    <phoneticPr fontId="3"/>
  </si>
  <si>
    <t>H29-R1平均</t>
    <rPh sb="6" eb="8">
      <t>ヘイキン</t>
    </rPh>
    <phoneticPr fontId="3"/>
  </si>
  <si>
    <t>過年度比</t>
    <rPh sb="0" eb="3">
      <t>カネンド</t>
    </rPh>
    <rPh sb="3" eb="4">
      <t>ヒ</t>
    </rPh>
    <phoneticPr fontId="3"/>
  </si>
  <si>
    <t>R２</t>
    <phoneticPr fontId="3"/>
  </si>
  <si>
    <t>１~３月</t>
    <rPh sb="3" eb="4">
      <t>ガツ</t>
    </rPh>
    <phoneticPr fontId="3"/>
  </si>
  <si>
    <t>10~12月</t>
    <rPh sb="5" eb="6">
      <t>ガツ</t>
    </rPh>
    <phoneticPr fontId="3"/>
  </si>
  <si>
    <t>7~9月</t>
    <rPh sb="3" eb="4">
      <t>ガツ</t>
    </rPh>
    <phoneticPr fontId="3"/>
  </si>
  <si>
    <t>4~6月</t>
    <rPh sb="3" eb="4">
      <t>ガツ</t>
    </rPh>
    <phoneticPr fontId="3"/>
  </si>
  <si>
    <t>　４　収支状況</t>
    <rPh sb="3" eb="5">
      <t>シュウシ</t>
    </rPh>
    <rPh sb="5" eb="7">
      <t>ジョウキョウ</t>
    </rPh>
    <phoneticPr fontId="3"/>
  </si>
  <si>
    <t>R１</t>
    <phoneticPr fontId="3"/>
  </si>
  <si>
    <t>小計</t>
    <rPh sb="0" eb="2">
      <t>ショウケイ</t>
    </rPh>
    <phoneticPr fontId="3"/>
  </si>
  <si>
    <t>3月</t>
    <rPh sb="1" eb="2">
      <t>ガツ</t>
    </rPh>
    <phoneticPr fontId="3"/>
  </si>
  <si>
    <t>2月</t>
    <rPh sb="1" eb="2">
      <t>ガツ</t>
    </rPh>
    <phoneticPr fontId="3"/>
  </si>
  <si>
    <t>1月</t>
    <rPh sb="1" eb="2">
      <t>ガツ</t>
    </rPh>
    <phoneticPr fontId="3"/>
  </si>
  <si>
    <t>12月</t>
    <rPh sb="2" eb="3">
      <t>ガツ</t>
    </rPh>
    <phoneticPr fontId="3"/>
  </si>
  <si>
    <t>11月</t>
    <rPh sb="2" eb="3">
      <t>ガツ</t>
    </rPh>
    <phoneticPr fontId="3"/>
  </si>
  <si>
    <t>10月</t>
    <rPh sb="2" eb="3">
      <t>ガツ</t>
    </rPh>
    <phoneticPr fontId="3"/>
  </si>
  <si>
    <t>9月</t>
    <rPh sb="1" eb="2">
      <t>ガツ</t>
    </rPh>
    <phoneticPr fontId="3"/>
  </si>
  <si>
    <t>8月</t>
    <rPh sb="1" eb="2">
      <t>ガツ</t>
    </rPh>
    <phoneticPr fontId="3"/>
  </si>
  <si>
    <t>7月</t>
    <rPh sb="1" eb="2">
      <t>ガツ</t>
    </rPh>
    <phoneticPr fontId="3"/>
  </si>
  <si>
    <t>6月</t>
    <rPh sb="1" eb="2">
      <t>ガツ</t>
    </rPh>
    <phoneticPr fontId="3"/>
  </si>
  <si>
    <t>5月</t>
    <rPh sb="1" eb="2">
      <t>ガツ</t>
    </rPh>
    <phoneticPr fontId="3"/>
  </si>
  <si>
    <t>4月</t>
    <rPh sb="1" eb="2">
      <t>ガツ</t>
    </rPh>
    <phoneticPr fontId="3"/>
  </si>
  <si>
    <t>利用数</t>
    <rPh sb="0" eb="2">
      <t>リヨウ</t>
    </rPh>
    <rPh sb="2" eb="3">
      <t>スウ</t>
    </rPh>
    <phoneticPr fontId="3"/>
  </si>
  <si>
    <t>　3　駐車場利用数</t>
    <rPh sb="3" eb="6">
      <t>チュウシャジョウ</t>
    </rPh>
    <rPh sb="6" eb="8">
      <t>リヨウ</t>
    </rPh>
    <rPh sb="8" eb="9">
      <t>スウ</t>
    </rPh>
    <phoneticPr fontId="3"/>
  </si>
  <si>
    <t>年間</t>
    <rPh sb="0" eb="2">
      <t>ネンカン</t>
    </rPh>
    <phoneticPr fontId="3"/>
  </si>
  <si>
    <t>平均</t>
    <rPh sb="0" eb="2">
      <t>ヘイキン</t>
    </rPh>
    <phoneticPr fontId="3"/>
  </si>
  <si>
    <t>④小会議室</t>
    <rPh sb="1" eb="5">
      <t>ショウカイギシツ</t>
    </rPh>
    <phoneticPr fontId="3"/>
  </si>
  <si>
    <t>③中会議室</t>
    <rPh sb="1" eb="2">
      <t>チュウ</t>
    </rPh>
    <rPh sb="2" eb="5">
      <t>カイギシツ</t>
    </rPh>
    <phoneticPr fontId="3"/>
  </si>
  <si>
    <t>②大会議室</t>
    <rPh sb="1" eb="5">
      <t>ダイカイギシツ</t>
    </rPh>
    <phoneticPr fontId="3"/>
  </si>
  <si>
    <t>①ホール</t>
    <phoneticPr fontId="3"/>
  </si>
  <si>
    <t>　２　ホール及び会議室利用率</t>
    <rPh sb="6" eb="7">
      <t>オヨ</t>
    </rPh>
    <rPh sb="8" eb="11">
      <t>カイギシツ</t>
    </rPh>
    <rPh sb="11" eb="13">
      <t>リヨウ</t>
    </rPh>
    <rPh sb="13" eb="14">
      <t>リツ</t>
    </rPh>
    <phoneticPr fontId="3"/>
  </si>
  <si>
    <r>
      <t>　１　入館者数</t>
    </r>
    <r>
      <rPr>
        <b/>
        <sz val="8"/>
        <color theme="1"/>
        <rFont val="游ゴシック"/>
        <family val="3"/>
        <charset val="128"/>
        <scheme val="minor"/>
      </rPr>
      <t>（※ホール利用者含まない）</t>
    </r>
    <rPh sb="3" eb="6">
      <t>ニュウカンシャ</t>
    </rPh>
    <rPh sb="6" eb="7">
      <t>カズ</t>
    </rPh>
    <rPh sb="12" eb="14">
      <t>リヨウ</t>
    </rPh>
    <rPh sb="14" eb="15">
      <t>シャ</t>
    </rPh>
    <rPh sb="15" eb="16">
      <t>フク</t>
    </rPh>
    <phoneticPr fontId="3"/>
  </si>
  <si>
    <t>中央図書館 定量評価項目データ</t>
    <rPh sb="0" eb="2">
      <t>チュウオウ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</si>
</sst>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%"/>
    <numFmt numFmtId="178" formatCode="0.0"/>
    <numFmt numFmtId="179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 diagonalUp="1">
      <left/>
      <right style="double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 diagonalUp="1">
      <left style="hair">
        <color indexed="64"/>
      </left>
      <right style="double">
        <color indexed="64"/>
      </right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/>
      <diagonal style="hair">
        <color auto="1"/>
      </diagonal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/>
      <right style="double">
        <color indexed="64"/>
      </right>
      <top style="double">
        <color indexed="64"/>
      </top>
      <bottom/>
      <diagonal style="hair">
        <color indexed="64"/>
      </diagonal>
    </border>
    <border diagonalUp="1">
      <left/>
      <right/>
      <top style="double">
        <color indexed="64"/>
      </top>
      <bottom/>
      <diagonal style="hair">
        <color indexed="64"/>
      </diagonal>
    </border>
    <border diagonalUp="1">
      <left style="hair">
        <color indexed="64"/>
      </left>
      <right style="double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double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 diagonalUp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 diagonalUp="1">
      <left style="hair">
        <color indexed="64"/>
      </left>
      <right/>
      <top style="hair">
        <color indexed="64"/>
      </top>
      <bottom style="double">
        <color indexed="64"/>
      </bottom>
      <diagonal style="hair">
        <color auto="1"/>
      </diagonal>
    </border>
    <border diagonalUp="1">
      <left/>
      <right style="hair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 diagonalUp="1"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 style="hair">
        <color auto="1"/>
      </diagonal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 diagonalUp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hair">
        <color indexed="64"/>
      </left>
      <right/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double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/>
      <right style="thin">
        <color indexed="64"/>
      </right>
      <top style="hair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hair">
        <color indexed="64"/>
      </bottom>
      <diagonal style="hair">
        <color auto="1"/>
      </diagonal>
    </border>
    <border>
      <left style="double">
        <color indexed="64"/>
      </left>
      <right style="double">
        <color indexed="64"/>
      </right>
      <top/>
      <bottom/>
      <diagonal/>
    </border>
    <border diagonalUp="1">
      <left style="hair">
        <color indexed="64"/>
      </left>
      <right/>
      <top/>
      <bottom/>
      <diagonal style="hair">
        <color auto="1"/>
      </diagonal>
    </border>
    <border diagonalUp="1">
      <left style="hair">
        <color indexed="64"/>
      </left>
      <right style="hair">
        <color indexed="64"/>
      </right>
      <top/>
      <bottom/>
      <diagonal style="hair">
        <color auto="1"/>
      </diagonal>
    </border>
    <border diagonalUp="1">
      <left/>
      <right style="hair">
        <color indexed="64"/>
      </right>
      <top/>
      <bottom/>
      <diagonal style="hair">
        <color auto="1"/>
      </diagonal>
    </border>
    <border diagonalUp="1">
      <left style="double">
        <color indexed="64"/>
      </left>
      <right style="medium">
        <color indexed="64"/>
      </right>
      <top/>
      <bottom/>
      <diagonal style="hair">
        <color auto="1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4" fillId="0" borderId="3" xfId="1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8" fontId="4" fillId="0" borderId="0" xfId="0" applyNumberFormat="1" applyFont="1" applyFill="1" applyBorder="1">
      <alignment vertical="center"/>
    </xf>
    <xf numFmtId="176" fontId="4" fillId="0" borderId="8" xfId="0" applyNumberFormat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6" fontId="4" fillId="0" borderId="15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7" xfId="0" applyNumberFormat="1" applyFont="1" applyBorder="1">
      <alignment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76" fontId="4" fillId="0" borderId="20" xfId="0" applyNumberFormat="1" applyFont="1" applyBorder="1">
      <alignment vertical="center"/>
    </xf>
    <xf numFmtId="38" fontId="4" fillId="0" borderId="21" xfId="1" applyFont="1" applyBorder="1">
      <alignment vertical="center"/>
    </xf>
    <xf numFmtId="38" fontId="4" fillId="0" borderId="22" xfId="1" applyFont="1" applyBorder="1">
      <alignment vertical="center"/>
    </xf>
    <xf numFmtId="38" fontId="4" fillId="0" borderId="23" xfId="0" applyNumberFormat="1" applyFont="1" applyBorder="1">
      <alignment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176" fontId="4" fillId="0" borderId="26" xfId="0" applyNumberFormat="1" applyFont="1" applyBorder="1">
      <alignment vertical="center"/>
    </xf>
    <xf numFmtId="38" fontId="4" fillId="0" borderId="27" xfId="1" applyFont="1" applyBorder="1">
      <alignment vertical="center"/>
    </xf>
    <xf numFmtId="38" fontId="4" fillId="0" borderId="28" xfId="1" applyFont="1" applyBorder="1">
      <alignment vertical="center"/>
    </xf>
    <xf numFmtId="38" fontId="4" fillId="0" borderId="29" xfId="0" applyNumberFormat="1" applyFont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38" fontId="4" fillId="0" borderId="31" xfId="1" applyFont="1" applyBorder="1">
      <alignment vertical="center"/>
    </xf>
    <xf numFmtId="38" fontId="4" fillId="0" borderId="32" xfId="1" applyFont="1" applyBorder="1">
      <alignment vertical="center"/>
    </xf>
    <xf numFmtId="38" fontId="4" fillId="0" borderId="33" xfId="0" applyNumberFormat="1" applyFont="1" applyBorder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176" fontId="4" fillId="0" borderId="37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176" fontId="4" fillId="0" borderId="38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9" xfId="1" applyFont="1" applyBorder="1">
      <alignment vertical="center"/>
    </xf>
    <xf numFmtId="38" fontId="4" fillId="0" borderId="33" xfId="1" applyFont="1" applyBorder="1">
      <alignment vertical="center"/>
    </xf>
    <xf numFmtId="176" fontId="4" fillId="0" borderId="39" xfId="0" applyNumberFormat="1" applyFont="1" applyBorder="1">
      <alignment vertical="center"/>
    </xf>
    <xf numFmtId="0" fontId="4" fillId="0" borderId="21" xfId="0" applyFont="1" applyBorder="1">
      <alignment vertical="center"/>
    </xf>
    <xf numFmtId="38" fontId="4" fillId="0" borderId="40" xfId="1" applyFont="1" applyBorder="1">
      <alignment vertical="center"/>
    </xf>
    <xf numFmtId="38" fontId="4" fillId="0" borderId="41" xfId="1" applyFont="1" applyBorder="1">
      <alignment vertical="center"/>
    </xf>
    <xf numFmtId="38" fontId="4" fillId="0" borderId="42" xfId="1" applyFont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176" fontId="4" fillId="0" borderId="44" xfId="0" applyNumberFormat="1" applyFont="1" applyBorder="1">
      <alignment vertical="center"/>
    </xf>
    <xf numFmtId="176" fontId="4" fillId="0" borderId="45" xfId="0" applyNumberFormat="1" applyFont="1" applyBorder="1">
      <alignment vertical="center"/>
    </xf>
    <xf numFmtId="176" fontId="4" fillId="0" borderId="46" xfId="0" applyNumberFormat="1" applyFont="1" applyBorder="1">
      <alignment vertical="center"/>
    </xf>
    <xf numFmtId="176" fontId="4" fillId="0" borderId="47" xfId="0" applyNumberFormat="1" applyFont="1" applyBorder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51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3" xfId="0" applyFont="1" applyBorder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57" xfId="0" applyNumberFormat="1" applyFont="1" applyBorder="1">
      <alignment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176" fontId="4" fillId="0" borderId="55" xfId="0" applyNumberFormat="1" applyFont="1" applyFill="1" applyBorder="1">
      <alignment vertical="center"/>
    </xf>
    <xf numFmtId="38" fontId="4" fillId="0" borderId="0" xfId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8" xfId="0" applyNumberFormat="1" applyFont="1" applyBorder="1">
      <alignment vertical="center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38" fontId="4" fillId="0" borderId="11" xfId="0" applyNumberFormat="1" applyFont="1" applyFill="1" applyBorder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15" xfId="0" applyNumberFormat="1" applyFont="1" applyBorder="1">
      <alignment vertical="center"/>
    </xf>
    <xf numFmtId="0" fontId="4" fillId="0" borderId="62" xfId="0" applyFont="1" applyBorder="1">
      <alignment vertical="center"/>
    </xf>
    <xf numFmtId="0" fontId="4" fillId="0" borderId="63" xfId="0" applyFont="1" applyBorder="1">
      <alignment vertical="center"/>
    </xf>
    <xf numFmtId="38" fontId="4" fillId="0" borderId="17" xfId="0" applyNumberFormat="1" applyFont="1" applyFill="1" applyBorder="1">
      <alignment vertical="center"/>
    </xf>
    <xf numFmtId="38" fontId="4" fillId="0" borderId="20" xfId="0" applyNumberFormat="1" applyFont="1" applyBorder="1">
      <alignment vertical="center"/>
    </xf>
    <xf numFmtId="0" fontId="4" fillId="0" borderId="64" xfId="0" applyFont="1" applyBorder="1">
      <alignment vertical="center"/>
    </xf>
    <xf numFmtId="0" fontId="4" fillId="0" borderId="65" xfId="0" applyFont="1" applyBorder="1">
      <alignment vertical="center"/>
    </xf>
    <xf numFmtId="38" fontId="4" fillId="0" borderId="23" xfId="0" applyNumberFormat="1" applyFont="1" applyFill="1" applyBorder="1">
      <alignment vertical="center"/>
    </xf>
    <xf numFmtId="38" fontId="4" fillId="0" borderId="26" xfId="0" applyNumberFormat="1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38" fontId="4" fillId="0" borderId="29" xfId="0" applyNumberFormat="1" applyFont="1" applyFill="1" applyBorder="1">
      <alignment vertical="center"/>
    </xf>
    <xf numFmtId="176" fontId="4" fillId="0" borderId="29" xfId="0" applyNumberFormat="1" applyFont="1" applyFill="1" applyBorder="1">
      <alignment vertical="center"/>
    </xf>
    <xf numFmtId="0" fontId="4" fillId="0" borderId="68" xfId="0" applyFont="1" applyBorder="1">
      <alignment vertical="center"/>
    </xf>
    <xf numFmtId="0" fontId="4" fillId="0" borderId="69" xfId="0" applyFont="1" applyBorder="1">
      <alignment vertical="center"/>
    </xf>
    <xf numFmtId="38" fontId="4" fillId="0" borderId="33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8" fillId="0" borderId="0" xfId="1" applyFont="1" applyBorder="1">
      <alignment vertical="center"/>
    </xf>
    <xf numFmtId="38" fontId="4" fillId="0" borderId="0" xfId="1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8" fontId="8" fillId="0" borderId="20" xfId="1" applyFont="1" applyFill="1" applyBorder="1">
      <alignment vertical="center"/>
    </xf>
    <xf numFmtId="38" fontId="4" fillId="0" borderId="75" xfId="1" applyFont="1" applyBorder="1">
      <alignment vertical="center"/>
    </xf>
    <xf numFmtId="38" fontId="4" fillId="0" borderId="76" xfId="1" applyFont="1" applyBorder="1">
      <alignment vertical="center"/>
    </xf>
    <xf numFmtId="38" fontId="4" fillId="0" borderId="77" xfId="1" applyFont="1" applyBorder="1">
      <alignment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38" fontId="4" fillId="0" borderId="80" xfId="1" applyFont="1" applyBorder="1">
      <alignment vertical="center"/>
    </xf>
    <xf numFmtId="38" fontId="4" fillId="0" borderId="81" xfId="1" applyFont="1" applyBorder="1">
      <alignment vertical="center"/>
    </xf>
    <xf numFmtId="38" fontId="4" fillId="0" borderId="82" xfId="1" applyFont="1" applyBorder="1">
      <alignment vertical="center"/>
    </xf>
    <xf numFmtId="0" fontId="8" fillId="2" borderId="83" xfId="0" applyFont="1" applyFill="1" applyBorder="1" applyAlignment="1">
      <alignment horizontal="center" vertical="center"/>
    </xf>
    <xf numFmtId="0" fontId="8" fillId="2" borderId="84" xfId="0" applyFont="1" applyFill="1" applyBorder="1" applyAlignment="1">
      <alignment horizontal="center" vertical="center"/>
    </xf>
    <xf numFmtId="38" fontId="4" fillId="0" borderId="85" xfId="1" applyFont="1" applyBorder="1">
      <alignment vertical="center"/>
    </xf>
    <xf numFmtId="38" fontId="4" fillId="0" borderId="86" xfId="1" applyFont="1" applyBorder="1">
      <alignment vertical="center"/>
    </xf>
    <xf numFmtId="38" fontId="4" fillId="0" borderId="87" xfId="1" applyFont="1" applyBorder="1">
      <alignment vertical="center"/>
    </xf>
    <xf numFmtId="38" fontId="4" fillId="0" borderId="88" xfId="1" applyFont="1" applyBorder="1">
      <alignment vertical="center"/>
    </xf>
    <xf numFmtId="38" fontId="4" fillId="0" borderId="89" xfId="1" applyFont="1" applyBorder="1">
      <alignment vertical="center"/>
    </xf>
    <xf numFmtId="38" fontId="4" fillId="0" borderId="90" xfId="1" applyFont="1" applyBorder="1">
      <alignment vertical="center"/>
    </xf>
    <xf numFmtId="38" fontId="4" fillId="0" borderId="91" xfId="1" applyFont="1" applyBorder="1">
      <alignment vertical="center"/>
    </xf>
    <xf numFmtId="0" fontId="8" fillId="2" borderId="92" xfId="0" applyFont="1" applyFill="1" applyBorder="1" applyAlignment="1">
      <alignment horizontal="center" vertical="center"/>
    </xf>
    <xf numFmtId="0" fontId="8" fillId="2" borderId="93" xfId="0" applyFont="1" applyFill="1" applyBorder="1" applyAlignment="1">
      <alignment horizontal="center" vertical="center"/>
    </xf>
    <xf numFmtId="38" fontId="4" fillId="0" borderId="94" xfId="1" applyFont="1" applyBorder="1">
      <alignment vertical="center"/>
    </xf>
    <xf numFmtId="38" fontId="4" fillId="0" borderId="95" xfId="1" applyFont="1" applyBorder="1">
      <alignment vertical="center"/>
    </xf>
    <xf numFmtId="38" fontId="4" fillId="0" borderId="96" xfId="1" applyFont="1" applyBorder="1">
      <alignment vertical="center"/>
    </xf>
    <xf numFmtId="38" fontId="4" fillId="0" borderId="46" xfId="1" applyFont="1" applyBorder="1">
      <alignment vertical="center"/>
    </xf>
    <xf numFmtId="38" fontId="4" fillId="0" borderId="97" xfId="1" applyFont="1" applyBorder="1">
      <alignment vertical="center"/>
    </xf>
    <xf numFmtId="38" fontId="4" fillId="0" borderId="98" xfId="1" applyFont="1" applyBorder="1">
      <alignment vertical="center"/>
    </xf>
    <xf numFmtId="38" fontId="4" fillId="0" borderId="99" xfId="1" applyFont="1" applyBorder="1">
      <alignment vertical="center"/>
    </xf>
    <xf numFmtId="38" fontId="4" fillId="0" borderId="100" xfId="1" applyFont="1" applyBorder="1">
      <alignment vertical="center"/>
    </xf>
    <xf numFmtId="38" fontId="4" fillId="0" borderId="49" xfId="1" applyFont="1" applyBorder="1">
      <alignment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38" fontId="4" fillId="0" borderId="101" xfId="1" applyFont="1" applyBorder="1">
      <alignment vertical="center"/>
    </xf>
    <xf numFmtId="38" fontId="4" fillId="0" borderId="102" xfId="1" applyFont="1" applyBorder="1">
      <alignment vertical="center"/>
    </xf>
    <xf numFmtId="38" fontId="4" fillId="0" borderId="103" xfId="1" applyFont="1" applyBorder="1">
      <alignment vertical="center"/>
    </xf>
    <xf numFmtId="38" fontId="4" fillId="0" borderId="104" xfId="1" applyFont="1" applyBorder="1">
      <alignment vertical="center"/>
    </xf>
    <xf numFmtId="38" fontId="4" fillId="0" borderId="105" xfId="1" applyFont="1" applyBorder="1">
      <alignment vertical="center"/>
    </xf>
    <xf numFmtId="38" fontId="4" fillId="0" borderId="106" xfId="1" applyFont="1" applyBorder="1">
      <alignment vertical="center"/>
    </xf>
    <xf numFmtId="177" fontId="2" fillId="0" borderId="89" xfId="2" applyNumberFormat="1" applyFont="1" applyFill="1" applyBorder="1">
      <alignment vertical="center"/>
    </xf>
    <xf numFmtId="177" fontId="2" fillId="0" borderId="88" xfId="2" applyNumberFormat="1" applyFont="1" applyBorder="1">
      <alignment vertical="center"/>
    </xf>
    <xf numFmtId="0" fontId="4" fillId="0" borderId="107" xfId="0" applyFont="1" applyBorder="1">
      <alignment vertical="center"/>
    </xf>
    <xf numFmtId="0" fontId="4" fillId="0" borderId="108" xfId="0" applyFont="1" applyBorder="1">
      <alignment vertical="center"/>
    </xf>
    <xf numFmtId="0" fontId="4" fillId="0" borderId="109" xfId="0" applyFont="1" applyBorder="1">
      <alignment vertical="center"/>
    </xf>
    <xf numFmtId="0" fontId="4" fillId="0" borderId="110" xfId="0" applyFont="1" applyBorder="1">
      <alignment vertical="center"/>
    </xf>
    <xf numFmtId="0" fontId="4" fillId="0" borderId="111" xfId="0" applyFont="1" applyBorder="1">
      <alignment vertical="center"/>
    </xf>
    <xf numFmtId="0" fontId="4" fillId="0" borderId="112" xfId="0" applyFont="1" applyBorder="1">
      <alignment vertical="center"/>
    </xf>
    <xf numFmtId="38" fontId="4" fillId="0" borderId="113" xfId="1" applyFont="1" applyFill="1" applyBorder="1">
      <alignment vertical="center"/>
    </xf>
    <xf numFmtId="38" fontId="4" fillId="0" borderId="114" xfId="1" applyFont="1" applyFill="1" applyBorder="1">
      <alignment vertical="center"/>
    </xf>
    <xf numFmtId="38" fontId="4" fillId="0" borderId="115" xfId="1" applyFont="1" applyFill="1" applyBorder="1">
      <alignment vertical="center"/>
    </xf>
    <xf numFmtId="38" fontId="4" fillId="0" borderId="116" xfId="1" applyFont="1" applyFill="1" applyBorder="1">
      <alignment vertical="center"/>
    </xf>
    <xf numFmtId="0" fontId="8" fillId="2" borderId="11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119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8" fillId="0" borderId="20" xfId="0" applyFont="1" applyBorder="1">
      <alignment vertical="center"/>
    </xf>
    <xf numFmtId="178" fontId="4" fillId="0" borderId="75" xfId="0" applyNumberFormat="1" applyFont="1" applyBorder="1">
      <alignment vertical="center"/>
    </xf>
    <xf numFmtId="178" fontId="4" fillId="0" borderId="21" xfId="0" applyNumberFormat="1" applyFont="1" applyBorder="1">
      <alignment vertical="center"/>
    </xf>
    <xf numFmtId="178" fontId="4" fillId="0" borderId="22" xfId="0" applyNumberFormat="1" applyFont="1" applyBorder="1">
      <alignment vertical="center"/>
    </xf>
    <xf numFmtId="178" fontId="4" fillId="0" borderId="76" xfId="0" applyNumberFormat="1" applyFont="1" applyBorder="1">
      <alignment vertical="center"/>
    </xf>
    <xf numFmtId="178" fontId="4" fillId="0" borderId="77" xfId="0" applyNumberFormat="1" applyFont="1" applyBorder="1">
      <alignment vertical="center"/>
    </xf>
    <xf numFmtId="178" fontId="4" fillId="0" borderId="77" xfId="0" applyNumberFormat="1" applyFont="1" applyFill="1" applyBorder="1">
      <alignment vertical="center"/>
    </xf>
    <xf numFmtId="0" fontId="4" fillId="2" borderId="78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horizontal="center" vertical="center"/>
    </xf>
    <xf numFmtId="178" fontId="8" fillId="0" borderId="26" xfId="0" applyNumberFormat="1" applyFont="1" applyBorder="1">
      <alignment vertical="center"/>
    </xf>
    <xf numFmtId="178" fontId="4" fillId="0" borderId="80" xfId="0" applyNumberFormat="1" applyFont="1" applyBorder="1">
      <alignment vertical="center"/>
    </xf>
    <xf numFmtId="178" fontId="4" fillId="0" borderId="27" xfId="0" applyNumberFormat="1" applyFont="1" applyBorder="1">
      <alignment vertical="center"/>
    </xf>
    <xf numFmtId="178" fontId="4" fillId="0" borderId="28" xfId="0" applyNumberFormat="1" applyFont="1" applyBorder="1">
      <alignment vertical="center"/>
    </xf>
    <xf numFmtId="178" fontId="4" fillId="0" borderId="81" xfId="0" applyNumberFormat="1" applyFont="1" applyBorder="1">
      <alignment vertical="center"/>
    </xf>
    <xf numFmtId="178" fontId="4" fillId="0" borderId="82" xfId="0" applyNumberFormat="1" applyFont="1" applyBorder="1">
      <alignment vertical="center"/>
    </xf>
    <xf numFmtId="178" fontId="4" fillId="0" borderId="27" xfId="0" applyNumberFormat="1" applyFont="1" applyFill="1" applyBorder="1">
      <alignment vertical="center"/>
    </xf>
    <xf numFmtId="178" fontId="4" fillId="0" borderId="82" xfId="0" applyNumberFormat="1" applyFont="1" applyFill="1" applyBorder="1">
      <alignment vertical="center"/>
    </xf>
    <xf numFmtId="178" fontId="4" fillId="0" borderId="81" xfId="0" applyNumberFormat="1" applyFont="1" applyFill="1" applyBorder="1">
      <alignment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8" fillId="0" borderId="39" xfId="0" applyFont="1" applyBorder="1">
      <alignment vertical="center"/>
    </xf>
    <xf numFmtId="178" fontId="4" fillId="0" borderId="85" xfId="0" applyNumberFormat="1" applyFont="1" applyBorder="1">
      <alignment vertical="center"/>
    </xf>
    <xf numFmtId="178" fontId="4" fillId="0" borderId="86" xfId="0" applyNumberFormat="1" applyFont="1" applyBorder="1">
      <alignment vertical="center"/>
    </xf>
    <xf numFmtId="178" fontId="4" fillId="0" borderId="87" xfId="0" applyNumberFormat="1" applyFont="1" applyBorder="1">
      <alignment vertical="center"/>
    </xf>
    <xf numFmtId="178" fontId="4" fillId="0" borderId="88" xfId="0" applyNumberFormat="1" applyFont="1" applyBorder="1">
      <alignment vertical="center"/>
    </xf>
    <xf numFmtId="178" fontId="4" fillId="0" borderId="89" xfId="0" applyNumberFormat="1" applyFont="1" applyBorder="1">
      <alignment vertical="center"/>
    </xf>
    <xf numFmtId="178" fontId="4" fillId="0" borderId="89" xfId="0" applyNumberFormat="1" applyFont="1" applyFill="1" applyBorder="1">
      <alignment vertical="center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0" borderId="94" xfId="0" applyFont="1" applyBorder="1">
      <alignment vertical="center"/>
    </xf>
    <xf numFmtId="0" fontId="4" fillId="0" borderId="95" xfId="0" applyFont="1" applyBorder="1">
      <alignment vertical="center"/>
    </xf>
    <xf numFmtId="0" fontId="4" fillId="0" borderId="96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97" xfId="0" applyFont="1" applyBorder="1">
      <alignment vertical="center"/>
    </xf>
    <xf numFmtId="0" fontId="4" fillId="0" borderId="98" xfId="0" applyFont="1" applyBorder="1">
      <alignment vertical="center"/>
    </xf>
    <xf numFmtId="178" fontId="4" fillId="0" borderId="99" xfId="0" applyNumberFormat="1" applyFont="1" applyBorder="1">
      <alignment vertical="center"/>
    </xf>
    <xf numFmtId="178" fontId="4" fillId="0" borderId="100" xfId="0" applyNumberFormat="1" applyFont="1" applyFill="1" applyBorder="1">
      <alignment vertical="center"/>
    </xf>
    <xf numFmtId="178" fontId="4" fillId="0" borderId="49" xfId="0" applyNumberFormat="1" applyFont="1" applyBorder="1">
      <alignment vertical="center"/>
    </xf>
    <xf numFmtId="0" fontId="4" fillId="0" borderId="99" xfId="0" applyFont="1" applyBorder="1">
      <alignment vertical="center"/>
    </xf>
    <xf numFmtId="0" fontId="4" fillId="0" borderId="101" xfId="0" applyFont="1" applyBorder="1">
      <alignment vertical="center"/>
    </xf>
    <xf numFmtId="0" fontId="4" fillId="0" borderId="102" xfId="0" applyFont="1" applyBorder="1">
      <alignment vertical="center"/>
    </xf>
    <xf numFmtId="0" fontId="4" fillId="0" borderId="103" xfId="0" applyFont="1" applyBorder="1">
      <alignment vertical="center"/>
    </xf>
    <xf numFmtId="0" fontId="4" fillId="0" borderId="104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6" xfId="0" applyFont="1" applyBorder="1">
      <alignment vertical="center"/>
    </xf>
    <xf numFmtId="177" fontId="10" fillId="0" borderId="88" xfId="2" applyNumberFormat="1" applyFont="1" applyFill="1" applyBorder="1">
      <alignment vertical="center"/>
    </xf>
    <xf numFmtId="177" fontId="10" fillId="0" borderId="89" xfId="2" applyNumberFormat="1" applyFont="1" applyFill="1" applyBorder="1">
      <alignment vertical="center"/>
    </xf>
    <xf numFmtId="177" fontId="10" fillId="0" borderId="120" xfId="2" applyNumberFormat="1" applyFont="1" applyFill="1" applyBorder="1">
      <alignment vertical="center"/>
    </xf>
    <xf numFmtId="0" fontId="4" fillId="0" borderId="113" xfId="0" applyFont="1" applyFill="1" applyBorder="1">
      <alignment vertical="center"/>
    </xf>
    <xf numFmtId="178" fontId="4" fillId="0" borderId="114" xfId="0" applyNumberFormat="1" applyFont="1" applyFill="1" applyBorder="1">
      <alignment vertical="center"/>
    </xf>
    <xf numFmtId="0" fontId="4" fillId="0" borderId="115" xfId="0" applyFont="1" applyFill="1" applyBorder="1">
      <alignment vertical="center"/>
    </xf>
    <xf numFmtId="0" fontId="4" fillId="0" borderId="116" xfId="0" applyFont="1" applyFill="1" applyBorder="1">
      <alignment vertical="center"/>
    </xf>
    <xf numFmtId="0" fontId="4" fillId="2" borderId="117" xfId="0" applyFont="1" applyFill="1" applyBorder="1" applyAlignment="1">
      <alignment horizontal="center" vertical="center"/>
    </xf>
    <xf numFmtId="178" fontId="8" fillId="0" borderId="20" xfId="0" applyNumberFormat="1" applyFont="1" applyFill="1" applyBorder="1">
      <alignment vertical="center"/>
    </xf>
    <xf numFmtId="178" fontId="8" fillId="0" borderId="26" xfId="0" applyNumberFormat="1" applyFont="1" applyFill="1" applyBorder="1">
      <alignment vertical="center"/>
    </xf>
    <xf numFmtId="178" fontId="8" fillId="0" borderId="39" xfId="0" applyNumberFormat="1" applyFont="1" applyFill="1" applyBorder="1">
      <alignment vertical="center"/>
    </xf>
    <xf numFmtId="178" fontId="4" fillId="0" borderId="121" xfId="0" applyNumberFormat="1" applyFont="1" applyFill="1" applyBorder="1">
      <alignment vertical="center"/>
    </xf>
    <xf numFmtId="0" fontId="4" fillId="0" borderId="104" xfId="0" applyFont="1" applyFill="1" applyBorder="1">
      <alignment vertical="center"/>
    </xf>
    <xf numFmtId="0" fontId="4" fillId="0" borderId="110" xfId="0" applyFont="1" applyFill="1" applyBorder="1">
      <alignment vertical="center"/>
    </xf>
    <xf numFmtId="178" fontId="4" fillId="0" borderId="115" xfId="0" applyNumberFormat="1" applyFont="1" applyFill="1" applyBorder="1">
      <alignment vertical="center"/>
    </xf>
    <xf numFmtId="0" fontId="8" fillId="0" borderId="0" xfId="0" applyFont="1" applyBorder="1">
      <alignment vertical="center"/>
    </xf>
    <xf numFmtId="178" fontId="8" fillId="0" borderId="20" xfId="0" applyNumberFormat="1" applyFont="1" applyBorder="1">
      <alignment vertical="center"/>
    </xf>
    <xf numFmtId="178" fontId="4" fillId="0" borderId="28" xfId="0" applyNumberFormat="1" applyFont="1" applyFill="1" applyBorder="1">
      <alignment vertical="center"/>
    </xf>
    <xf numFmtId="0" fontId="8" fillId="0" borderId="46" xfId="0" applyFont="1" applyBorder="1">
      <alignment vertical="center"/>
    </xf>
    <xf numFmtId="178" fontId="8" fillId="0" borderId="99" xfId="0" applyNumberFormat="1" applyFont="1" applyFill="1" applyBorder="1">
      <alignment vertical="center"/>
    </xf>
    <xf numFmtId="178" fontId="8" fillId="0" borderId="100" xfId="0" applyNumberFormat="1" applyFont="1" applyFill="1" applyBorder="1">
      <alignment vertical="center"/>
    </xf>
    <xf numFmtId="178" fontId="8" fillId="0" borderId="49" xfId="0" applyNumberFormat="1" applyFont="1" applyFill="1" applyBorder="1">
      <alignment vertical="center"/>
    </xf>
    <xf numFmtId="0" fontId="8" fillId="0" borderId="104" xfId="0" applyFont="1" applyBorder="1">
      <alignment vertical="center"/>
    </xf>
    <xf numFmtId="9" fontId="10" fillId="0" borderId="89" xfId="2" applyFont="1" applyFill="1" applyBorder="1">
      <alignment vertical="center"/>
    </xf>
    <xf numFmtId="178" fontId="4" fillId="0" borderId="20" xfId="0" applyNumberFormat="1" applyFont="1" applyFill="1" applyBorder="1">
      <alignment vertical="center"/>
    </xf>
    <xf numFmtId="2" fontId="4" fillId="0" borderId="75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76" xfId="0" applyFont="1" applyBorder="1">
      <alignment vertical="center"/>
    </xf>
    <xf numFmtId="2" fontId="4" fillId="0" borderId="77" xfId="0" applyNumberFormat="1" applyFont="1" applyBorder="1">
      <alignment vertical="center"/>
    </xf>
    <xf numFmtId="0" fontId="4" fillId="0" borderId="23" xfId="0" applyFont="1" applyBorder="1">
      <alignment vertical="center"/>
    </xf>
    <xf numFmtId="2" fontId="4" fillId="0" borderId="80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81" xfId="0" applyFont="1" applyBorder="1">
      <alignment vertical="center"/>
    </xf>
    <xf numFmtId="2" fontId="4" fillId="0" borderId="82" xfId="0" applyNumberFormat="1" applyFont="1" applyBorder="1">
      <alignment vertical="center"/>
    </xf>
    <xf numFmtId="0" fontId="4" fillId="0" borderId="29" xfId="0" applyFont="1" applyBorder="1">
      <alignment vertical="center"/>
    </xf>
    <xf numFmtId="2" fontId="4" fillId="0" borderId="0" xfId="0" applyNumberFormat="1" applyFont="1" applyFill="1">
      <alignment vertical="center"/>
    </xf>
    <xf numFmtId="2" fontId="4" fillId="0" borderId="85" xfId="0" applyNumberFormat="1" applyFont="1" applyBorder="1">
      <alignment vertical="center"/>
    </xf>
    <xf numFmtId="0" fontId="4" fillId="0" borderId="86" xfId="0" applyFont="1" applyBorder="1">
      <alignment vertical="center"/>
    </xf>
    <xf numFmtId="0" fontId="4" fillId="0" borderId="87" xfId="0" applyFont="1" applyBorder="1">
      <alignment vertical="center"/>
    </xf>
    <xf numFmtId="0" fontId="4" fillId="0" borderId="88" xfId="0" applyFont="1" applyBorder="1">
      <alignment vertical="center"/>
    </xf>
    <xf numFmtId="2" fontId="4" fillId="0" borderId="89" xfId="0" applyNumberFormat="1" applyFont="1" applyBorder="1">
      <alignment vertical="center"/>
    </xf>
    <xf numFmtId="0" fontId="4" fillId="0" borderId="91" xfId="0" applyFont="1" applyBorder="1">
      <alignment vertical="center"/>
    </xf>
    <xf numFmtId="0" fontId="4" fillId="0" borderId="96" xfId="0" applyFont="1" applyFill="1" applyBorder="1">
      <alignment vertical="center"/>
    </xf>
    <xf numFmtId="0" fontId="4" fillId="0" borderId="46" xfId="0" applyFont="1" applyFill="1" applyBorder="1">
      <alignment vertical="center"/>
    </xf>
    <xf numFmtId="178" fontId="4" fillId="0" borderId="99" xfId="0" applyNumberFormat="1" applyFont="1" applyFill="1" applyBorder="1">
      <alignment vertical="center"/>
    </xf>
    <xf numFmtId="178" fontId="4" fillId="0" borderId="49" xfId="0" applyNumberFormat="1" applyFont="1" applyFill="1" applyBorder="1">
      <alignment vertical="center"/>
    </xf>
    <xf numFmtId="178" fontId="4" fillId="0" borderId="122" xfId="0" applyNumberFormat="1" applyFont="1" applyFill="1" applyBorder="1">
      <alignment vertical="center"/>
    </xf>
    <xf numFmtId="0" fontId="4" fillId="0" borderId="103" xfId="0" applyFont="1" applyFill="1" applyBorder="1">
      <alignment vertical="center"/>
    </xf>
    <xf numFmtId="177" fontId="10" fillId="0" borderId="123" xfId="2" applyNumberFormat="1" applyFont="1" applyFill="1" applyBorder="1">
      <alignment vertical="center"/>
    </xf>
    <xf numFmtId="177" fontId="2" fillId="0" borderId="124" xfId="2" applyNumberFormat="1" applyFont="1" applyFill="1" applyBorder="1">
      <alignment vertical="center"/>
    </xf>
    <xf numFmtId="177" fontId="10" fillId="0" borderId="87" xfId="2" applyNumberFormat="1" applyFont="1" applyFill="1" applyBorder="1">
      <alignment vertical="center"/>
    </xf>
    <xf numFmtId="0" fontId="4" fillId="0" borderId="109" xfId="0" applyFont="1" applyFill="1" applyBorder="1">
      <alignment vertical="center"/>
    </xf>
    <xf numFmtId="179" fontId="4" fillId="0" borderId="113" xfId="1" applyNumberFormat="1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38" fontId="8" fillId="0" borderId="0" xfId="1" applyFont="1" applyFill="1">
      <alignment vertical="center"/>
    </xf>
    <xf numFmtId="38" fontId="4" fillId="0" borderId="0" xfId="1" applyFont="1" applyFill="1">
      <alignment vertical="center"/>
    </xf>
    <xf numFmtId="0" fontId="12" fillId="0" borderId="125" xfId="0" applyFont="1" applyFill="1" applyBorder="1" applyAlignment="1">
      <alignment horizontal="center" vertical="center"/>
    </xf>
    <xf numFmtId="38" fontId="4" fillId="0" borderId="78" xfId="1" applyFont="1" applyFill="1" applyBorder="1">
      <alignment vertical="center"/>
    </xf>
    <xf numFmtId="38" fontId="8" fillId="0" borderId="75" xfId="1" applyFont="1" applyBorder="1">
      <alignment vertical="center"/>
    </xf>
    <xf numFmtId="38" fontId="8" fillId="0" borderId="21" xfId="1" applyFont="1" applyBorder="1">
      <alignment vertical="center"/>
    </xf>
    <xf numFmtId="38" fontId="8" fillId="0" borderId="22" xfId="1" applyFont="1" applyBorder="1">
      <alignment vertical="center"/>
    </xf>
    <xf numFmtId="38" fontId="8" fillId="0" borderId="76" xfId="1" applyFont="1" applyBorder="1">
      <alignment vertical="center"/>
    </xf>
    <xf numFmtId="38" fontId="4" fillId="0" borderId="77" xfId="1" applyFont="1" applyFill="1" applyBorder="1">
      <alignment vertical="center"/>
    </xf>
    <xf numFmtId="38" fontId="4" fillId="0" borderId="83" xfId="1" applyFont="1" applyFill="1" applyBorder="1">
      <alignment vertical="center"/>
    </xf>
    <xf numFmtId="38" fontId="8" fillId="0" borderId="80" xfId="1" applyFont="1" applyBorder="1">
      <alignment vertical="center"/>
    </xf>
    <xf numFmtId="38" fontId="8" fillId="0" borderId="27" xfId="1" applyFont="1" applyBorder="1">
      <alignment vertical="center"/>
    </xf>
    <xf numFmtId="38" fontId="8" fillId="0" borderId="28" xfId="1" applyFont="1" applyBorder="1">
      <alignment vertical="center"/>
    </xf>
    <xf numFmtId="38" fontId="8" fillId="0" borderId="81" xfId="1" applyFont="1" applyBorder="1">
      <alignment vertical="center"/>
    </xf>
    <xf numFmtId="38" fontId="4" fillId="0" borderId="82" xfId="1" applyFont="1" applyFill="1" applyBorder="1">
      <alignment vertical="center"/>
    </xf>
    <xf numFmtId="38" fontId="4" fillId="0" borderId="92" xfId="1" applyFont="1" applyFill="1" applyBorder="1">
      <alignment vertical="center"/>
    </xf>
    <xf numFmtId="38" fontId="8" fillId="0" borderId="85" xfId="1" applyFont="1" applyBorder="1">
      <alignment vertical="center"/>
    </xf>
    <xf numFmtId="38" fontId="8" fillId="0" borderId="86" xfId="1" applyFont="1" applyBorder="1">
      <alignment vertical="center"/>
    </xf>
    <xf numFmtId="38" fontId="8" fillId="0" borderId="87" xfId="1" applyFont="1" applyBorder="1">
      <alignment vertical="center"/>
    </xf>
    <xf numFmtId="38" fontId="8" fillId="0" borderId="88" xfId="1" applyFont="1" applyBorder="1">
      <alignment vertical="center"/>
    </xf>
    <xf numFmtId="38" fontId="4" fillId="0" borderId="89" xfId="1" applyFont="1" applyFill="1" applyBorder="1">
      <alignment vertical="center"/>
    </xf>
    <xf numFmtId="38" fontId="4" fillId="0" borderId="126" xfId="1" applyFont="1" applyFill="1" applyBorder="1">
      <alignment vertical="center"/>
    </xf>
    <xf numFmtId="38" fontId="4" fillId="0" borderId="100" xfId="1" applyFont="1" applyFill="1" applyBorder="1">
      <alignment vertical="center"/>
    </xf>
    <xf numFmtId="38" fontId="4" fillId="0" borderId="127" xfId="1" applyFont="1" applyBorder="1">
      <alignment vertical="center"/>
    </xf>
    <xf numFmtId="38" fontId="4" fillId="0" borderId="122" xfId="1" applyFont="1" applyBorder="1">
      <alignment vertical="center"/>
    </xf>
    <xf numFmtId="38" fontId="4" fillId="0" borderId="47" xfId="1" applyFont="1" applyBorder="1">
      <alignment vertical="center"/>
    </xf>
    <xf numFmtId="38" fontId="4" fillId="0" borderId="128" xfId="1" applyFont="1" applyFill="1" applyBorder="1">
      <alignment vertical="center"/>
    </xf>
    <xf numFmtId="177" fontId="2" fillId="0" borderId="88" xfId="2" applyNumberFormat="1" applyFont="1" applyFill="1" applyBorder="1">
      <alignment vertical="center"/>
    </xf>
    <xf numFmtId="177" fontId="2" fillId="0" borderId="120" xfId="2" applyNumberFormat="1" applyFont="1" applyFill="1" applyBorder="1">
      <alignment vertical="center"/>
    </xf>
    <xf numFmtId="177" fontId="2" fillId="0" borderId="87" xfId="2" applyNumberFormat="1" applyFont="1" applyFill="1" applyBorder="1">
      <alignment vertical="center"/>
    </xf>
    <xf numFmtId="177" fontId="2" fillId="0" borderId="91" xfId="2" applyNumberFormat="1" applyFont="1" applyFill="1" applyBorder="1">
      <alignment vertical="center"/>
    </xf>
    <xf numFmtId="0" fontId="12" fillId="0" borderId="14" xfId="0" applyFont="1" applyFill="1" applyBorder="1" applyAlignment="1">
      <alignment horizontal="center" vertical="center"/>
    </xf>
    <xf numFmtId="38" fontId="4" fillId="0" borderId="12" xfId="1" applyFont="1" applyFill="1" applyBorder="1">
      <alignment vertical="center"/>
    </xf>
    <xf numFmtId="38" fontId="4" fillId="0" borderId="129" xfId="1" applyFont="1" applyBorder="1">
      <alignment vertical="center"/>
    </xf>
    <xf numFmtId="38" fontId="4" fillId="0" borderId="130" xfId="1" applyFont="1" applyBorder="1">
      <alignment vertical="center"/>
    </xf>
    <xf numFmtId="38" fontId="4" fillId="0" borderId="131" xfId="1" applyFont="1" applyBorder="1">
      <alignment vertical="center"/>
    </xf>
    <xf numFmtId="38" fontId="4" fillId="0" borderId="132" xfId="1" applyFont="1" applyBorder="1">
      <alignment vertical="center"/>
    </xf>
    <xf numFmtId="38" fontId="4" fillId="0" borderId="133" xfId="1" applyFont="1" applyBorder="1">
      <alignment vertical="center"/>
    </xf>
    <xf numFmtId="38" fontId="4" fillId="0" borderId="134" xfId="1" applyFont="1" applyFill="1" applyBorder="1">
      <alignment vertical="center"/>
    </xf>
    <xf numFmtId="38" fontId="4" fillId="0" borderId="135" xfId="1" applyFont="1" applyFill="1" applyBorder="1">
      <alignment vertical="center"/>
    </xf>
    <xf numFmtId="38" fontId="4" fillId="0" borderId="136" xfId="1" applyFont="1" applyFill="1" applyBorder="1">
      <alignment vertical="center"/>
    </xf>
    <xf numFmtId="38" fontId="4" fillId="0" borderId="137" xfId="1" applyFont="1" applyFill="1" applyBorder="1">
      <alignment vertical="center"/>
    </xf>
    <xf numFmtId="0" fontId="4" fillId="2" borderId="138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/>
    </xf>
    <xf numFmtId="0" fontId="4" fillId="2" borderId="139" xfId="0" applyFont="1" applyFill="1" applyBorder="1" applyAlignment="1">
      <alignment horizontal="center" vertical="center"/>
    </xf>
    <xf numFmtId="0" fontId="4" fillId="2" borderId="74" xfId="0" applyFont="1" applyFill="1" applyBorder="1">
      <alignment vertical="center"/>
    </xf>
    <xf numFmtId="0" fontId="14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495300</xdr:colOff>
      <xdr:row>0</xdr:row>
      <xdr:rowOff>95249</xdr:rowOff>
    </xdr:from>
    <xdr:to>
      <xdr:col>19</xdr:col>
      <xdr:colOff>1</xdr:colOff>
      <xdr:row>1</xdr:row>
      <xdr:rowOff>180974</xdr:rowOff>
    </xdr:to>
    <xdr:sp macro="" textlink="">
      <xdr:nvSpPr>
        <xdr:cNvPr id="2" name="テキスト ボックス 1"/>
        <xdr:cNvSpPr txBox="1"/>
      </xdr:nvSpPr>
      <xdr:spPr>
        <a:xfrm>
          <a:off x="11468100" y="95249"/>
          <a:ext cx="1562101" cy="3238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資料　４（別紙③）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8"/>
  <sheetViews>
    <sheetView tabSelected="1" zoomScale="80" zoomScaleNormal="80" workbookViewId="0">
      <selection sqref="A1:S1"/>
    </sheetView>
  </sheetViews>
  <sheetFormatPr defaultRowHeight="18.75" x14ac:dyDescent="0.4"/>
  <cols>
    <col min="1" max="2" width="8" style="1" customWidth="1"/>
    <col min="3" max="3" width="9.375" style="1" customWidth="1"/>
    <col min="4" max="4" width="9.375" style="1" bestFit="1" customWidth="1"/>
    <col min="5" max="5" width="9" style="1"/>
    <col min="6" max="6" width="10" style="1" bestFit="1" customWidth="1"/>
    <col min="7" max="8" width="9" style="1"/>
    <col min="9" max="9" width="9.375" style="1" bestFit="1" customWidth="1"/>
    <col min="10" max="10" width="9.375" style="1" customWidth="1"/>
    <col min="11" max="13" width="9" style="1"/>
    <col min="14" max="14" width="10" style="1" bestFit="1" customWidth="1"/>
    <col min="15" max="18" width="9" style="1"/>
    <col min="19" max="19" width="11.125" style="1" bestFit="1" customWidth="1"/>
    <col min="20" max="20" width="9" style="2"/>
    <col min="21" max="16384" width="9" style="1"/>
  </cols>
  <sheetData>
    <row r="1" spans="1:20" ht="30" customHeight="1" x14ac:dyDescent="0.4">
      <c r="A1" s="321" t="s">
        <v>43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</row>
    <row r="2" spans="1:20" s="3" customFormat="1" ht="17.100000000000001" customHeight="1" x14ac:dyDescent="0.4">
      <c r="A2" s="273" t="s">
        <v>42</v>
      </c>
      <c r="B2" s="273"/>
      <c r="C2" s="273"/>
      <c r="D2" s="273"/>
      <c r="E2" s="273"/>
      <c r="F2" s="272"/>
      <c r="T2" s="4"/>
    </row>
    <row r="3" spans="1:20" s="3" customFormat="1" ht="17.100000000000001" customHeight="1" x14ac:dyDescent="0.4">
      <c r="A3" s="320"/>
      <c r="B3" s="318"/>
      <c r="C3" s="319" t="s">
        <v>32</v>
      </c>
      <c r="D3" s="104" t="s">
        <v>31</v>
      </c>
      <c r="E3" s="103" t="s">
        <v>30</v>
      </c>
      <c r="F3" s="167" t="s">
        <v>20</v>
      </c>
      <c r="G3" s="105" t="s">
        <v>29</v>
      </c>
      <c r="H3" s="104" t="s">
        <v>28</v>
      </c>
      <c r="I3" s="103" t="s">
        <v>27</v>
      </c>
      <c r="J3" s="167" t="s">
        <v>20</v>
      </c>
      <c r="K3" s="105" t="s">
        <v>26</v>
      </c>
      <c r="L3" s="104" t="s">
        <v>25</v>
      </c>
      <c r="M3" s="103" t="s">
        <v>24</v>
      </c>
      <c r="N3" s="167" t="s">
        <v>20</v>
      </c>
      <c r="O3" s="105" t="s">
        <v>23</v>
      </c>
      <c r="P3" s="104" t="s">
        <v>22</v>
      </c>
      <c r="Q3" s="103" t="s">
        <v>21</v>
      </c>
      <c r="R3" s="166" t="s">
        <v>20</v>
      </c>
      <c r="S3" s="318" t="s">
        <v>2</v>
      </c>
      <c r="T3" s="317"/>
    </row>
    <row r="4" spans="1:20" s="3" customFormat="1" ht="17.100000000000001" customHeight="1" thickBot="1" x14ac:dyDescent="0.45">
      <c r="A4" s="21" t="s">
        <v>13</v>
      </c>
      <c r="B4" s="316"/>
      <c r="C4" s="315">
        <v>0</v>
      </c>
      <c r="D4" s="314">
        <v>13016</v>
      </c>
      <c r="E4" s="313">
        <v>28028</v>
      </c>
      <c r="F4" s="161">
        <f>SUM(C4:E4)</f>
        <v>41044</v>
      </c>
      <c r="G4" s="312">
        <v>40992</v>
      </c>
      <c r="H4" s="309"/>
      <c r="I4" s="308"/>
      <c r="J4" s="311"/>
      <c r="K4" s="310"/>
      <c r="L4" s="309"/>
      <c r="M4" s="308"/>
      <c r="N4" s="311"/>
      <c r="O4" s="310"/>
      <c r="P4" s="309"/>
      <c r="Q4" s="308"/>
      <c r="R4" s="307"/>
      <c r="S4" s="306">
        <f>SUM(F4+G4)</f>
        <v>82036</v>
      </c>
      <c r="T4" s="305"/>
    </row>
    <row r="5" spans="1:20" s="3" customFormat="1" ht="17.100000000000001" customHeight="1" thickTop="1" x14ac:dyDescent="0.4">
      <c r="A5" s="201" t="s">
        <v>12</v>
      </c>
      <c r="B5" s="200"/>
      <c r="C5" s="304">
        <f>C4/C6</f>
        <v>0</v>
      </c>
      <c r="D5" s="303">
        <f>D4/D6</f>
        <v>0.27884855712582035</v>
      </c>
      <c r="E5" s="302">
        <f>E4/E6</f>
        <v>0.62433359568749169</v>
      </c>
      <c r="F5" s="152">
        <f>F4/F6</f>
        <v>0.30387431609029458</v>
      </c>
      <c r="G5" s="301">
        <f>G4/G6</f>
        <v>0.77378435517970401</v>
      </c>
      <c r="H5" s="149"/>
      <c r="I5" s="148"/>
      <c r="J5" s="151"/>
      <c r="K5" s="150"/>
      <c r="L5" s="149"/>
      <c r="M5" s="148"/>
      <c r="N5" s="151"/>
      <c r="O5" s="150"/>
      <c r="P5" s="149"/>
      <c r="Q5" s="148"/>
      <c r="R5" s="147"/>
      <c r="S5" s="300"/>
      <c r="T5" s="4"/>
    </row>
    <row r="6" spans="1:20" s="3" customFormat="1" ht="17.100000000000001" customHeight="1" thickBot="1" x14ac:dyDescent="0.45">
      <c r="A6" s="64" t="s">
        <v>11</v>
      </c>
      <c r="B6" s="62"/>
      <c r="C6" s="299">
        <f>AVERAGE(C7:C9)</f>
        <v>43498.666666666664</v>
      </c>
      <c r="D6" s="298">
        <f>AVERAGE(D7:D9)</f>
        <v>46677.666666666664</v>
      </c>
      <c r="E6" s="297">
        <f>AVERAGE(E7:E9)</f>
        <v>44892.666666666664</v>
      </c>
      <c r="F6" s="296">
        <f>SUM(C6:E6)</f>
        <v>135069</v>
      </c>
      <c r="G6" s="141">
        <f>AVERAGE(G7:G9)</f>
        <v>52976</v>
      </c>
      <c r="H6" s="138"/>
      <c r="I6" s="137"/>
      <c r="J6" s="140"/>
      <c r="K6" s="139"/>
      <c r="L6" s="138"/>
      <c r="M6" s="137"/>
      <c r="N6" s="140"/>
      <c r="O6" s="139"/>
      <c r="P6" s="138"/>
      <c r="Q6" s="137"/>
      <c r="R6" s="136"/>
      <c r="S6" s="295"/>
      <c r="T6" s="4"/>
    </row>
    <row r="7" spans="1:20" s="3" customFormat="1" ht="17.100000000000001" customHeight="1" thickTop="1" x14ac:dyDescent="0.4">
      <c r="A7" s="201" t="s">
        <v>19</v>
      </c>
      <c r="B7" s="200"/>
      <c r="C7" s="132">
        <v>45120</v>
      </c>
      <c r="D7" s="128">
        <v>49613</v>
      </c>
      <c r="E7" s="127">
        <v>49250</v>
      </c>
      <c r="F7" s="294">
        <f>SUM(C7:E7)</f>
        <v>143983</v>
      </c>
      <c r="G7" s="129">
        <v>54164</v>
      </c>
      <c r="H7" s="128">
        <v>56190</v>
      </c>
      <c r="I7" s="127">
        <v>49241</v>
      </c>
      <c r="J7" s="130">
        <f>SUM(G7:I7)</f>
        <v>159595</v>
      </c>
      <c r="K7" s="129">
        <v>49180</v>
      </c>
      <c r="L7" s="128">
        <v>48234</v>
      </c>
      <c r="M7" s="127">
        <v>43458</v>
      </c>
      <c r="N7" s="130">
        <f>SUM(K7:M7)</f>
        <v>140872</v>
      </c>
      <c r="O7" s="293">
        <v>43864</v>
      </c>
      <c r="P7" s="292">
        <v>50093</v>
      </c>
      <c r="Q7" s="291">
        <v>2417</v>
      </c>
      <c r="R7" s="290">
        <f>SUM(O7:Q7)</f>
        <v>96374</v>
      </c>
      <c r="S7" s="289">
        <f>SUM(F7+J7+N7+R7)</f>
        <v>540824</v>
      </c>
      <c r="T7" s="275"/>
    </row>
    <row r="8" spans="1:20" s="3" customFormat="1" ht="17.100000000000001" customHeight="1" x14ac:dyDescent="0.4">
      <c r="A8" s="192" t="s">
        <v>9</v>
      </c>
      <c r="B8" s="191"/>
      <c r="C8" s="50">
        <v>42014</v>
      </c>
      <c r="D8" s="35">
        <v>44368</v>
      </c>
      <c r="E8" s="34">
        <v>42380</v>
      </c>
      <c r="F8" s="288">
        <f>SUM(C8:E8)</f>
        <v>128762</v>
      </c>
      <c r="G8" s="122">
        <v>50949</v>
      </c>
      <c r="H8" s="35">
        <v>54450</v>
      </c>
      <c r="I8" s="34">
        <v>43899</v>
      </c>
      <c r="J8" s="123">
        <f>SUM(G8:I8)</f>
        <v>149298</v>
      </c>
      <c r="K8" s="122">
        <v>44623</v>
      </c>
      <c r="L8" s="35">
        <v>46724</v>
      </c>
      <c r="M8" s="34">
        <v>40392</v>
      </c>
      <c r="N8" s="123">
        <f>SUM(K8:M8)</f>
        <v>131739</v>
      </c>
      <c r="O8" s="287">
        <v>39872</v>
      </c>
      <c r="P8" s="286">
        <v>46301</v>
      </c>
      <c r="Q8" s="285">
        <v>47867</v>
      </c>
      <c r="R8" s="284">
        <f>SUM(O8:Q8)</f>
        <v>134040</v>
      </c>
      <c r="S8" s="283">
        <f>SUM(F8+J8+N8+R8)</f>
        <v>543839</v>
      </c>
      <c r="T8" s="275"/>
    </row>
    <row r="9" spans="1:20" s="3" customFormat="1" ht="17.100000000000001" customHeight="1" x14ac:dyDescent="0.4">
      <c r="A9" s="181" t="s">
        <v>8</v>
      </c>
      <c r="B9" s="180"/>
      <c r="C9" s="49">
        <v>43362</v>
      </c>
      <c r="D9" s="29">
        <v>46052</v>
      </c>
      <c r="E9" s="28">
        <v>43048</v>
      </c>
      <c r="F9" s="282">
        <f>SUM(C9:E9)</f>
        <v>132462</v>
      </c>
      <c r="G9" s="117">
        <v>53815</v>
      </c>
      <c r="H9" s="29">
        <v>62130</v>
      </c>
      <c r="I9" s="28">
        <v>44654</v>
      </c>
      <c r="J9" s="118">
        <f>SUM(G9:I9)</f>
        <v>160599</v>
      </c>
      <c r="K9" s="117">
        <v>45358</v>
      </c>
      <c r="L9" s="29">
        <v>46355</v>
      </c>
      <c r="M9" s="28">
        <v>41809</v>
      </c>
      <c r="N9" s="118">
        <f>SUM(K9:M9)</f>
        <v>133522</v>
      </c>
      <c r="O9" s="281">
        <v>40113</v>
      </c>
      <c r="P9" s="280">
        <v>46488</v>
      </c>
      <c r="Q9" s="279">
        <v>43534</v>
      </c>
      <c r="R9" s="278">
        <f>SUM(O9:Q9)</f>
        <v>130135</v>
      </c>
      <c r="S9" s="277">
        <f>SUM(F9+J9+N9+R9)</f>
        <v>556718</v>
      </c>
      <c r="T9" s="275"/>
    </row>
    <row r="10" spans="1:20" s="4" customFormat="1" ht="12.75" customHeight="1" x14ac:dyDescent="0.4">
      <c r="A10" s="276"/>
      <c r="B10" s="276"/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4"/>
      <c r="P10" s="274"/>
      <c r="Q10" s="274"/>
      <c r="R10" s="274"/>
      <c r="S10" s="77"/>
    </row>
    <row r="11" spans="1:20" s="3" customFormat="1" ht="17.100000000000001" customHeight="1" x14ac:dyDescent="0.4">
      <c r="A11" s="273" t="s">
        <v>41</v>
      </c>
      <c r="B11" s="273"/>
      <c r="C11" s="273"/>
      <c r="D11" s="273"/>
      <c r="E11" s="273"/>
      <c r="F11" s="272"/>
      <c r="T11" s="4"/>
    </row>
    <row r="12" spans="1:20" s="3" customFormat="1" ht="17.100000000000001" customHeight="1" x14ac:dyDescent="0.4">
      <c r="A12" s="108" t="s">
        <v>40</v>
      </c>
      <c r="B12" s="106"/>
      <c r="C12" s="105" t="s">
        <v>32</v>
      </c>
      <c r="D12" s="104" t="s">
        <v>31</v>
      </c>
      <c r="E12" s="103" t="s">
        <v>30</v>
      </c>
      <c r="F12" s="167" t="s">
        <v>36</v>
      </c>
      <c r="G12" s="105" t="s">
        <v>29</v>
      </c>
      <c r="H12" s="104" t="s">
        <v>28</v>
      </c>
      <c r="I12" s="103" t="s">
        <v>27</v>
      </c>
      <c r="J12" s="167" t="s">
        <v>36</v>
      </c>
      <c r="K12" s="105" t="s">
        <v>26</v>
      </c>
      <c r="L12" s="104" t="s">
        <v>25</v>
      </c>
      <c r="M12" s="103" t="s">
        <v>24</v>
      </c>
      <c r="N12" s="167" t="s">
        <v>36</v>
      </c>
      <c r="O12" s="105" t="s">
        <v>23</v>
      </c>
      <c r="P12" s="104" t="s">
        <v>22</v>
      </c>
      <c r="Q12" s="103" t="s">
        <v>21</v>
      </c>
      <c r="R12" s="166" t="s">
        <v>36</v>
      </c>
      <c r="S12" s="102" t="s">
        <v>35</v>
      </c>
      <c r="T12" s="4"/>
    </row>
    <row r="13" spans="1:20" s="3" customFormat="1" ht="17.100000000000001" customHeight="1" thickBot="1" x14ac:dyDescent="0.45">
      <c r="A13" s="43" t="s">
        <v>13</v>
      </c>
      <c r="B13" s="225"/>
      <c r="C13" s="221">
        <v>16.7</v>
      </c>
      <c r="D13" s="224">
        <v>0</v>
      </c>
      <c r="E13" s="223">
        <v>0</v>
      </c>
      <c r="F13" s="222">
        <f>AVERAGE(C13:E13)</f>
        <v>5.5666666666666664</v>
      </c>
      <c r="G13" s="271">
        <v>22.2</v>
      </c>
      <c r="H13" s="231"/>
      <c r="I13" s="270"/>
      <c r="J13" s="159"/>
      <c r="K13" s="158"/>
      <c r="L13" s="157"/>
      <c r="M13" s="156"/>
      <c r="N13" s="159"/>
      <c r="O13" s="158"/>
      <c r="P13" s="157"/>
      <c r="Q13" s="156"/>
      <c r="R13" s="155"/>
      <c r="S13" s="154"/>
      <c r="T13" s="4"/>
    </row>
    <row r="14" spans="1:20" s="3" customFormat="1" ht="17.100000000000001" customHeight="1" thickTop="1" x14ac:dyDescent="0.4">
      <c r="A14" s="201" t="s">
        <v>12</v>
      </c>
      <c r="B14" s="200"/>
      <c r="C14" s="218">
        <f>C13/C15</f>
        <v>0.37221396731054973</v>
      </c>
      <c r="D14" s="269">
        <f>D13/D15</f>
        <v>0</v>
      </c>
      <c r="E14" s="218">
        <f>E13/E15</f>
        <v>0</v>
      </c>
      <c r="F14" s="268">
        <f>AVERAGE(C14:E14)</f>
        <v>0.12407132243684992</v>
      </c>
      <c r="G14" s="267">
        <f>G13/G15</f>
        <v>0.39338452451269929</v>
      </c>
      <c r="H14" s="230"/>
      <c r="I14" s="266"/>
      <c r="J14" s="217"/>
      <c r="K14" s="216"/>
      <c r="L14" s="215"/>
      <c r="M14" s="214"/>
      <c r="N14" s="217"/>
      <c r="O14" s="216"/>
      <c r="P14" s="215"/>
      <c r="Q14" s="214"/>
      <c r="R14" s="213"/>
      <c r="S14" s="212"/>
      <c r="T14" s="4"/>
    </row>
    <row r="15" spans="1:20" s="3" customFormat="1" ht="17.100000000000001" customHeight="1" thickBot="1" x14ac:dyDescent="0.45">
      <c r="A15" s="64" t="s">
        <v>11</v>
      </c>
      <c r="B15" s="62"/>
      <c r="C15" s="263">
        <f>AVERAGE(C16:C18)</f>
        <v>44.866666666666667</v>
      </c>
      <c r="D15" s="265">
        <f>AVERAGE(D16:D18)</f>
        <v>38.5</v>
      </c>
      <c r="E15" s="264">
        <f>AVERAGE(E16:E18)</f>
        <v>45.033333333333331</v>
      </c>
      <c r="F15" s="209">
        <f>AVERAGE(C15:E15)</f>
        <v>42.800000000000004</v>
      </c>
      <c r="G15" s="263">
        <f>AVERAGE(G16:G18)</f>
        <v>56.433333333333337</v>
      </c>
      <c r="H15" s="262"/>
      <c r="I15" s="261"/>
      <c r="J15" s="207"/>
      <c r="K15" s="206"/>
      <c r="L15" s="205"/>
      <c r="M15" s="204"/>
      <c r="N15" s="207"/>
      <c r="O15" s="206"/>
      <c r="P15" s="205"/>
      <c r="Q15" s="204"/>
      <c r="R15" s="203"/>
      <c r="S15" s="202"/>
      <c r="T15" s="4"/>
    </row>
    <row r="16" spans="1:20" s="3" customFormat="1" ht="17.100000000000001" customHeight="1" thickTop="1" x14ac:dyDescent="0.4">
      <c r="A16" s="201" t="s">
        <v>19</v>
      </c>
      <c r="B16" s="200"/>
      <c r="C16" s="260">
        <v>38.5</v>
      </c>
      <c r="D16" s="257">
        <v>38.5</v>
      </c>
      <c r="E16" s="256">
        <v>50.5</v>
      </c>
      <c r="F16" s="199">
        <f>AVERAGE(C16:E16)</f>
        <v>42.5</v>
      </c>
      <c r="G16" s="258">
        <v>46.2</v>
      </c>
      <c r="H16" s="257">
        <v>44.4</v>
      </c>
      <c r="I16" s="256">
        <v>46.2</v>
      </c>
      <c r="J16" s="259">
        <f>AVERAGE(G16:I16)</f>
        <v>45.6</v>
      </c>
      <c r="K16" s="258">
        <v>51.9</v>
      </c>
      <c r="L16" s="257">
        <v>65.400000000000006</v>
      </c>
      <c r="M16" s="256">
        <v>45.8</v>
      </c>
      <c r="N16" s="259">
        <f>AVERAGE(K16:M16)</f>
        <v>54.366666666666674</v>
      </c>
      <c r="O16" s="258">
        <v>17.399999999999999</v>
      </c>
      <c r="P16" s="257">
        <v>56</v>
      </c>
      <c r="Q16" s="256">
        <v>7.7</v>
      </c>
      <c r="R16" s="255">
        <f>AVERAGE(O16:Q16)</f>
        <v>27.033333333333335</v>
      </c>
      <c r="S16" s="228">
        <v>42.5</v>
      </c>
      <c r="T16" s="254"/>
    </row>
    <row r="17" spans="1:20" s="3" customFormat="1" ht="17.100000000000001" customHeight="1" x14ac:dyDescent="0.4">
      <c r="A17" s="192" t="s">
        <v>9</v>
      </c>
      <c r="B17" s="191"/>
      <c r="C17" s="253">
        <v>53.8</v>
      </c>
      <c r="D17" s="250">
        <v>38.5</v>
      </c>
      <c r="E17" s="249">
        <v>42.3</v>
      </c>
      <c r="F17" s="189">
        <f>AVERAGE(C17:E17)</f>
        <v>44.866666666666667</v>
      </c>
      <c r="G17" s="251">
        <v>65.400000000000006</v>
      </c>
      <c r="H17" s="250">
        <v>55.6</v>
      </c>
      <c r="I17" s="249">
        <v>53.8</v>
      </c>
      <c r="J17" s="252">
        <f>AVERAGE(G17:I17)</f>
        <v>58.266666666666673</v>
      </c>
      <c r="K17" s="251">
        <v>69.2</v>
      </c>
      <c r="L17" s="250">
        <v>65.400000000000006</v>
      </c>
      <c r="M17" s="249">
        <v>70.8</v>
      </c>
      <c r="N17" s="252">
        <f>AVERAGE(K17:M17)</f>
        <v>68.466666666666683</v>
      </c>
      <c r="O17" s="251">
        <v>26.1</v>
      </c>
      <c r="P17" s="250">
        <v>62.5</v>
      </c>
      <c r="Q17" s="249">
        <v>55.6</v>
      </c>
      <c r="R17" s="248">
        <f>AVERAGE(O17:Q17)</f>
        <v>48.066666666666663</v>
      </c>
      <c r="S17" s="182">
        <v>55</v>
      </c>
      <c r="T17" s="4"/>
    </row>
    <row r="18" spans="1:20" s="3" customFormat="1" ht="17.100000000000001" customHeight="1" x14ac:dyDescent="0.4">
      <c r="A18" s="181" t="s">
        <v>8</v>
      </c>
      <c r="B18" s="180"/>
      <c r="C18" s="247">
        <v>42.3</v>
      </c>
      <c r="D18" s="244">
        <v>38.5</v>
      </c>
      <c r="E18" s="53">
        <v>42.3</v>
      </c>
      <c r="F18" s="179">
        <f>AVERAGE(C18:E18)</f>
        <v>41.033333333333331</v>
      </c>
      <c r="G18" s="245">
        <v>57.7</v>
      </c>
      <c r="H18" s="244">
        <v>48.1</v>
      </c>
      <c r="I18" s="53">
        <v>34.6</v>
      </c>
      <c r="J18" s="246">
        <f>AVERAGE(G18:I18)</f>
        <v>46.800000000000004</v>
      </c>
      <c r="K18" s="245">
        <v>57.7</v>
      </c>
      <c r="L18" s="244">
        <v>65.400000000000006</v>
      </c>
      <c r="M18" s="53">
        <v>58.3</v>
      </c>
      <c r="N18" s="246">
        <f>AVERAGE(K18:M18)</f>
        <v>60.466666666666669</v>
      </c>
      <c r="O18" s="245">
        <v>30.4</v>
      </c>
      <c r="P18" s="244">
        <v>58.3</v>
      </c>
      <c r="Q18" s="53">
        <v>40.700000000000003</v>
      </c>
      <c r="R18" s="243">
        <f>AVERAGE(O18:Q18)</f>
        <v>43.133333333333326</v>
      </c>
      <c r="S18" s="242">
        <v>47.9</v>
      </c>
      <c r="T18" s="4"/>
    </row>
    <row r="19" spans="1:20" s="3" customFormat="1" ht="5.0999999999999996" customHeight="1" x14ac:dyDescent="0.4">
      <c r="T19" s="4"/>
    </row>
    <row r="20" spans="1:20" s="3" customFormat="1" ht="17.100000000000001" customHeight="1" x14ac:dyDescent="0.4">
      <c r="A20" s="108" t="s">
        <v>39</v>
      </c>
      <c r="B20" s="106"/>
      <c r="C20" s="105" t="s">
        <v>32</v>
      </c>
      <c r="D20" s="104" t="s">
        <v>31</v>
      </c>
      <c r="E20" s="103" t="s">
        <v>30</v>
      </c>
      <c r="F20" s="167" t="s">
        <v>36</v>
      </c>
      <c r="G20" s="105" t="s">
        <v>29</v>
      </c>
      <c r="H20" s="104" t="s">
        <v>28</v>
      </c>
      <c r="I20" s="103" t="s">
        <v>27</v>
      </c>
      <c r="J20" s="167" t="s">
        <v>36</v>
      </c>
      <c r="K20" s="105" t="s">
        <v>26</v>
      </c>
      <c r="L20" s="104" t="s">
        <v>25</v>
      </c>
      <c r="M20" s="103" t="s">
        <v>24</v>
      </c>
      <c r="N20" s="167" t="s">
        <v>36</v>
      </c>
      <c r="O20" s="105" t="s">
        <v>23</v>
      </c>
      <c r="P20" s="104" t="s">
        <v>22</v>
      </c>
      <c r="Q20" s="103" t="s">
        <v>21</v>
      </c>
      <c r="R20" s="166" t="s">
        <v>36</v>
      </c>
      <c r="S20" s="102" t="s">
        <v>35</v>
      </c>
      <c r="T20" s="4"/>
    </row>
    <row r="21" spans="1:20" s="3" customFormat="1" ht="17.100000000000001" customHeight="1" thickBot="1" x14ac:dyDescent="0.45">
      <c r="A21" s="43" t="s">
        <v>13</v>
      </c>
      <c r="B21" s="225"/>
      <c r="C21" s="221">
        <v>16.7</v>
      </c>
      <c r="D21" s="224">
        <v>0</v>
      </c>
      <c r="E21" s="223">
        <v>37.5</v>
      </c>
      <c r="F21" s="222">
        <f>AVERAGE(C21:E21)</f>
        <v>18.066666666666666</v>
      </c>
      <c r="G21" s="221">
        <v>44.4</v>
      </c>
      <c r="H21" s="157"/>
      <c r="I21" s="156"/>
      <c r="J21" s="159"/>
      <c r="K21" s="158"/>
      <c r="L21" s="157"/>
      <c r="M21" s="156"/>
      <c r="N21" s="159"/>
      <c r="O21" s="158"/>
      <c r="P21" s="157"/>
      <c r="Q21" s="156"/>
      <c r="R21" s="155"/>
      <c r="S21" s="154"/>
      <c r="T21" s="4"/>
    </row>
    <row r="22" spans="1:20" s="3" customFormat="1" ht="17.100000000000001" customHeight="1" thickTop="1" x14ac:dyDescent="0.4">
      <c r="A22" s="201" t="s">
        <v>12</v>
      </c>
      <c r="B22" s="200"/>
      <c r="C22" s="218">
        <f>C21/C23</f>
        <v>0.39140625000000001</v>
      </c>
      <c r="D22" s="218">
        <f>D21/D23</f>
        <v>0</v>
      </c>
      <c r="E22" s="220">
        <f>E21/E23</f>
        <v>0.55147058823529416</v>
      </c>
      <c r="F22" s="241">
        <f>AVERAGE(C22:E22)</f>
        <v>0.31429227941176469</v>
      </c>
      <c r="G22" s="218">
        <f>G21/G23</f>
        <v>0.58064516129032251</v>
      </c>
      <c r="H22" s="240"/>
      <c r="I22" s="214"/>
      <c r="J22" s="217"/>
      <c r="K22" s="216"/>
      <c r="L22" s="215"/>
      <c r="M22" s="214"/>
      <c r="N22" s="217"/>
      <c r="O22" s="216"/>
      <c r="P22" s="215"/>
      <c r="Q22" s="214"/>
      <c r="R22" s="213"/>
      <c r="S22" s="212"/>
      <c r="T22" s="4"/>
    </row>
    <row r="23" spans="1:20" s="3" customFormat="1" ht="17.100000000000001" customHeight="1" thickBot="1" x14ac:dyDescent="0.45">
      <c r="A23" s="64" t="s">
        <v>11</v>
      </c>
      <c r="B23" s="62"/>
      <c r="C23" s="237">
        <f>AVERAGE(C24:C26)</f>
        <v>42.666666666666664</v>
      </c>
      <c r="D23" s="237">
        <f>AVERAGE(D24:D26)</f>
        <v>73.333333333333329</v>
      </c>
      <c r="E23" s="239">
        <f>AVERAGE(E24:E26)</f>
        <v>68</v>
      </c>
      <c r="F23" s="238">
        <f>AVERAGE(C23:E23)</f>
        <v>61.333333333333336</v>
      </c>
      <c r="G23" s="237">
        <f>AVERAGE(G24:G26)</f>
        <v>76.466666666666669</v>
      </c>
      <c r="H23" s="236"/>
      <c r="I23" s="204"/>
      <c r="J23" s="207"/>
      <c r="K23" s="206"/>
      <c r="L23" s="205"/>
      <c r="M23" s="204"/>
      <c r="N23" s="207"/>
      <c r="O23" s="206"/>
      <c r="P23" s="205"/>
      <c r="Q23" s="204"/>
      <c r="R23" s="203"/>
      <c r="S23" s="202"/>
      <c r="T23" s="4"/>
    </row>
    <row r="24" spans="1:20" s="3" customFormat="1" ht="17.100000000000001" customHeight="1" thickTop="1" x14ac:dyDescent="0.4">
      <c r="A24" s="201" t="s">
        <v>19</v>
      </c>
      <c r="B24" s="200"/>
      <c r="C24" s="197">
        <v>52</v>
      </c>
      <c r="D24" s="196">
        <v>80</v>
      </c>
      <c r="E24" s="195">
        <v>72</v>
      </c>
      <c r="F24" s="199">
        <f>AVERAGE(C24:E24)</f>
        <v>68</v>
      </c>
      <c r="G24" s="197">
        <v>64</v>
      </c>
      <c r="H24" s="196">
        <v>51.9</v>
      </c>
      <c r="I24" s="195">
        <v>88</v>
      </c>
      <c r="J24" s="198">
        <f>AVERAGE(G24:I24)</f>
        <v>67.966666666666669</v>
      </c>
      <c r="K24" s="197">
        <v>92.3</v>
      </c>
      <c r="L24" s="196">
        <v>72</v>
      </c>
      <c r="M24" s="195">
        <v>65.2</v>
      </c>
      <c r="N24" s="198">
        <f>AVERAGE(K24:M24)</f>
        <v>76.5</v>
      </c>
      <c r="O24" s="197">
        <v>60.9</v>
      </c>
      <c r="P24" s="196">
        <v>79.2</v>
      </c>
      <c r="Q24" s="195">
        <v>12</v>
      </c>
      <c r="R24" s="194">
        <f>AVERAGE(O24:Q24)</f>
        <v>50.699999999999996</v>
      </c>
      <c r="S24" s="228">
        <v>65.8</v>
      </c>
      <c r="T24" s="4"/>
    </row>
    <row r="25" spans="1:20" s="3" customFormat="1" ht="13.5" customHeight="1" x14ac:dyDescent="0.4">
      <c r="A25" s="192" t="s">
        <v>9</v>
      </c>
      <c r="B25" s="191"/>
      <c r="C25" s="186">
        <v>44</v>
      </c>
      <c r="D25" s="185">
        <v>72</v>
      </c>
      <c r="E25" s="184">
        <v>76</v>
      </c>
      <c r="F25" s="189">
        <f>AVERAGE(C25:E25)</f>
        <v>64</v>
      </c>
      <c r="G25" s="186">
        <v>88.5</v>
      </c>
      <c r="H25" s="185">
        <v>66.7</v>
      </c>
      <c r="I25" s="184">
        <v>52</v>
      </c>
      <c r="J25" s="187">
        <f>AVERAGE(G25:I25)</f>
        <v>69.066666666666663</v>
      </c>
      <c r="K25" s="186">
        <v>80</v>
      </c>
      <c r="L25" s="235">
        <v>88</v>
      </c>
      <c r="M25" s="184">
        <v>69.599999999999994</v>
      </c>
      <c r="N25" s="187">
        <f>AVERAGE(K25:M25)</f>
        <v>79.2</v>
      </c>
      <c r="O25" s="186">
        <v>81.8</v>
      </c>
      <c r="P25" s="185">
        <v>95.7</v>
      </c>
      <c r="Q25" s="184">
        <v>73.099999999999994</v>
      </c>
      <c r="R25" s="183">
        <f>AVERAGE(O25:Q25)</f>
        <v>83.533333333333331</v>
      </c>
      <c r="S25" s="182">
        <v>73.7</v>
      </c>
      <c r="T25" s="4"/>
    </row>
    <row r="26" spans="1:20" s="3" customFormat="1" ht="17.100000000000001" customHeight="1" x14ac:dyDescent="0.4">
      <c r="A26" s="181" t="s">
        <v>8</v>
      </c>
      <c r="B26" s="180"/>
      <c r="C26" s="177">
        <v>32</v>
      </c>
      <c r="D26" s="176">
        <v>68</v>
      </c>
      <c r="E26" s="175">
        <v>56</v>
      </c>
      <c r="F26" s="179">
        <f>AVERAGE(C26:E26)</f>
        <v>52</v>
      </c>
      <c r="G26" s="177">
        <v>76.900000000000006</v>
      </c>
      <c r="H26" s="176">
        <v>55.6</v>
      </c>
      <c r="I26" s="175">
        <v>56</v>
      </c>
      <c r="J26" s="187">
        <f>AVERAGE(G26:I26)</f>
        <v>62.833333333333336</v>
      </c>
      <c r="K26" s="177">
        <v>96</v>
      </c>
      <c r="L26" s="176">
        <v>64</v>
      </c>
      <c r="M26" s="175">
        <v>69.599999999999994</v>
      </c>
      <c r="N26" s="178">
        <f>AVERAGE(K26:M26)</f>
        <v>76.533333333333331</v>
      </c>
      <c r="O26" s="177">
        <v>72.7</v>
      </c>
      <c r="P26" s="176">
        <v>87</v>
      </c>
      <c r="Q26" s="175">
        <v>57.7</v>
      </c>
      <c r="R26" s="174">
        <f>AVERAGE(O26:Q26)</f>
        <v>72.466666666666654</v>
      </c>
      <c r="S26" s="234">
        <v>65.7</v>
      </c>
      <c r="T26" s="4"/>
    </row>
    <row r="27" spans="1:20" s="3" customFormat="1" ht="5.0999999999999996" customHeight="1" x14ac:dyDescent="0.4">
      <c r="A27" s="101"/>
      <c r="B27" s="101"/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233"/>
      <c r="T27" s="4"/>
    </row>
    <row r="28" spans="1:20" s="3" customFormat="1" ht="17.100000000000001" customHeight="1" x14ac:dyDescent="0.4">
      <c r="A28" s="108" t="s">
        <v>38</v>
      </c>
      <c r="B28" s="106"/>
      <c r="C28" s="105" t="s">
        <v>32</v>
      </c>
      <c r="D28" s="104" t="s">
        <v>31</v>
      </c>
      <c r="E28" s="103" t="s">
        <v>30</v>
      </c>
      <c r="F28" s="167" t="s">
        <v>36</v>
      </c>
      <c r="G28" s="105" t="s">
        <v>29</v>
      </c>
      <c r="H28" s="104" t="s">
        <v>28</v>
      </c>
      <c r="I28" s="103" t="s">
        <v>27</v>
      </c>
      <c r="J28" s="167" t="s">
        <v>36</v>
      </c>
      <c r="K28" s="105" t="s">
        <v>26</v>
      </c>
      <c r="L28" s="104" t="s">
        <v>25</v>
      </c>
      <c r="M28" s="103" t="s">
        <v>24</v>
      </c>
      <c r="N28" s="167" t="s">
        <v>36</v>
      </c>
      <c r="O28" s="105" t="s">
        <v>23</v>
      </c>
      <c r="P28" s="104" t="s">
        <v>22</v>
      </c>
      <c r="Q28" s="103" t="s">
        <v>21</v>
      </c>
      <c r="R28" s="166" t="s">
        <v>36</v>
      </c>
      <c r="S28" s="102" t="s">
        <v>35</v>
      </c>
      <c r="T28" s="4"/>
    </row>
    <row r="29" spans="1:20" s="3" customFormat="1" ht="17.100000000000001" customHeight="1" thickBot="1" x14ac:dyDescent="0.45">
      <c r="A29" s="43" t="s">
        <v>13</v>
      </c>
      <c r="B29" s="225"/>
      <c r="C29" s="221">
        <v>66.7</v>
      </c>
      <c r="D29" s="224">
        <v>0</v>
      </c>
      <c r="E29" s="232">
        <v>25</v>
      </c>
      <c r="F29" s="222">
        <f>AVERAGE(C29:E29)</f>
        <v>30.566666666666666</v>
      </c>
      <c r="G29" s="221">
        <v>48.1</v>
      </c>
      <c r="H29" s="231"/>
      <c r="I29" s="156"/>
      <c r="J29" s="159"/>
      <c r="K29" s="158"/>
      <c r="L29" s="157"/>
      <c r="M29" s="156"/>
      <c r="N29" s="159"/>
      <c r="O29" s="158"/>
      <c r="P29" s="157"/>
      <c r="Q29" s="156"/>
      <c r="R29" s="155"/>
      <c r="S29" s="154"/>
      <c r="T29" s="4"/>
    </row>
    <row r="30" spans="1:20" s="3" customFormat="1" ht="17.100000000000001" customHeight="1" thickTop="1" x14ac:dyDescent="0.4">
      <c r="A30" s="201" t="s">
        <v>12</v>
      </c>
      <c r="B30" s="200"/>
      <c r="C30" s="218">
        <f>C29/C31</f>
        <v>1.2506250000000001</v>
      </c>
      <c r="D30" s="218">
        <f>D29/D31</f>
        <v>0</v>
      </c>
      <c r="E30" s="220">
        <f>E29/E31</f>
        <v>0.41666666666666669</v>
      </c>
      <c r="F30" s="219">
        <f>F29/F31</f>
        <v>0.5331395348837209</v>
      </c>
      <c r="G30" s="220">
        <f>G29/G31</f>
        <v>0.66101694915254239</v>
      </c>
      <c r="H30" s="230"/>
      <c r="I30" s="214"/>
      <c r="J30" s="217"/>
      <c r="K30" s="216"/>
      <c r="L30" s="215"/>
      <c r="M30" s="214"/>
      <c r="N30" s="217"/>
      <c r="O30" s="216"/>
      <c r="P30" s="215"/>
      <c r="Q30" s="214"/>
      <c r="R30" s="213"/>
      <c r="S30" s="212"/>
      <c r="T30" s="4"/>
    </row>
    <row r="31" spans="1:20" s="3" customFormat="1" ht="17.100000000000001" customHeight="1" thickBot="1" x14ac:dyDescent="0.45">
      <c r="A31" s="64" t="s">
        <v>11</v>
      </c>
      <c r="B31" s="62"/>
      <c r="C31" s="208">
        <f>AVERAGE(C32:C34)</f>
        <v>53.333333333333336</v>
      </c>
      <c r="D31" s="208">
        <f>AVERAGE(D32:D34)</f>
        <v>58.666666666666664</v>
      </c>
      <c r="E31" s="210">
        <f>AVERAGE(E32:E34)</f>
        <v>60</v>
      </c>
      <c r="F31" s="229">
        <f>AVERAGE(C31:E31)</f>
        <v>57.333333333333336</v>
      </c>
      <c r="G31" s="208">
        <f>AVERAGE(G32:G34)</f>
        <v>72.766666666666666</v>
      </c>
      <c r="H31" s="205"/>
      <c r="I31" s="204"/>
      <c r="J31" s="207"/>
      <c r="K31" s="206"/>
      <c r="L31" s="205"/>
      <c r="M31" s="204"/>
      <c r="N31" s="207"/>
      <c r="O31" s="206"/>
      <c r="P31" s="205"/>
      <c r="Q31" s="204"/>
      <c r="R31" s="203"/>
      <c r="S31" s="202"/>
      <c r="T31" s="4"/>
    </row>
    <row r="32" spans="1:20" s="3" customFormat="1" ht="17.100000000000001" customHeight="1" thickTop="1" x14ac:dyDescent="0.4">
      <c r="A32" s="201" t="s">
        <v>19</v>
      </c>
      <c r="B32" s="200"/>
      <c r="C32" s="197">
        <v>64</v>
      </c>
      <c r="D32" s="196">
        <v>52</v>
      </c>
      <c r="E32" s="195">
        <v>72</v>
      </c>
      <c r="F32" s="199">
        <f>AVERAGE(C32:E32)</f>
        <v>62.666666666666664</v>
      </c>
      <c r="G32" s="197">
        <v>76</v>
      </c>
      <c r="H32" s="196">
        <v>66.7</v>
      </c>
      <c r="I32" s="195">
        <v>84</v>
      </c>
      <c r="J32" s="198">
        <f>AVERAGE(G32:I32)</f>
        <v>75.566666666666663</v>
      </c>
      <c r="K32" s="197">
        <v>96.2</v>
      </c>
      <c r="L32" s="196">
        <v>76</v>
      </c>
      <c r="M32" s="195">
        <v>73.900000000000006</v>
      </c>
      <c r="N32" s="198">
        <f>AVERAGE(K32:M32)</f>
        <v>82.033333333333331</v>
      </c>
      <c r="O32" s="197">
        <v>73.900000000000006</v>
      </c>
      <c r="P32" s="196">
        <v>75</v>
      </c>
      <c r="Q32" s="195">
        <v>44</v>
      </c>
      <c r="R32" s="194">
        <f>AVERAGE(O32:Q32)</f>
        <v>64.3</v>
      </c>
      <c r="S32" s="228">
        <v>71.099999999999994</v>
      </c>
      <c r="T32" s="4"/>
    </row>
    <row r="33" spans="1:20" s="3" customFormat="1" ht="17.100000000000001" customHeight="1" x14ac:dyDescent="0.4">
      <c r="A33" s="192" t="s">
        <v>9</v>
      </c>
      <c r="B33" s="191"/>
      <c r="C33" s="186">
        <v>52</v>
      </c>
      <c r="D33" s="185">
        <v>56</v>
      </c>
      <c r="E33" s="184">
        <v>56</v>
      </c>
      <c r="F33" s="189">
        <f>AVERAGE(C33:E33)</f>
        <v>54.666666666666664</v>
      </c>
      <c r="G33" s="186">
        <v>76.900000000000006</v>
      </c>
      <c r="H33" s="185">
        <v>48.1</v>
      </c>
      <c r="I33" s="184">
        <v>56</v>
      </c>
      <c r="J33" s="187">
        <f>AVERAGE(G33:I33)</f>
        <v>60.333333333333336</v>
      </c>
      <c r="K33" s="186">
        <v>64</v>
      </c>
      <c r="L33" s="185">
        <v>72</v>
      </c>
      <c r="M33" s="184">
        <v>56.5</v>
      </c>
      <c r="N33" s="187">
        <f>AVERAGE(K33:M33)</f>
        <v>64.166666666666671</v>
      </c>
      <c r="O33" s="186">
        <v>59.1</v>
      </c>
      <c r="P33" s="185">
        <v>78.3</v>
      </c>
      <c r="Q33" s="188">
        <v>84.6</v>
      </c>
      <c r="R33" s="183">
        <f>AVERAGE(O33:Q33)</f>
        <v>74</v>
      </c>
      <c r="S33" s="227">
        <v>63.3</v>
      </c>
      <c r="T33" s="4"/>
    </row>
    <row r="34" spans="1:20" s="3" customFormat="1" ht="17.100000000000001" customHeight="1" x14ac:dyDescent="0.4">
      <c r="A34" s="181" t="s">
        <v>8</v>
      </c>
      <c r="B34" s="180"/>
      <c r="C34" s="177">
        <v>44</v>
      </c>
      <c r="D34" s="176">
        <v>68</v>
      </c>
      <c r="E34" s="175">
        <v>52</v>
      </c>
      <c r="F34" s="179">
        <f>AVERAGE(C34:E34)</f>
        <v>54.666666666666664</v>
      </c>
      <c r="G34" s="177">
        <v>65.400000000000006</v>
      </c>
      <c r="H34" s="176">
        <v>51.9</v>
      </c>
      <c r="I34" s="175">
        <v>52</v>
      </c>
      <c r="J34" s="178">
        <f>AVERAGE(G34:I34)</f>
        <v>56.433333333333337</v>
      </c>
      <c r="K34" s="177">
        <v>56</v>
      </c>
      <c r="L34" s="176">
        <v>76</v>
      </c>
      <c r="M34" s="175">
        <v>56.5</v>
      </c>
      <c r="N34" s="178">
        <f>AVERAGE(K34:M34)</f>
        <v>62.833333333333336</v>
      </c>
      <c r="O34" s="177">
        <v>54.5</v>
      </c>
      <c r="P34" s="176">
        <v>87</v>
      </c>
      <c r="Q34" s="175">
        <v>61.5</v>
      </c>
      <c r="R34" s="174">
        <f>AVERAGE(O34:Q34)</f>
        <v>67.666666666666671</v>
      </c>
      <c r="S34" s="226">
        <v>60.3</v>
      </c>
      <c r="T34" s="4"/>
    </row>
    <row r="35" spans="1:20" s="3" customFormat="1" ht="5.0999999999999996" customHeight="1" x14ac:dyDescent="0.4">
      <c r="A35" s="101"/>
      <c r="B35" s="10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4"/>
    </row>
    <row r="36" spans="1:20" s="3" customFormat="1" ht="17.100000000000001" customHeight="1" x14ac:dyDescent="0.4">
      <c r="A36" s="108" t="s">
        <v>37</v>
      </c>
      <c r="B36" s="106"/>
      <c r="C36" s="105" t="s">
        <v>32</v>
      </c>
      <c r="D36" s="104" t="s">
        <v>31</v>
      </c>
      <c r="E36" s="103" t="s">
        <v>30</v>
      </c>
      <c r="F36" s="167" t="s">
        <v>36</v>
      </c>
      <c r="G36" s="105" t="s">
        <v>29</v>
      </c>
      <c r="H36" s="104" t="s">
        <v>28</v>
      </c>
      <c r="I36" s="103" t="s">
        <v>27</v>
      </c>
      <c r="J36" s="167" t="s">
        <v>36</v>
      </c>
      <c r="K36" s="105" t="s">
        <v>26</v>
      </c>
      <c r="L36" s="104" t="s">
        <v>25</v>
      </c>
      <c r="M36" s="103" t="s">
        <v>24</v>
      </c>
      <c r="N36" s="167" t="s">
        <v>36</v>
      </c>
      <c r="O36" s="105" t="s">
        <v>23</v>
      </c>
      <c r="P36" s="104" t="s">
        <v>22</v>
      </c>
      <c r="Q36" s="103" t="s">
        <v>21</v>
      </c>
      <c r="R36" s="166" t="s">
        <v>36</v>
      </c>
      <c r="S36" s="102" t="s">
        <v>35</v>
      </c>
      <c r="T36" s="4"/>
    </row>
    <row r="37" spans="1:20" s="3" customFormat="1" ht="17.100000000000001" customHeight="1" thickBot="1" x14ac:dyDescent="0.45">
      <c r="A37" s="43" t="s">
        <v>13</v>
      </c>
      <c r="B37" s="225"/>
      <c r="C37" s="221">
        <v>83.3</v>
      </c>
      <c r="D37" s="224">
        <v>0</v>
      </c>
      <c r="E37" s="223">
        <v>20.8</v>
      </c>
      <c r="F37" s="222">
        <f>AVERAGE(C37:E37)</f>
        <v>34.699999999999996</v>
      </c>
      <c r="G37" s="221">
        <v>25.9</v>
      </c>
      <c r="H37" s="157"/>
      <c r="I37" s="156"/>
      <c r="J37" s="159"/>
      <c r="K37" s="158"/>
      <c r="L37" s="157"/>
      <c r="M37" s="156"/>
      <c r="N37" s="159"/>
      <c r="O37" s="158"/>
      <c r="P37" s="157"/>
      <c r="Q37" s="156"/>
      <c r="R37" s="155"/>
      <c r="S37" s="154"/>
      <c r="T37" s="4"/>
    </row>
    <row r="38" spans="1:20" s="3" customFormat="1" ht="17.100000000000001" customHeight="1" thickTop="1" x14ac:dyDescent="0.4">
      <c r="A38" s="201" t="s">
        <v>12</v>
      </c>
      <c r="B38" s="200"/>
      <c r="C38" s="218">
        <f>C37/C39</f>
        <v>1.2750000000000001</v>
      </c>
      <c r="D38" s="218">
        <f>D37/D39</f>
        <v>0</v>
      </c>
      <c r="E38" s="220">
        <f>E37/E39</f>
        <v>0.312</v>
      </c>
      <c r="F38" s="219">
        <f>F37/F39</f>
        <v>0.51365131578947365</v>
      </c>
      <c r="G38" s="218">
        <f>G37/G39</f>
        <v>0.3768186226964112</v>
      </c>
      <c r="H38" s="215"/>
      <c r="I38" s="214"/>
      <c r="J38" s="217"/>
      <c r="K38" s="216"/>
      <c r="L38" s="215"/>
      <c r="M38" s="214"/>
      <c r="N38" s="217"/>
      <c r="O38" s="216"/>
      <c r="P38" s="215"/>
      <c r="Q38" s="214"/>
      <c r="R38" s="213"/>
      <c r="S38" s="212"/>
      <c r="T38" s="4"/>
    </row>
    <row r="39" spans="1:20" s="3" customFormat="1" ht="17.100000000000001" customHeight="1" thickBot="1" x14ac:dyDescent="0.45">
      <c r="A39" s="64" t="s">
        <v>11</v>
      </c>
      <c r="B39" s="62"/>
      <c r="C39" s="211">
        <f>AVERAGE(C40:C42)</f>
        <v>65.333333333333329</v>
      </c>
      <c r="D39" s="208">
        <f>AVERAGE(D40:D42)</f>
        <v>70.666666666666671</v>
      </c>
      <c r="E39" s="210">
        <f>AVERAGE(E40:E42)</f>
        <v>66.666666666666671</v>
      </c>
      <c r="F39" s="209">
        <f>AVERAGE(C39:E39)</f>
        <v>67.555555555555557</v>
      </c>
      <c r="G39" s="208">
        <f>AVERAGE(G40:G42)</f>
        <v>68.733333333333334</v>
      </c>
      <c r="H39" s="205"/>
      <c r="I39" s="204"/>
      <c r="J39" s="207"/>
      <c r="K39" s="206"/>
      <c r="L39" s="205"/>
      <c r="M39" s="204"/>
      <c r="N39" s="207"/>
      <c r="O39" s="206"/>
      <c r="P39" s="205"/>
      <c r="Q39" s="204"/>
      <c r="R39" s="203"/>
      <c r="S39" s="202"/>
      <c r="T39" s="4"/>
    </row>
    <row r="40" spans="1:20" s="3" customFormat="1" ht="17.100000000000001" customHeight="1" thickTop="1" x14ac:dyDescent="0.4">
      <c r="A40" s="201" t="s">
        <v>19</v>
      </c>
      <c r="B40" s="200"/>
      <c r="C40" s="197">
        <v>64</v>
      </c>
      <c r="D40" s="196">
        <v>72</v>
      </c>
      <c r="E40" s="195">
        <v>64</v>
      </c>
      <c r="F40" s="199">
        <f>AVERAGE(C40:E40)</f>
        <v>66.666666666666671</v>
      </c>
      <c r="G40" s="197">
        <v>60</v>
      </c>
      <c r="H40" s="196">
        <v>74.099999999999994</v>
      </c>
      <c r="I40" s="195">
        <v>84</v>
      </c>
      <c r="J40" s="198">
        <f>AVERAGE(G40:I40)</f>
        <v>72.7</v>
      </c>
      <c r="K40" s="197">
        <v>96.2</v>
      </c>
      <c r="L40" s="196">
        <v>92</v>
      </c>
      <c r="M40" s="195">
        <v>82.6</v>
      </c>
      <c r="N40" s="198">
        <f>AVERAGE(K40:M40)</f>
        <v>90.266666666666652</v>
      </c>
      <c r="O40" s="197">
        <v>65.2</v>
      </c>
      <c r="P40" s="196">
        <v>79.2</v>
      </c>
      <c r="Q40" s="195">
        <v>44</v>
      </c>
      <c r="R40" s="194">
        <f>AVERAGE(O40:Q40)</f>
        <v>62.800000000000004</v>
      </c>
      <c r="S40" s="193">
        <v>73.2</v>
      </c>
      <c r="T40" s="4"/>
    </row>
    <row r="41" spans="1:20" s="3" customFormat="1" ht="17.100000000000001" customHeight="1" x14ac:dyDescent="0.4">
      <c r="A41" s="192" t="s">
        <v>9</v>
      </c>
      <c r="B41" s="191"/>
      <c r="C41" s="190">
        <v>64</v>
      </c>
      <c r="D41" s="185">
        <v>76</v>
      </c>
      <c r="E41" s="184">
        <v>84</v>
      </c>
      <c r="F41" s="189">
        <f>AVERAGE(C41:E41)</f>
        <v>74.666666666666671</v>
      </c>
      <c r="G41" s="186">
        <v>80.8</v>
      </c>
      <c r="H41" s="185">
        <v>59.3</v>
      </c>
      <c r="I41" s="184">
        <v>68</v>
      </c>
      <c r="J41" s="187">
        <f>AVERAGE(G41:I41)</f>
        <v>69.36666666666666</v>
      </c>
      <c r="K41" s="186">
        <v>56</v>
      </c>
      <c r="L41" s="185">
        <v>64</v>
      </c>
      <c r="M41" s="188">
        <v>69.599999999999994</v>
      </c>
      <c r="N41" s="187">
        <f>AVERAGE(K41:M41)</f>
        <v>63.199999999999996</v>
      </c>
      <c r="O41" s="186">
        <v>59.1</v>
      </c>
      <c r="P41" s="185">
        <v>87</v>
      </c>
      <c r="Q41" s="184">
        <v>88.5</v>
      </c>
      <c r="R41" s="183">
        <f>AVERAGE(O41:Q41)</f>
        <v>78.2</v>
      </c>
      <c r="S41" s="182">
        <v>71.400000000000006</v>
      </c>
      <c r="T41" s="4"/>
    </row>
    <row r="42" spans="1:20" s="3" customFormat="1" ht="17.100000000000001" customHeight="1" x14ac:dyDescent="0.4">
      <c r="A42" s="181" t="s">
        <v>8</v>
      </c>
      <c r="B42" s="180"/>
      <c r="C42" s="177">
        <v>68</v>
      </c>
      <c r="D42" s="176">
        <v>64</v>
      </c>
      <c r="E42" s="175">
        <v>52</v>
      </c>
      <c r="F42" s="179">
        <f>AVERAGE(C42:E42)</f>
        <v>61.333333333333336</v>
      </c>
      <c r="G42" s="177">
        <v>65.400000000000006</v>
      </c>
      <c r="H42" s="176">
        <v>40.700000000000003</v>
      </c>
      <c r="I42" s="175">
        <v>56</v>
      </c>
      <c r="J42" s="178">
        <f>AVERAGE(G42:I42)</f>
        <v>54.033333333333339</v>
      </c>
      <c r="K42" s="177">
        <v>76</v>
      </c>
      <c r="L42" s="176">
        <v>80</v>
      </c>
      <c r="M42" s="175">
        <v>56.5</v>
      </c>
      <c r="N42" s="178">
        <f>AVERAGE(K42:M42)</f>
        <v>70.833333333333329</v>
      </c>
      <c r="O42" s="177">
        <v>63.6</v>
      </c>
      <c r="P42" s="176">
        <v>78.3</v>
      </c>
      <c r="Q42" s="175">
        <v>61.5</v>
      </c>
      <c r="R42" s="174">
        <f>AVERAGE(O42:Q42)</f>
        <v>67.8</v>
      </c>
      <c r="S42" s="173">
        <v>63.3</v>
      </c>
      <c r="T42" s="4"/>
    </row>
    <row r="43" spans="1:20" s="3" customFormat="1" ht="5.0999999999999996" customHeight="1" x14ac:dyDescent="0.4">
      <c r="A43" s="101"/>
      <c r="B43" s="101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4"/>
    </row>
    <row r="44" spans="1:20" s="3" customFormat="1" ht="17.100000000000001" customHeight="1" x14ac:dyDescent="0.4">
      <c r="A44" s="171" t="s">
        <v>34</v>
      </c>
      <c r="B44" s="171"/>
      <c r="C44" s="171"/>
      <c r="D44" s="171"/>
      <c r="E44" s="171"/>
      <c r="F44" s="170"/>
      <c r="T44" s="4"/>
    </row>
    <row r="45" spans="1:20" s="3" customFormat="1" ht="17.100000000000001" customHeight="1" x14ac:dyDescent="0.4">
      <c r="A45" s="169" t="s">
        <v>33</v>
      </c>
      <c r="B45" s="168"/>
      <c r="C45" s="105" t="s">
        <v>32</v>
      </c>
      <c r="D45" s="104" t="s">
        <v>31</v>
      </c>
      <c r="E45" s="103" t="s">
        <v>30</v>
      </c>
      <c r="F45" s="167" t="s">
        <v>20</v>
      </c>
      <c r="G45" s="105" t="s">
        <v>29</v>
      </c>
      <c r="H45" s="104" t="s">
        <v>28</v>
      </c>
      <c r="I45" s="103" t="s">
        <v>27</v>
      </c>
      <c r="J45" s="167" t="s">
        <v>20</v>
      </c>
      <c r="K45" s="105" t="s">
        <v>26</v>
      </c>
      <c r="L45" s="104" t="s">
        <v>25</v>
      </c>
      <c r="M45" s="103" t="s">
        <v>24</v>
      </c>
      <c r="N45" s="167" t="s">
        <v>20</v>
      </c>
      <c r="O45" s="105" t="s">
        <v>23</v>
      </c>
      <c r="P45" s="104" t="s">
        <v>22</v>
      </c>
      <c r="Q45" s="103" t="s">
        <v>21</v>
      </c>
      <c r="R45" s="166" t="s">
        <v>20</v>
      </c>
      <c r="S45" s="102" t="s">
        <v>2</v>
      </c>
      <c r="T45" s="4"/>
    </row>
    <row r="46" spans="1:20" s="3" customFormat="1" ht="17.100000000000001" customHeight="1" thickBot="1" x14ac:dyDescent="0.45">
      <c r="A46" s="165" t="s">
        <v>13</v>
      </c>
      <c r="B46" s="164"/>
      <c r="C46" s="160">
        <v>316</v>
      </c>
      <c r="D46" s="163">
        <v>770</v>
      </c>
      <c r="E46" s="162">
        <v>2133</v>
      </c>
      <c r="F46" s="161">
        <f>SUM(C46:E46)</f>
        <v>3219</v>
      </c>
      <c r="G46" s="160">
        <v>2582</v>
      </c>
      <c r="H46" s="157"/>
      <c r="I46" s="156"/>
      <c r="J46" s="159"/>
      <c r="K46" s="158"/>
      <c r="L46" s="157"/>
      <c r="M46" s="156"/>
      <c r="N46" s="159"/>
      <c r="O46" s="158"/>
      <c r="P46" s="157"/>
      <c r="Q46" s="156"/>
      <c r="R46" s="155"/>
      <c r="S46" s="154"/>
      <c r="T46" s="4"/>
    </row>
    <row r="47" spans="1:20" s="3" customFormat="1" ht="17.100000000000001" customHeight="1" thickTop="1" x14ac:dyDescent="0.4">
      <c r="A47" s="134" t="s">
        <v>12</v>
      </c>
      <c r="B47" s="133"/>
      <c r="C47" s="153">
        <f>C46/C48</f>
        <v>0.12993421052631579</v>
      </c>
      <c r="D47" s="153">
        <f>D46/D48</f>
        <v>0.28243061498960753</v>
      </c>
      <c r="E47" s="153">
        <f>E46/E48</f>
        <v>0.92417677642980933</v>
      </c>
      <c r="F47" s="152">
        <f>F46/F48</f>
        <v>0.43113531854100628</v>
      </c>
      <c r="G47" s="129"/>
      <c r="H47" s="149"/>
      <c r="I47" s="148"/>
      <c r="J47" s="151"/>
      <c r="K47" s="150"/>
      <c r="L47" s="149"/>
      <c r="M47" s="148"/>
      <c r="N47" s="151"/>
      <c r="O47" s="150"/>
      <c r="P47" s="149"/>
      <c r="Q47" s="148"/>
      <c r="R47" s="147"/>
      <c r="S47" s="146"/>
      <c r="T47" s="4"/>
    </row>
    <row r="48" spans="1:20" s="3" customFormat="1" ht="17.100000000000001" customHeight="1" thickBot="1" x14ac:dyDescent="0.45">
      <c r="A48" s="145" t="s">
        <v>11</v>
      </c>
      <c r="B48" s="144"/>
      <c r="C48" s="141">
        <f>AVERAGE(C49:C51)</f>
        <v>2432</v>
      </c>
      <c r="D48" s="141">
        <f>AVERAGE(D49:D51)</f>
        <v>2726.3333333333335</v>
      </c>
      <c r="E48" s="143">
        <f>AVERAGE(E49:E51)</f>
        <v>2308</v>
      </c>
      <c r="F48" s="142">
        <f>SUM(C48:E48)</f>
        <v>7466.3333333333339</v>
      </c>
      <c r="G48" s="141">
        <f>AVERAGE(G49:G51)</f>
        <v>3294.6666666666665</v>
      </c>
      <c r="H48" s="138"/>
      <c r="I48" s="137"/>
      <c r="J48" s="140"/>
      <c r="K48" s="139"/>
      <c r="L48" s="138"/>
      <c r="M48" s="137"/>
      <c r="N48" s="140"/>
      <c r="O48" s="139"/>
      <c r="P48" s="138"/>
      <c r="Q48" s="137"/>
      <c r="R48" s="136"/>
      <c r="S48" s="135"/>
      <c r="T48" s="4"/>
    </row>
    <row r="49" spans="1:20" s="3" customFormat="1" ht="17.100000000000001" customHeight="1" thickTop="1" x14ac:dyDescent="0.4">
      <c r="A49" s="134" t="s">
        <v>19</v>
      </c>
      <c r="B49" s="133"/>
      <c r="C49" s="132">
        <v>3084</v>
      </c>
      <c r="D49" s="128">
        <v>2360</v>
      </c>
      <c r="E49" s="127">
        <v>2278</v>
      </c>
      <c r="F49" s="131">
        <f>SUM(C49:E49)</f>
        <v>7722</v>
      </c>
      <c r="G49" s="129">
        <v>3882</v>
      </c>
      <c r="H49" s="128">
        <v>3023</v>
      </c>
      <c r="I49" s="127">
        <v>2809</v>
      </c>
      <c r="J49" s="130">
        <f>SUM(G49:I49)</f>
        <v>9714</v>
      </c>
      <c r="K49" s="129">
        <v>3069</v>
      </c>
      <c r="L49" s="128">
        <v>2466</v>
      </c>
      <c r="M49" s="127">
        <v>2749</v>
      </c>
      <c r="N49" s="130">
        <f>SUM(K49:M49)</f>
        <v>8284</v>
      </c>
      <c r="O49" s="129">
        <v>2062</v>
      </c>
      <c r="P49" s="128">
        <v>2841</v>
      </c>
      <c r="Q49" s="127">
        <v>1048</v>
      </c>
      <c r="R49" s="126">
        <f>SUM(O49:Q49)</f>
        <v>5951</v>
      </c>
      <c r="S49" s="115">
        <f>SUM(F49,J49,N49,R49)</f>
        <v>31671</v>
      </c>
      <c r="T49" s="4"/>
    </row>
    <row r="50" spans="1:20" s="3" customFormat="1" ht="17.100000000000001" customHeight="1" x14ac:dyDescent="0.4">
      <c r="A50" s="125" t="s">
        <v>9</v>
      </c>
      <c r="B50" s="124"/>
      <c r="C50" s="50">
        <v>2112</v>
      </c>
      <c r="D50" s="35">
        <v>2869</v>
      </c>
      <c r="E50" s="34">
        <v>2446</v>
      </c>
      <c r="F50" s="123">
        <f>SUM(C50:E50)</f>
        <v>7427</v>
      </c>
      <c r="G50" s="122">
        <v>3403</v>
      </c>
      <c r="H50" s="35">
        <v>3078</v>
      </c>
      <c r="I50" s="34">
        <v>2769</v>
      </c>
      <c r="J50" s="123">
        <f>SUM(G50:I50)</f>
        <v>9250</v>
      </c>
      <c r="K50" s="122">
        <v>2857</v>
      </c>
      <c r="L50" s="35">
        <v>2611</v>
      </c>
      <c r="M50" s="34">
        <v>2365</v>
      </c>
      <c r="N50" s="123">
        <f>SUM(K50:M50)</f>
        <v>7833</v>
      </c>
      <c r="O50" s="122">
        <v>2346</v>
      </c>
      <c r="P50" s="35">
        <v>2677</v>
      </c>
      <c r="Q50" s="34">
        <v>2428</v>
      </c>
      <c r="R50" s="121">
        <f>SUM(O50:Q50)</f>
        <v>7451</v>
      </c>
      <c r="S50" s="115">
        <f>SUM(F50,J50,N50,R50)</f>
        <v>31961</v>
      </c>
      <c r="T50" s="4"/>
    </row>
    <row r="51" spans="1:20" s="3" customFormat="1" ht="17.100000000000001" customHeight="1" x14ac:dyDescent="0.4">
      <c r="A51" s="120" t="s">
        <v>8</v>
      </c>
      <c r="B51" s="119"/>
      <c r="C51" s="49">
        <v>2100</v>
      </c>
      <c r="D51" s="29">
        <v>2950</v>
      </c>
      <c r="E51" s="28">
        <v>2200</v>
      </c>
      <c r="F51" s="118">
        <f>SUM(C51:E51)</f>
        <v>7250</v>
      </c>
      <c r="G51" s="117">
        <v>2599</v>
      </c>
      <c r="H51" s="29">
        <v>3680</v>
      </c>
      <c r="I51" s="28">
        <v>2536</v>
      </c>
      <c r="J51" s="118">
        <f>SUM(G51:I51)</f>
        <v>8815</v>
      </c>
      <c r="K51" s="117">
        <v>3161</v>
      </c>
      <c r="L51" s="29">
        <v>2464</v>
      </c>
      <c r="M51" s="28">
        <v>2168</v>
      </c>
      <c r="N51" s="118">
        <f>SUM(K51:M51)</f>
        <v>7793</v>
      </c>
      <c r="O51" s="117">
        <v>2531</v>
      </c>
      <c r="P51" s="29">
        <v>2610</v>
      </c>
      <c r="Q51" s="28">
        <v>2182</v>
      </c>
      <c r="R51" s="116">
        <f>SUM(O51:Q51)</f>
        <v>7323</v>
      </c>
      <c r="S51" s="115">
        <f>SUM(F51,J51,N51,R51)</f>
        <v>31181</v>
      </c>
      <c r="T51" s="4"/>
    </row>
    <row r="52" spans="1:20" s="3" customFormat="1" ht="5.0999999999999996" customHeight="1" x14ac:dyDescent="0.4">
      <c r="A52" s="114"/>
      <c r="B52" s="114"/>
      <c r="C52" s="113"/>
      <c r="D52" s="113"/>
      <c r="E52" s="113"/>
      <c r="F52" s="113"/>
      <c r="T52" s="4"/>
    </row>
    <row r="53" spans="1:20" s="3" customFormat="1" ht="5.0999999999999996" customHeight="1" x14ac:dyDescent="0.4">
      <c r="A53" s="101"/>
      <c r="B53" s="101"/>
      <c r="C53" s="77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1"/>
      <c r="T53" s="4"/>
    </row>
    <row r="54" spans="1:20" s="3" customFormat="1" ht="17.100000000000001" customHeight="1" x14ac:dyDescent="0.4">
      <c r="A54" s="110" t="s">
        <v>18</v>
      </c>
      <c r="B54" s="110"/>
      <c r="C54" s="110"/>
      <c r="D54" s="110"/>
      <c r="E54" s="110"/>
      <c r="F54" s="109"/>
      <c r="T54" s="4"/>
    </row>
    <row r="55" spans="1:20" s="3" customFormat="1" ht="17.100000000000001" customHeight="1" x14ac:dyDescent="0.4">
      <c r="A55" s="108"/>
      <c r="B55" s="107"/>
      <c r="C55" s="106"/>
      <c r="D55" s="105" t="s">
        <v>17</v>
      </c>
      <c r="E55" s="104" t="s">
        <v>16</v>
      </c>
      <c r="F55" s="104" t="s">
        <v>15</v>
      </c>
      <c r="G55" s="103" t="s">
        <v>14</v>
      </c>
      <c r="H55" s="102" t="s">
        <v>2</v>
      </c>
      <c r="I55" s="101"/>
      <c r="J55" s="101"/>
      <c r="K55" s="101"/>
      <c r="L55" s="72"/>
      <c r="M55" s="72"/>
      <c r="N55" s="71"/>
      <c r="O55" s="71"/>
      <c r="P55" s="101"/>
      <c r="Q55" s="101"/>
      <c r="R55" s="101"/>
      <c r="S55" s="101"/>
      <c r="T55" s="5"/>
    </row>
    <row r="56" spans="1:20" s="3" customFormat="1" ht="17.100000000000001" customHeight="1" x14ac:dyDescent="0.4">
      <c r="A56" s="43" t="s">
        <v>13</v>
      </c>
      <c r="B56" s="42" t="s">
        <v>7</v>
      </c>
      <c r="C56" s="41" t="s">
        <v>6</v>
      </c>
      <c r="D56" s="100">
        <v>46340</v>
      </c>
      <c r="E56" s="99"/>
      <c r="F56" s="99"/>
      <c r="G56" s="98"/>
      <c r="H56" s="85">
        <f>SUM(D56:G56)</f>
        <v>46340</v>
      </c>
      <c r="I56" s="14"/>
      <c r="J56" s="14"/>
      <c r="K56" s="5"/>
      <c r="L56" s="79"/>
      <c r="M56" s="84"/>
      <c r="N56" s="79"/>
      <c r="O56" s="77"/>
      <c r="P56" s="77"/>
      <c r="Q56" s="77"/>
      <c r="R56" s="77"/>
      <c r="S56" s="14"/>
      <c r="T56" s="5"/>
    </row>
    <row r="57" spans="1:20" s="3" customFormat="1" ht="17.100000000000001" customHeight="1" x14ac:dyDescent="0.4">
      <c r="A57" s="21"/>
      <c r="B57" s="32"/>
      <c r="C57" s="37" t="s">
        <v>5</v>
      </c>
      <c r="D57" s="97">
        <v>-2945</v>
      </c>
      <c r="E57" s="95"/>
      <c r="F57" s="95"/>
      <c r="G57" s="94"/>
      <c r="H57" s="33">
        <f>SUM(D57:G57)</f>
        <v>-2945</v>
      </c>
      <c r="I57" s="14"/>
      <c r="J57" s="14"/>
      <c r="K57" s="5"/>
      <c r="L57" s="79"/>
      <c r="M57" s="84"/>
      <c r="N57" s="79"/>
      <c r="O57" s="77"/>
      <c r="P57" s="77"/>
      <c r="Q57" s="77"/>
      <c r="R57" s="77"/>
      <c r="S57" s="14"/>
      <c r="T57" s="5"/>
    </row>
    <row r="58" spans="1:20" s="3" customFormat="1" ht="17.100000000000001" customHeight="1" x14ac:dyDescent="0.4">
      <c r="A58" s="21"/>
      <c r="B58" s="32"/>
      <c r="C58" s="37" t="s">
        <v>4</v>
      </c>
      <c r="D58" s="96">
        <f>S58</f>
        <v>0</v>
      </c>
      <c r="E58" s="95"/>
      <c r="F58" s="95"/>
      <c r="G58" s="94"/>
      <c r="H58" s="93">
        <f>SUM(D58:G58)</f>
        <v>0</v>
      </c>
      <c r="I58" s="14"/>
      <c r="J58" s="14"/>
      <c r="K58" s="5"/>
      <c r="L58" s="79"/>
      <c r="M58" s="84"/>
      <c r="N58" s="79"/>
      <c r="O58" s="77"/>
      <c r="P58" s="77"/>
      <c r="Q58" s="77"/>
      <c r="R58" s="77"/>
      <c r="S58" s="14"/>
      <c r="T58" s="5"/>
    </row>
    <row r="59" spans="1:20" s="3" customFormat="1" ht="17.100000000000001" customHeight="1" x14ac:dyDescent="0.4">
      <c r="A59" s="21"/>
      <c r="B59" s="32"/>
      <c r="C59" s="31" t="s">
        <v>3</v>
      </c>
      <c r="D59" s="92">
        <f>S59</f>
        <v>0</v>
      </c>
      <c r="E59" s="91"/>
      <c r="F59" s="91"/>
      <c r="G59" s="90"/>
      <c r="H59" s="89">
        <f>SUM(D59:G59)</f>
        <v>0</v>
      </c>
      <c r="I59" s="14"/>
      <c r="J59" s="14"/>
      <c r="K59" s="5"/>
      <c r="L59" s="79"/>
      <c r="M59" s="84"/>
      <c r="N59" s="79"/>
      <c r="O59" s="77"/>
      <c r="P59" s="77"/>
      <c r="Q59" s="77"/>
      <c r="R59" s="77"/>
      <c r="S59" s="14"/>
      <c r="T59" s="5"/>
    </row>
    <row r="60" spans="1:20" s="3" customFormat="1" ht="17.100000000000001" customHeight="1" x14ac:dyDescent="0.4">
      <c r="A60" s="21"/>
      <c r="B60" s="26"/>
      <c r="C60" s="25" t="s">
        <v>2</v>
      </c>
      <c r="D60" s="88">
        <v>43395</v>
      </c>
      <c r="E60" s="87"/>
      <c r="F60" s="87"/>
      <c r="G60" s="86"/>
      <c r="H60" s="85">
        <f>SUM(D60:G60)</f>
        <v>43395</v>
      </c>
      <c r="I60" s="14"/>
      <c r="J60" s="14"/>
      <c r="K60" s="5"/>
      <c r="L60" s="79"/>
      <c r="M60" s="84"/>
      <c r="N60" s="79"/>
      <c r="O60" s="77"/>
      <c r="P60" s="77"/>
      <c r="Q60" s="77"/>
      <c r="R60" s="77"/>
      <c r="S60" s="14"/>
      <c r="T60" s="5"/>
    </row>
    <row r="61" spans="1:20" s="3" customFormat="1" ht="17.100000000000001" customHeight="1" thickBot="1" x14ac:dyDescent="0.45">
      <c r="A61" s="21"/>
      <c r="B61" s="20" t="s">
        <v>1</v>
      </c>
      <c r="C61" s="19"/>
      <c r="D61" s="83">
        <v>49344</v>
      </c>
      <c r="E61" s="82"/>
      <c r="F61" s="82"/>
      <c r="G61" s="81"/>
      <c r="H61" s="80">
        <f>SUM(D61:G61)</f>
        <v>49344</v>
      </c>
      <c r="I61" s="14"/>
      <c r="J61" s="14"/>
      <c r="K61" s="5"/>
      <c r="L61" s="79"/>
      <c r="M61" s="79"/>
      <c r="N61" s="78"/>
      <c r="O61" s="78"/>
      <c r="P61" s="77"/>
      <c r="Q61" s="77"/>
      <c r="R61" s="77"/>
      <c r="S61" s="14"/>
      <c r="T61" s="5"/>
    </row>
    <row r="62" spans="1:20" s="3" customFormat="1" ht="17.100000000000001" customHeight="1" thickTop="1" thickBot="1" x14ac:dyDescent="0.45">
      <c r="A62" s="21"/>
      <c r="B62" s="70" t="s">
        <v>0</v>
      </c>
      <c r="C62" s="68"/>
      <c r="D62" s="76">
        <v>-5949</v>
      </c>
      <c r="E62" s="75"/>
      <c r="F62" s="75"/>
      <c r="G62" s="74"/>
      <c r="H62" s="73">
        <f>SUM(D62:G62)</f>
        <v>-5949</v>
      </c>
      <c r="I62" s="14"/>
      <c r="J62" s="14"/>
      <c r="K62" s="5"/>
      <c r="L62" s="72"/>
      <c r="M62" s="72"/>
      <c r="N62" s="71"/>
      <c r="O62" s="71"/>
      <c r="P62" s="6"/>
      <c r="Q62" s="6"/>
      <c r="R62" s="14"/>
      <c r="S62" s="14"/>
      <c r="T62" s="5"/>
    </row>
    <row r="63" spans="1:20" s="3" customFormat="1" ht="17.100000000000001" customHeight="1" thickTop="1" x14ac:dyDescent="0.4">
      <c r="A63" s="70" t="s">
        <v>12</v>
      </c>
      <c r="B63" s="69"/>
      <c r="C63" s="68"/>
      <c r="D63" s="67">
        <v>0</v>
      </c>
      <c r="E63" s="66"/>
      <c r="F63" s="66"/>
      <c r="G63" s="65"/>
      <c r="H63" s="44">
        <f>SUM(D63:G63)</f>
        <v>0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</row>
    <row r="64" spans="1:20" s="3" customFormat="1" ht="17.100000000000001" customHeight="1" thickBot="1" x14ac:dyDescent="0.45">
      <c r="A64" s="64" t="s">
        <v>11</v>
      </c>
      <c r="B64" s="63"/>
      <c r="C64" s="62"/>
      <c r="D64" s="61">
        <f>AVERAGE(D71,D78,D85)</f>
        <v>824.33333333333337</v>
      </c>
      <c r="E64" s="60"/>
      <c r="F64" s="60"/>
      <c r="G64" s="59"/>
      <c r="H64" s="58">
        <f>SUM(D64:G64)</f>
        <v>824.33333333333337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1:20" s="3" customFormat="1" ht="17.100000000000001" customHeight="1" thickTop="1" x14ac:dyDescent="0.4">
      <c r="A65" s="21" t="s">
        <v>10</v>
      </c>
      <c r="B65" s="32" t="s">
        <v>7</v>
      </c>
      <c r="C65" s="57" t="s">
        <v>6</v>
      </c>
      <c r="D65" s="56">
        <v>45500</v>
      </c>
      <c r="E65" s="55">
        <v>45500</v>
      </c>
      <c r="F65" s="55">
        <v>46342</v>
      </c>
      <c r="G65" s="54">
        <v>46342</v>
      </c>
      <c r="H65" s="52">
        <f>SUM(D65:G65)</f>
        <v>183684</v>
      </c>
      <c r="I65" s="14"/>
      <c r="J65" s="14"/>
      <c r="T65" s="4"/>
    </row>
    <row r="66" spans="1:20" s="3" customFormat="1" ht="17.100000000000001" customHeight="1" x14ac:dyDescent="0.4">
      <c r="A66" s="21"/>
      <c r="B66" s="32"/>
      <c r="C66" s="37" t="s">
        <v>5</v>
      </c>
      <c r="D66" s="50">
        <v>5374</v>
      </c>
      <c r="E66" s="35">
        <v>6523</v>
      </c>
      <c r="F66" s="35">
        <v>7639</v>
      </c>
      <c r="G66" s="34">
        <v>4352</v>
      </c>
      <c r="H66" s="33">
        <f>SUM(D66:G66)</f>
        <v>23888</v>
      </c>
      <c r="I66" s="14"/>
      <c r="J66" s="14"/>
      <c r="T66" s="4"/>
    </row>
    <row r="67" spans="1:20" s="3" customFormat="1" ht="17.100000000000001" customHeight="1" x14ac:dyDescent="0.4">
      <c r="A67" s="21"/>
      <c r="B67" s="32"/>
      <c r="C67" s="37" t="s">
        <v>4</v>
      </c>
      <c r="D67" s="50">
        <v>4128</v>
      </c>
      <c r="E67" s="35">
        <v>4459</v>
      </c>
      <c r="F67" s="35">
        <v>3990</v>
      </c>
      <c r="G67" s="34">
        <v>3305</v>
      </c>
      <c r="H67" s="33">
        <f>SUM(D67:G67)</f>
        <v>15882</v>
      </c>
      <c r="I67" s="14"/>
      <c r="J67" s="14"/>
      <c r="T67" s="4"/>
    </row>
    <row r="68" spans="1:20" s="3" customFormat="1" ht="17.100000000000001" customHeight="1" x14ac:dyDescent="0.4">
      <c r="A68" s="21"/>
      <c r="B68" s="32"/>
      <c r="C68" s="31" t="s">
        <v>3</v>
      </c>
      <c r="D68" s="49">
        <v>0</v>
      </c>
      <c r="E68" s="29">
        <v>0</v>
      </c>
      <c r="F68" s="29">
        <v>0</v>
      </c>
      <c r="G68" s="53">
        <v>754</v>
      </c>
      <c r="H68" s="27">
        <f>SUM(D68:G68)</f>
        <v>754</v>
      </c>
      <c r="I68" s="14"/>
      <c r="J68" s="14"/>
      <c r="T68" s="4"/>
    </row>
    <row r="69" spans="1:20" s="3" customFormat="1" ht="17.100000000000001" customHeight="1" x14ac:dyDescent="0.4">
      <c r="A69" s="21"/>
      <c r="B69" s="26"/>
      <c r="C69" s="25" t="s">
        <v>2</v>
      </c>
      <c r="D69" s="24">
        <f>SUM(D65:D68)</f>
        <v>55002</v>
      </c>
      <c r="E69" s="24">
        <f>SUM(E65:E68)</f>
        <v>56482</v>
      </c>
      <c r="F69" s="24">
        <f>SUM(F65:F68)</f>
        <v>57971</v>
      </c>
      <c r="G69" s="23">
        <f>SUM(G65:G68)</f>
        <v>54753</v>
      </c>
      <c r="H69" s="22">
        <f>SUM(D69:G69)</f>
        <v>224208</v>
      </c>
      <c r="I69" s="14"/>
      <c r="J69" s="14"/>
      <c r="T69" s="4"/>
    </row>
    <row r="70" spans="1:20" s="3" customFormat="1" ht="17.100000000000001" customHeight="1" thickBot="1" x14ac:dyDescent="0.45">
      <c r="A70" s="21"/>
      <c r="B70" s="20" t="s">
        <v>1</v>
      </c>
      <c r="C70" s="19"/>
      <c r="D70" s="18">
        <v>53093</v>
      </c>
      <c r="E70" s="17">
        <v>60820</v>
      </c>
      <c r="F70" s="17">
        <v>53991</v>
      </c>
      <c r="G70" s="16">
        <v>56533</v>
      </c>
      <c r="H70" s="15">
        <f>SUM(D70:G70)</f>
        <v>224437</v>
      </c>
      <c r="I70" s="14"/>
      <c r="J70" s="14"/>
      <c r="T70" s="4"/>
    </row>
    <row r="71" spans="1:20" s="3" customFormat="1" ht="17.100000000000001" customHeight="1" thickTop="1" x14ac:dyDescent="0.4">
      <c r="A71" s="13"/>
      <c r="B71" s="12" t="s">
        <v>0</v>
      </c>
      <c r="C71" s="11"/>
      <c r="D71" s="45">
        <f>D69-D70</f>
        <v>1909</v>
      </c>
      <c r="E71" s="45">
        <f>E69-E70</f>
        <v>-4338</v>
      </c>
      <c r="F71" s="45">
        <f>F69-F70</f>
        <v>3980</v>
      </c>
      <c r="G71" s="45">
        <f>G69-G70</f>
        <v>-1780</v>
      </c>
      <c r="H71" s="52">
        <f>SUM(D71:G71)</f>
        <v>-229</v>
      </c>
      <c r="I71" s="6"/>
      <c r="J71" s="6"/>
      <c r="T71" s="4"/>
    </row>
    <row r="72" spans="1:20" s="3" customFormat="1" ht="17.100000000000001" customHeight="1" x14ac:dyDescent="0.4">
      <c r="A72" s="43" t="s">
        <v>9</v>
      </c>
      <c r="B72" s="42" t="s">
        <v>7</v>
      </c>
      <c r="C72" s="41" t="s">
        <v>6</v>
      </c>
      <c r="D72" s="51">
        <v>45500</v>
      </c>
      <c r="E72" s="39">
        <v>45500</v>
      </c>
      <c r="F72" s="39">
        <v>45500</v>
      </c>
      <c r="G72" s="38">
        <v>45500</v>
      </c>
      <c r="H72" s="22">
        <f>SUM(D72:G72)</f>
        <v>182000</v>
      </c>
      <c r="I72" s="14"/>
      <c r="J72" s="14"/>
      <c r="T72" s="4"/>
    </row>
    <row r="73" spans="1:20" s="3" customFormat="1" ht="17.100000000000001" customHeight="1" x14ac:dyDescent="0.4">
      <c r="A73" s="21"/>
      <c r="B73" s="32"/>
      <c r="C73" s="37" t="s">
        <v>5</v>
      </c>
      <c r="D73" s="36">
        <v>5292</v>
      </c>
      <c r="E73" s="35">
        <v>6090</v>
      </c>
      <c r="F73" s="35">
        <v>6956</v>
      </c>
      <c r="G73" s="34">
        <v>5137</v>
      </c>
      <c r="H73" s="33">
        <f>SUM(D73:G73)</f>
        <v>23475</v>
      </c>
      <c r="I73" s="14"/>
      <c r="J73" s="14"/>
      <c r="T73" s="4"/>
    </row>
    <row r="74" spans="1:20" s="3" customFormat="1" ht="17.100000000000001" customHeight="1" x14ac:dyDescent="0.4">
      <c r="A74" s="21"/>
      <c r="B74" s="32"/>
      <c r="C74" s="37" t="s">
        <v>4</v>
      </c>
      <c r="D74" s="50">
        <v>4651</v>
      </c>
      <c r="E74" s="35">
        <v>4898</v>
      </c>
      <c r="F74" s="35">
        <v>4106</v>
      </c>
      <c r="G74" s="34">
        <v>1926</v>
      </c>
      <c r="H74" s="33">
        <f>SUM(D74:G74)</f>
        <v>15581</v>
      </c>
      <c r="I74" s="14"/>
      <c r="J74" s="14"/>
      <c r="T74" s="4"/>
    </row>
    <row r="75" spans="1:20" s="3" customFormat="1" ht="17.100000000000001" customHeight="1" x14ac:dyDescent="0.4">
      <c r="A75" s="21"/>
      <c r="B75" s="32"/>
      <c r="C75" s="31" t="s">
        <v>3</v>
      </c>
      <c r="D75" s="49">
        <v>0</v>
      </c>
      <c r="E75" s="29">
        <v>0</v>
      </c>
      <c r="F75" s="29">
        <v>0</v>
      </c>
      <c r="G75" s="28">
        <v>0</v>
      </c>
      <c r="H75" s="27">
        <f>SUM(D75:G75)</f>
        <v>0</v>
      </c>
      <c r="I75" s="14"/>
      <c r="J75" s="14"/>
      <c r="T75" s="4"/>
    </row>
    <row r="76" spans="1:20" s="3" customFormat="1" ht="17.100000000000001" customHeight="1" x14ac:dyDescent="0.4">
      <c r="A76" s="21"/>
      <c r="B76" s="26"/>
      <c r="C76" s="25" t="s">
        <v>2</v>
      </c>
      <c r="D76" s="24">
        <f>SUM(D72:D75)</f>
        <v>55443</v>
      </c>
      <c r="E76" s="24">
        <f>SUM(E72:E75)</f>
        <v>56488</v>
      </c>
      <c r="F76" s="24">
        <f>SUM(F72:F75)</f>
        <v>56562</v>
      </c>
      <c r="G76" s="23">
        <f>SUM(G72:G75)</f>
        <v>52563</v>
      </c>
      <c r="H76" s="22">
        <f>SUM(D76:G76)</f>
        <v>221056</v>
      </c>
      <c r="I76" s="14"/>
      <c r="J76" s="14"/>
      <c r="T76" s="4"/>
    </row>
    <row r="77" spans="1:20" s="3" customFormat="1" ht="17.100000000000001" customHeight="1" thickBot="1" x14ac:dyDescent="0.45">
      <c r="A77" s="21"/>
      <c r="B77" s="20" t="s">
        <v>1</v>
      </c>
      <c r="C77" s="19"/>
      <c r="D77" s="48">
        <v>54345</v>
      </c>
      <c r="E77" s="17">
        <v>58944</v>
      </c>
      <c r="F77" s="17">
        <v>53429</v>
      </c>
      <c r="G77" s="16">
        <v>55337</v>
      </c>
      <c r="H77" s="47">
        <f>SUM(D77:G77)</f>
        <v>222055</v>
      </c>
      <c r="I77" s="14"/>
      <c r="J77" s="14"/>
      <c r="T77" s="4"/>
    </row>
    <row r="78" spans="1:20" s="3" customFormat="1" ht="17.100000000000001" customHeight="1" thickTop="1" x14ac:dyDescent="0.4">
      <c r="A78" s="13"/>
      <c r="B78" s="12" t="s">
        <v>0</v>
      </c>
      <c r="C78" s="11"/>
      <c r="D78" s="46">
        <f>D76-D77</f>
        <v>1098</v>
      </c>
      <c r="E78" s="45">
        <f>E76-E77</f>
        <v>-2456</v>
      </c>
      <c r="F78" s="45">
        <f>F76-F77</f>
        <v>3133</v>
      </c>
      <c r="G78" s="45">
        <f>G76-G77</f>
        <v>-2774</v>
      </c>
      <c r="H78" s="44">
        <f>SUM(D78:G78)</f>
        <v>-999</v>
      </c>
      <c r="I78" s="6"/>
      <c r="J78" s="6"/>
      <c r="T78" s="4"/>
    </row>
    <row r="79" spans="1:20" s="3" customFormat="1" ht="17.100000000000001" customHeight="1" x14ac:dyDescent="0.4">
      <c r="A79" s="43" t="s">
        <v>8</v>
      </c>
      <c r="B79" s="42" t="s">
        <v>7</v>
      </c>
      <c r="C79" s="41" t="s">
        <v>6</v>
      </c>
      <c r="D79" s="40">
        <v>45500</v>
      </c>
      <c r="E79" s="39">
        <v>45500</v>
      </c>
      <c r="F79" s="39">
        <v>45500</v>
      </c>
      <c r="G79" s="38">
        <v>45500</v>
      </c>
      <c r="H79" s="22">
        <f>SUM(D79:G79)</f>
        <v>182000</v>
      </c>
      <c r="I79" s="14"/>
      <c r="J79" s="14"/>
      <c r="T79" s="4"/>
    </row>
    <row r="80" spans="1:20" s="3" customFormat="1" ht="17.100000000000001" customHeight="1" x14ac:dyDescent="0.4">
      <c r="A80" s="21"/>
      <c r="B80" s="32"/>
      <c r="C80" s="37" t="s">
        <v>5</v>
      </c>
      <c r="D80" s="36">
        <v>5944</v>
      </c>
      <c r="E80" s="35">
        <v>4011</v>
      </c>
      <c r="F80" s="35">
        <v>7650</v>
      </c>
      <c r="G80" s="34">
        <v>5733</v>
      </c>
      <c r="H80" s="33">
        <f>SUM(D80:G80)</f>
        <v>23338</v>
      </c>
      <c r="I80" s="14"/>
      <c r="J80" s="14"/>
      <c r="T80" s="4"/>
    </row>
    <row r="81" spans="1:20" s="3" customFormat="1" ht="17.100000000000001" customHeight="1" x14ac:dyDescent="0.4">
      <c r="A81" s="21"/>
      <c r="B81" s="32"/>
      <c r="C81" s="37" t="s">
        <v>4</v>
      </c>
      <c r="D81" s="36">
        <v>3726</v>
      </c>
      <c r="E81" s="35">
        <v>5934</v>
      </c>
      <c r="F81" s="35">
        <v>4666</v>
      </c>
      <c r="G81" s="34">
        <v>6019</v>
      </c>
      <c r="H81" s="33">
        <f>SUM(D81:G81)</f>
        <v>20345</v>
      </c>
      <c r="I81" s="14"/>
      <c r="J81" s="14"/>
      <c r="T81" s="4"/>
    </row>
    <row r="82" spans="1:20" s="3" customFormat="1" ht="17.100000000000001" customHeight="1" x14ac:dyDescent="0.4">
      <c r="A82" s="21"/>
      <c r="B82" s="32"/>
      <c r="C82" s="31" t="s">
        <v>3</v>
      </c>
      <c r="D82" s="30">
        <v>0</v>
      </c>
      <c r="E82" s="29">
        <v>0</v>
      </c>
      <c r="F82" s="29">
        <v>0</v>
      </c>
      <c r="G82" s="28">
        <v>0</v>
      </c>
      <c r="H82" s="27">
        <f>SUM(D82:G82)</f>
        <v>0</v>
      </c>
      <c r="I82" s="14"/>
      <c r="J82" s="14"/>
      <c r="T82" s="4"/>
    </row>
    <row r="83" spans="1:20" s="3" customFormat="1" ht="17.100000000000001" customHeight="1" x14ac:dyDescent="0.4">
      <c r="A83" s="21"/>
      <c r="B83" s="26"/>
      <c r="C83" s="25" t="s">
        <v>2</v>
      </c>
      <c r="D83" s="24">
        <f>SUM(D79:D82)</f>
        <v>55170</v>
      </c>
      <c r="E83" s="24">
        <f>SUM(E79:E82)</f>
        <v>55445</v>
      </c>
      <c r="F83" s="24">
        <f>SUM(F79:F82)</f>
        <v>57816</v>
      </c>
      <c r="G83" s="23">
        <f>SUM(G79:G82)</f>
        <v>57252</v>
      </c>
      <c r="H83" s="22">
        <f>SUM(D83:G83)</f>
        <v>225683</v>
      </c>
      <c r="I83" s="14"/>
      <c r="J83" s="14"/>
      <c r="T83" s="4"/>
    </row>
    <row r="84" spans="1:20" s="3" customFormat="1" ht="17.100000000000001" customHeight="1" thickBot="1" x14ac:dyDescent="0.45">
      <c r="A84" s="21"/>
      <c r="B84" s="20" t="s">
        <v>1</v>
      </c>
      <c r="C84" s="19"/>
      <c r="D84" s="18">
        <v>55704</v>
      </c>
      <c r="E84" s="17">
        <v>58667</v>
      </c>
      <c r="F84" s="17">
        <v>53904</v>
      </c>
      <c r="G84" s="16">
        <v>58188</v>
      </c>
      <c r="H84" s="15">
        <f>SUM(D84:G84)</f>
        <v>226463</v>
      </c>
      <c r="I84" s="14"/>
      <c r="J84" s="14"/>
      <c r="T84" s="4"/>
    </row>
    <row r="85" spans="1:20" s="3" customFormat="1" ht="17.100000000000001" customHeight="1" thickTop="1" x14ac:dyDescent="0.4">
      <c r="A85" s="13"/>
      <c r="B85" s="12" t="s">
        <v>0</v>
      </c>
      <c r="C85" s="11"/>
      <c r="D85" s="10">
        <f>D83-D84</f>
        <v>-534</v>
      </c>
      <c r="E85" s="9">
        <f>E83-E84</f>
        <v>-3222</v>
      </c>
      <c r="F85" s="9">
        <f>F83-F84</f>
        <v>3912</v>
      </c>
      <c r="G85" s="8">
        <f>G83-G84</f>
        <v>-936</v>
      </c>
      <c r="H85" s="7">
        <f>SUM(D85:G85)</f>
        <v>-780</v>
      </c>
      <c r="I85" s="6"/>
      <c r="J85" s="6"/>
      <c r="T85" s="4"/>
    </row>
    <row r="86" spans="1:20" s="3" customFormat="1" ht="17.100000000000001" customHeight="1" x14ac:dyDescent="0.4">
      <c r="I86" s="5"/>
      <c r="J86" s="5"/>
      <c r="T86" s="4"/>
    </row>
    <row r="87" spans="1:20" s="3" customFormat="1" ht="17.100000000000001" customHeight="1" x14ac:dyDescent="0.4">
      <c r="I87" s="5"/>
      <c r="J87" s="5"/>
      <c r="T87" s="4"/>
    </row>
    <row r="88" spans="1:20" s="3" customFormat="1" ht="17.100000000000001" customHeight="1" x14ac:dyDescent="0.4">
      <c r="T88" s="4"/>
    </row>
    <row r="89" spans="1:20" s="3" customFormat="1" ht="17.100000000000001" customHeight="1" x14ac:dyDescent="0.4">
      <c r="T89" s="4"/>
    </row>
    <row r="90" spans="1:20" s="3" customFormat="1" ht="18" customHeight="1" x14ac:dyDescent="0.4">
      <c r="T90" s="4"/>
    </row>
    <row r="91" spans="1:20" s="3" customFormat="1" ht="16.5" x14ac:dyDescent="0.4">
      <c r="T91" s="4"/>
    </row>
    <row r="92" spans="1:20" s="3" customFormat="1" ht="16.5" x14ac:dyDescent="0.4">
      <c r="T92" s="4"/>
    </row>
    <row r="93" spans="1:20" s="3" customFormat="1" ht="16.5" x14ac:dyDescent="0.4">
      <c r="T93" s="4"/>
    </row>
    <row r="94" spans="1:20" s="3" customFormat="1" ht="16.5" x14ac:dyDescent="0.4">
      <c r="T94" s="4"/>
    </row>
    <row r="95" spans="1:20" s="3" customFormat="1" ht="16.5" x14ac:dyDescent="0.4">
      <c r="T95" s="4"/>
    </row>
    <row r="96" spans="1:20" s="3" customFormat="1" ht="16.5" x14ac:dyDescent="0.4">
      <c r="T96" s="4"/>
    </row>
    <row r="97" spans="20:20" s="3" customFormat="1" ht="16.5" x14ac:dyDescent="0.4">
      <c r="T97" s="4"/>
    </row>
    <row r="98" spans="20:20" s="3" customFormat="1" ht="16.5" x14ac:dyDescent="0.4">
      <c r="T98" s="4"/>
    </row>
  </sheetData>
  <mergeCells count="70">
    <mergeCell ref="A72:A78"/>
    <mergeCell ref="B72:B76"/>
    <mergeCell ref="B77:C77"/>
    <mergeCell ref="B78:C78"/>
    <mergeCell ref="A79:A85"/>
    <mergeCell ref="B79:B83"/>
    <mergeCell ref="B84:C84"/>
    <mergeCell ref="B85:C85"/>
    <mergeCell ref="A63:C63"/>
    <mergeCell ref="A64:C64"/>
    <mergeCell ref="A65:A71"/>
    <mergeCell ref="B65:B69"/>
    <mergeCell ref="B70:C70"/>
    <mergeCell ref="B71:C71"/>
    <mergeCell ref="A50:B50"/>
    <mergeCell ref="A51:B51"/>
    <mergeCell ref="A55:C55"/>
    <mergeCell ref="N55:O55"/>
    <mergeCell ref="A56:A62"/>
    <mergeCell ref="B56:B60"/>
    <mergeCell ref="B61:C61"/>
    <mergeCell ref="N61:O61"/>
    <mergeCell ref="B62:C62"/>
    <mergeCell ref="N62:O62"/>
    <mergeCell ref="A54:E54"/>
    <mergeCell ref="A40:B40"/>
    <mergeCell ref="A41:B41"/>
    <mergeCell ref="A42:B42"/>
    <mergeCell ref="A44:E44"/>
    <mergeCell ref="A45:B45"/>
    <mergeCell ref="A46:B46"/>
    <mergeCell ref="A47:B47"/>
    <mergeCell ref="A48:B48"/>
    <mergeCell ref="A49:B49"/>
    <mergeCell ref="A32:B32"/>
    <mergeCell ref="A33:B33"/>
    <mergeCell ref="A34:B34"/>
    <mergeCell ref="A36:B36"/>
    <mergeCell ref="A37:B37"/>
    <mergeCell ref="A38:B38"/>
    <mergeCell ref="A21:B21"/>
    <mergeCell ref="A22:B22"/>
    <mergeCell ref="A23:B23"/>
    <mergeCell ref="A24:B24"/>
    <mergeCell ref="A39:B39"/>
    <mergeCell ref="A26:B26"/>
    <mergeCell ref="A28:B28"/>
    <mergeCell ref="A29:B29"/>
    <mergeCell ref="A30:B30"/>
    <mergeCell ref="A31:B31"/>
    <mergeCell ref="A10:B10"/>
    <mergeCell ref="A11:E11"/>
    <mergeCell ref="A25:B25"/>
    <mergeCell ref="A13:B13"/>
    <mergeCell ref="A14:B14"/>
    <mergeCell ref="A15:B15"/>
    <mergeCell ref="A16:B16"/>
    <mergeCell ref="A17:B17"/>
    <mergeCell ref="A18:B18"/>
    <mergeCell ref="A20:B20"/>
    <mergeCell ref="A12:B12"/>
    <mergeCell ref="A1:S1"/>
    <mergeCell ref="A2:E2"/>
    <mergeCell ref="T3:T4"/>
    <mergeCell ref="A4:B4"/>
    <mergeCell ref="A5:B5"/>
    <mergeCell ref="A6:B6"/>
    <mergeCell ref="A7:B7"/>
    <mergeCell ref="A8:B8"/>
    <mergeCell ref="A9:B9"/>
  </mergeCells>
  <phoneticPr fontId="3"/>
  <pageMargins left="0.7" right="0.7" top="0.75" bottom="0.75" header="0.3" footer="0.3"/>
  <pageSetup paperSize="9"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中央図書館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2020-10-27T10:38:42Z</dcterms:created>
  <dcterms:modified xsi:type="dcterms:W3CDTF">2020-10-27T10:39:43Z</dcterms:modified>
</cp:coreProperties>
</file>