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84.21\社会教育g\R02年度\09   中央図書館（両図書館共通含む）\04_評価委員会\第１回目\08_公開\"/>
    </mc:Choice>
  </mc:AlternateContent>
  <bookViews>
    <workbookView xWindow="0" yWindow="0" windowWidth="20490" windowHeight="7680"/>
  </bookViews>
  <sheets>
    <sheet name="中之島図書館" sheetId="5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5" l="1"/>
  <c r="D68" i="5" l="1"/>
  <c r="D60" i="5"/>
  <c r="D61" i="5" s="1"/>
  <c r="D59" i="5"/>
  <c r="O60" i="5"/>
  <c r="O59" i="5"/>
  <c r="O61" i="5" s="1"/>
  <c r="O58" i="5"/>
  <c r="D58" i="5" s="1"/>
  <c r="H58" i="5" s="1"/>
  <c r="O57" i="5"/>
  <c r="D57" i="5" s="1"/>
  <c r="H57" i="5" s="1"/>
  <c r="O56" i="5"/>
  <c r="D56" i="5" s="1"/>
  <c r="H56" i="5" s="1"/>
  <c r="O55" i="5"/>
  <c r="D55" i="5" s="1"/>
  <c r="H59" i="5" l="1"/>
  <c r="H55" i="5"/>
  <c r="F39" i="5"/>
  <c r="S51" i="5" l="1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R40" i="5" l="1"/>
  <c r="R41" i="5"/>
  <c r="R42" i="5"/>
  <c r="R44" i="5"/>
  <c r="R45" i="5"/>
  <c r="R46" i="5"/>
  <c r="R48" i="5"/>
  <c r="R49" i="5"/>
  <c r="R50" i="5"/>
  <c r="N40" i="5"/>
  <c r="N41" i="5"/>
  <c r="N42" i="5"/>
  <c r="N44" i="5"/>
  <c r="N45" i="5"/>
  <c r="N46" i="5"/>
  <c r="N48" i="5"/>
  <c r="N49" i="5"/>
  <c r="N50" i="5"/>
  <c r="J35" i="5"/>
  <c r="J36" i="5"/>
  <c r="J40" i="5"/>
  <c r="J41" i="5"/>
  <c r="J42" i="5"/>
  <c r="J44" i="5"/>
  <c r="J45" i="5"/>
  <c r="J46" i="5"/>
  <c r="J48" i="5"/>
  <c r="J49" i="5"/>
  <c r="J50" i="5"/>
  <c r="J34" i="5"/>
  <c r="F35" i="5"/>
  <c r="S35" i="5" s="1"/>
  <c r="F36" i="5"/>
  <c r="S36" i="5" s="1"/>
  <c r="F40" i="5"/>
  <c r="S40" i="5" s="1"/>
  <c r="F41" i="5"/>
  <c r="S41" i="5" s="1"/>
  <c r="F42" i="5"/>
  <c r="S42" i="5" s="1"/>
  <c r="F44" i="5"/>
  <c r="S44" i="5" s="1"/>
  <c r="F45" i="5"/>
  <c r="S45" i="5" s="1"/>
  <c r="F46" i="5"/>
  <c r="S46" i="5" s="1"/>
  <c r="F48" i="5"/>
  <c r="S48" i="5" s="1"/>
  <c r="F49" i="5"/>
  <c r="S49" i="5" s="1"/>
  <c r="F50" i="5"/>
  <c r="S50" i="5" s="1"/>
  <c r="F34" i="5"/>
  <c r="S34" i="5" s="1"/>
  <c r="R19" i="5"/>
  <c r="R20" i="5"/>
  <c r="R21" i="5"/>
  <c r="R22" i="5"/>
  <c r="R23" i="5"/>
  <c r="R24" i="5"/>
  <c r="R25" i="5"/>
  <c r="R26" i="5"/>
  <c r="R27" i="5"/>
  <c r="R28" i="5"/>
  <c r="R29" i="5"/>
  <c r="R30" i="5"/>
  <c r="N19" i="5"/>
  <c r="N20" i="5"/>
  <c r="N21" i="5"/>
  <c r="N22" i="5"/>
  <c r="N23" i="5"/>
  <c r="N24" i="5"/>
  <c r="N25" i="5"/>
  <c r="N26" i="5"/>
  <c r="N27" i="5"/>
  <c r="N28" i="5"/>
  <c r="N29" i="5"/>
  <c r="N30" i="5"/>
  <c r="J14" i="5"/>
  <c r="J15" i="5"/>
  <c r="J16" i="5"/>
  <c r="J19" i="5"/>
  <c r="J20" i="5"/>
  <c r="S20" i="5" s="1"/>
  <c r="J21" i="5"/>
  <c r="J22" i="5"/>
  <c r="S22" i="5" s="1"/>
  <c r="J23" i="5"/>
  <c r="J24" i="5"/>
  <c r="S24" i="5" s="1"/>
  <c r="J25" i="5"/>
  <c r="J26" i="5"/>
  <c r="S26" i="5" s="1"/>
  <c r="J27" i="5"/>
  <c r="J28" i="5"/>
  <c r="J29" i="5"/>
  <c r="J30" i="5"/>
  <c r="J13" i="5"/>
  <c r="F14" i="5"/>
  <c r="F15" i="5"/>
  <c r="F16" i="5"/>
  <c r="F19" i="5"/>
  <c r="S19" i="5" s="1"/>
  <c r="F20" i="5"/>
  <c r="F21" i="5"/>
  <c r="S21" i="5" s="1"/>
  <c r="F22" i="5"/>
  <c r="F23" i="5"/>
  <c r="S23" i="5" s="1"/>
  <c r="F24" i="5"/>
  <c r="F25" i="5"/>
  <c r="S25" i="5" s="1"/>
  <c r="F26" i="5"/>
  <c r="F27" i="5"/>
  <c r="F28" i="5"/>
  <c r="F29" i="5"/>
  <c r="F30" i="5"/>
  <c r="F13" i="5"/>
  <c r="H64" i="5" l="1"/>
  <c r="H65" i="5"/>
  <c r="H66" i="5"/>
  <c r="H67" i="5"/>
  <c r="H69" i="5"/>
  <c r="H71" i="5"/>
  <c r="H72" i="5"/>
  <c r="H73" i="5"/>
  <c r="H74" i="5"/>
  <c r="H76" i="5"/>
  <c r="H78" i="5"/>
  <c r="H79" i="5"/>
  <c r="H80" i="5"/>
  <c r="H81" i="5"/>
  <c r="H83" i="5"/>
  <c r="R8" i="5"/>
  <c r="R9" i="5"/>
  <c r="R7" i="5"/>
  <c r="N7" i="5"/>
  <c r="N8" i="5"/>
  <c r="N9" i="5"/>
  <c r="J4" i="5"/>
  <c r="J8" i="5"/>
  <c r="J9" i="5"/>
  <c r="J7" i="5"/>
  <c r="F7" i="5"/>
  <c r="S7" i="5" s="1"/>
  <c r="F8" i="5"/>
  <c r="S8" i="5" s="1"/>
  <c r="F9" i="5"/>
  <c r="F4" i="5"/>
  <c r="E82" i="5"/>
  <c r="H82" i="5" s="1"/>
  <c r="D82" i="5"/>
  <c r="D84" i="5" s="1"/>
  <c r="E75" i="5"/>
  <c r="E77" i="5" s="1"/>
  <c r="D75" i="5"/>
  <c r="H75" i="5" s="1"/>
  <c r="E68" i="5"/>
  <c r="E70" i="5" s="1"/>
  <c r="D70" i="5"/>
  <c r="H70" i="5" s="1"/>
  <c r="H60" i="5"/>
  <c r="P39" i="5"/>
  <c r="G37" i="5"/>
  <c r="E37" i="5"/>
  <c r="D37" i="5"/>
  <c r="C37" i="5"/>
  <c r="S30" i="5"/>
  <c r="S29" i="5"/>
  <c r="S28" i="5"/>
  <c r="S27" i="5"/>
  <c r="Q18" i="5"/>
  <c r="P18" i="5"/>
  <c r="O18" i="5"/>
  <c r="R18" i="5" s="1"/>
  <c r="M18" i="5"/>
  <c r="L18" i="5"/>
  <c r="K18" i="5"/>
  <c r="I18" i="5"/>
  <c r="H18" i="5"/>
  <c r="G18" i="5"/>
  <c r="E18" i="5"/>
  <c r="E17" i="5" s="1"/>
  <c r="D18" i="5"/>
  <c r="D17" i="5" s="1"/>
  <c r="C18" i="5"/>
  <c r="G6" i="5"/>
  <c r="G5" i="5" s="1"/>
  <c r="E6" i="5"/>
  <c r="E5" i="5" s="1"/>
  <c r="D6" i="5"/>
  <c r="D5" i="5" s="1"/>
  <c r="C6" i="5"/>
  <c r="C5" i="5" s="1"/>
  <c r="F18" i="5" l="1"/>
  <c r="C17" i="5"/>
  <c r="F37" i="5"/>
  <c r="E84" i="5"/>
  <c r="H84" i="5" s="1"/>
  <c r="N18" i="5"/>
  <c r="D77" i="5"/>
  <c r="H77" i="5" s="1"/>
  <c r="S4" i="5"/>
  <c r="F6" i="5"/>
  <c r="S6" i="5" s="1"/>
  <c r="H68" i="5"/>
  <c r="C39" i="5"/>
  <c r="G17" i="5"/>
  <c r="J18" i="5"/>
  <c r="J37" i="5"/>
  <c r="S9" i="5"/>
  <c r="J6" i="5"/>
  <c r="E39" i="5"/>
  <c r="E38" i="5" s="1"/>
  <c r="K39" i="5"/>
  <c r="D39" i="5"/>
  <c r="D38" i="5" s="1"/>
  <c r="I39" i="5"/>
  <c r="O39" i="5"/>
  <c r="R39" i="5" s="1"/>
  <c r="G39" i="5"/>
  <c r="L39" i="5"/>
  <c r="Q39" i="5"/>
  <c r="H39" i="5"/>
  <c r="M39" i="5"/>
  <c r="D63" i="5"/>
  <c r="H63" i="5" s="1"/>
  <c r="S37" i="5" l="1"/>
  <c r="F5" i="5"/>
  <c r="S5" i="5" s="1"/>
  <c r="S18" i="5"/>
  <c r="F17" i="5"/>
  <c r="J39" i="5"/>
  <c r="N39" i="5"/>
  <c r="G38" i="5"/>
  <c r="J38" i="5" s="1"/>
  <c r="C38" i="5"/>
  <c r="F38" i="5" s="1"/>
  <c r="H61" i="5" l="1"/>
  <c r="H62" i="5"/>
  <c r="S39" i="5"/>
  <c r="S38" i="5"/>
</calcChain>
</file>

<file path=xl/sharedStrings.xml><?xml version="1.0" encoding="utf-8"?>
<sst xmlns="http://schemas.openxmlformats.org/spreadsheetml/2006/main" count="162" uniqueCount="43">
  <si>
    <t>R２</t>
    <phoneticPr fontId="2"/>
  </si>
  <si>
    <t>R1</t>
    <phoneticPr fontId="2"/>
  </si>
  <si>
    <t>H30</t>
    <phoneticPr fontId="2"/>
  </si>
  <si>
    <t>H29</t>
    <phoneticPr fontId="2"/>
  </si>
  <si>
    <t>R１</t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</si>
  <si>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</si>
  <si>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</si>
  <si>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</si>
  <si>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</si>
  <si>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</si>
  <si>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</si>
  <si>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</si>
  <si>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</si>
  <si>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</si>
  <si>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</si>
  <si>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</si>
  <si>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</si>
  <si>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　１　入館者数</t>
    <rPh sb="3" eb="6">
      <t>ニュウカンシャ</t>
    </rPh>
    <rPh sb="6" eb="7">
      <t>カズ</t>
    </rPh>
    <phoneticPr fontId="2"/>
  </si>
  <si>
    <t>合計</t>
    <rPh sb="0" eb="2">
      <t>ゴウケイ</t>
    </rPh>
    <phoneticPr fontId="2"/>
  </si>
  <si>
    <t>多目１</t>
    <rPh sb="0" eb="1">
      <t>タ</t>
    </rPh>
    <rPh sb="1" eb="2">
      <t>モク</t>
    </rPh>
    <phoneticPr fontId="2"/>
  </si>
  <si>
    <t>多目２</t>
    <rPh sb="0" eb="1">
      <t>タ</t>
    </rPh>
    <rPh sb="1" eb="2">
      <t>モク</t>
    </rPh>
    <phoneticPr fontId="2"/>
  </si>
  <si>
    <t>多目３</t>
    <rPh sb="0" eb="1">
      <t>タ</t>
    </rPh>
    <rPh sb="1" eb="2">
      <t>モク</t>
    </rPh>
    <phoneticPr fontId="2"/>
  </si>
  <si>
    <t>H29-R1平均</t>
    <rPh sb="6" eb="8">
      <t>ヘイキン</t>
    </rPh>
    <phoneticPr fontId="2"/>
  </si>
  <si>
    <t>平均</t>
    <rPh sb="0" eb="2">
      <t>ヘイキン</t>
    </rPh>
    <phoneticPr fontId="2"/>
  </si>
  <si>
    <t>過年度比</t>
    <rPh sb="0" eb="3">
      <t>カネンド</t>
    </rPh>
    <rPh sb="3" eb="4">
      <t>ヒ</t>
    </rPh>
    <phoneticPr fontId="2"/>
  </si>
  <si>
    <t>　２　多目的スペース有料利用稼働率</t>
    <rPh sb="3" eb="6">
      <t>タモクテキ</t>
    </rPh>
    <rPh sb="10" eb="12">
      <t>ユウリョウ</t>
    </rPh>
    <rPh sb="12" eb="14">
      <t>リヨウ</t>
    </rPh>
    <rPh sb="14" eb="16">
      <t>カドウ</t>
    </rPh>
    <rPh sb="16" eb="17">
      <t>リツ</t>
    </rPh>
    <phoneticPr fontId="2"/>
  </si>
  <si>
    <t>　３　多目的スペース収入額</t>
    <rPh sb="3" eb="6">
      <t>タモクテキ</t>
    </rPh>
    <rPh sb="10" eb="12">
      <t>シュウニュウ</t>
    </rPh>
    <rPh sb="12" eb="13">
      <t>ガク</t>
    </rPh>
    <phoneticPr fontId="2"/>
  </si>
  <si>
    <t>　４　収支状況</t>
    <rPh sb="3" eb="5">
      <t>シュウシ</t>
    </rPh>
    <rPh sb="5" eb="7">
      <t>ジョウキョウ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</si>
  <si>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</si>
  <si>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</si>
  <si>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委託料</t>
    <rPh sb="0" eb="3">
      <t>イタクリョウ</t>
    </rPh>
    <phoneticPr fontId="2"/>
  </si>
  <si>
    <t>利用料金</t>
    <rPh sb="0" eb="4">
      <t>リヨウリョウキン</t>
    </rPh>
    <phoneticPr fontId="2"/>
  </si>
  <si>
    <t>事業収入</t>
    <rPh sb="0" eb="2">
      <t>ジギョウ</t>
    </rPh>
    <rPh sb="2" eb="4">
      <t>シュウニュウ</t>
    </rPh>
    <phoneticPr fontId="2"/>
  </si>
  <si>
    <t>その他</t>
    <rPh sb="2" eb="3">
      <t>ホカ</t>
    </rPh>
    <phoneticPr fontId="2"/>
  </si>
  <si>
    <t>7~9月</t>
    <rPh sb="3" eb="4">
      <t>ガツ</t>
    </rPh>
    <phoneticPr fontId="2"/>
  </si>
  <si>
    <t>10~12月</t>
    <rPh sb="5" eb="6">
      <t>ガツ</t>
    </rPh>
    <phoneticPr fontId="2"/>
  </si>
  <si>
    <t>１~３月</t>
    <rPh sb="3" eb="4">
      <t>ガツ</t>
    </rPh>
    <phoneticPr fontId="2"/>
  </si>
  <si>
    <t>５月</t>
    <rPh sb="1" eb="2">
      <t>ガツ</t>
    </rPh>
    <phoneticPr fontId="2"/>
  </si>
  <si>
    <t>収支</t>
    <rPh sb="0" eb="2">
      <t>シュウシ</t>
    </rPh>
    <phoneticPr fontId="2"/>
  </si>
  <si>
    <t>4~6月※</t>
    <rPh sb="3" eb="4">
      <t>ガツ</t>
    </rPh>
    <phoneticPr fontId="2"/>
  </si>
  <si>
    <t>中之島図書館 定量評価項目データ</t>
    <rPh sb="0" eb="3">
      <t>ナカノシマ</t>
    </rPh>
    <rPh sb="3" eb="6">
      <t>トショカン</t>
    </rPh>
    <rPh sb="7" eb="9">
      <t>テイリョウ</t>
    </rPh>
    <rPh sb="9" eb="11">
      <t>ヒョウカ</t>
    </rPh>
    <rPh sb="11" eb="13">
      <t>コウモク</t>
    </rPh>
    <phoneticPr fontId="2"/>
  </si>
  <si>
    <t>小計</t>
    <rPh sb="0" eb="2">
      <t>ショウケイ</t>
    </rPh>
    <phoneticPr fontId="2"/>
  </si>
  <si>
    <t>※内訳</t>
    <rPh sb="1" eb="3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</si>
</sst>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.0"/>
    <numFmt numFmtId="179" formatCode="0.0%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 diagonalUp="1">
      <left style="hair">
        <color indexed="64"/>
      </left>
      <right style="hair">
        <color indexed="64"/>
      </right>
      <top/>
      <bottom/>
      <diagonal style="hair">
        <color auto="1"/>
      </diagonal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/>
      <diagonal style="hair">
        <color auto="1"/>
      </diagonal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hair">
        <color indexed="64"/>
      </left>
      <right/>
      <top/>
      <bottom/>
      <diagonal style="hair">
        <color auto="1"/>
      </diagonal>
    </border>
    <border diagonalUp="1">
      <left style="hair">
        <color indexed="64"/>
      </left>
      <right/>
      <top style="double">
        <color indexed="64"/>
      </top>
      <bottom/>
      <diagonal style="hair">
        <color auto="1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/>
      <diagonal style="hair">
        <color auto="1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 diagonalUp="1">
      <left style="hair">
        <color indexed="64"/>
      </left>
      <right style="hair">
        <color indexed="64"/>
      </right>
      <top/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double">
        <color indexed="64"/>
      </bottom>
      <diagonal style="hair">
        <color indexed="64"/>
      </diagonal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hair">
        <color auto="1"/>
      </diagonal>
    </border>
    <border diagonalUp="1">
      <left style="hair">
        <color indexed="64"/>
      </left>
      <right/>
      <top style="double">
        <color indexed="64"/>
      </top>
      <bottom style="hair">
        <color indexed="64"/>
      </bottom>
      <diagonal style="hair">
        <color auto="1"/>
      </diagonal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 style="hair">
        <color auto="1"/>
      </diagonal>
    </border>
    <border diagonalUp="1">
      <left style="hair">
        <color indexed="64"/>
      </left>
      <right/>
      <top style="hair">
        <color indexed="64"/>
      </top>
      <bottom style="double">
        <color indexed="64"/>
      </bottom>
      <diagonal style="hair">
        <color auto="1"/>
      </diagonal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double">
        <color indexed="64"/>
      </right>
      <top/>
      <bottom style="double">
        <color indexed="64"/>
      </bottom>
      <diagonal style="hair">
        <color indexed="64"/>
      </diagonal>
    </border>
    <border diagonalUp="1">
      <left/>
      <right/>
      <top style="double">
        <color indexed="64"/>
      </top>
      <bottom/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hair">
        <color indexed="64"/>
      </right>
      <top/>
      <bottom/>
      <diagonal style="hair">
        <color auto="1"/>
      </diagonal>
    </border>
    <border diagonalUp="1">
      <left/>
      <right style="hair">
        <color indexed="64"/>
      </right>
      <top style="double">
        <color indexed="64"/>
      </top>
      <bottom style="hair">
        <color indexed="64"/>
      </bottom>
      <diagonal style="hair">
        <color auto="1"/>
      </diagonal>
    </border>
    <border diagonalUp="1">
      <left/>
      <right style="hair">
        <color indexed="64"/>
      </right>
      <top style="hair">
        <color indexed="64"/>
      </top>
      <bottom style="double">
        <color indexed="64"/>
      </bottom>
      <diagonal style="hair">
        <color auto="1"/>
      </diagonal>
    </border>
    <border diagonalUp="1">
      <left style="double">
        <color indexed="64"/>
      </left>
      <right style="medium">
        <color indexed="64"/>
      </right>
      <top/>
      <bottom/>
      <diagonal style="hair">
        <color auto="1"/>
      </diagonal>
    </border>
    <border diagonalUp="1"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 style="hair">
        <color auto="1"/>
      </diagonal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hair">
        <color auto="1"/>
      </diagonal>
    </border>
    <border diagonalUp="1"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hair">
        <color auto="1"/>
      </diagonal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 diagonalUp="1"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medium">
        <color indexed="64"/>
      </right>
      <top style="double">
        <color indexed="64"/>
      </top>
      <bottom/>
      <diagonal style="hair">
        <color auto="1"/>
      </diagonal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 diagonalUp="1">
      <left style="double">
        <color indexed="64"/>
      </left>
      <right style="medium">
        <color indexed="64"/>
      </right>
      <top/>
      <bottom style="double">
        <color indexed="64"/>
      </bottom>
      <diagonal style="hair">
        <color auto="1"/>
      </diagonal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 diagonalUp="1"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double">
        <color indexed="64"/>
      </left>
      <right style="medium">
        <color indexed="64"/>
      </right>
      <top style="hair">
        <color indexed="64"/>
      </top>
      <bottom/>
      <diagonal style="hair">
        <color indexed="64"/>
      </diagonal>
    </border>
    <border diagonalUp="1">
      <left style="double">
        <color indexed="64"/>
      </left>
      <right style="double">
        <color indexed="64"/>
      </right>
      <top style="hair">
        <color indexed="64"/>
      </top>
      <bottom/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medium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medium">
        <color indexed="64"/>
      </left>
      <right/>
      <top style="thin">
        <color indexed="64"/>
      </top>
      <bottom style="double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medium">
        <color indexed="64"/>
      </left>
      <right style="hair">
        <color indexed="64"/>
      </right>
      <top style="double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double">
        <color indexed="64"/>
      </top>
      <bottom/>
      <diagonal style="hair">
        <color indexed="64"/>
      </diagonal>
    </border>
    <border diagonalUp="1">
      <left style="double">
        <color indexed="64"/>
      </left>
      <right style="double">
        <color indexed="64"/>
      </right>
      <top style="double">
        <color indexed="64"/>
      </top>
      <bottom/>
      <diagonal style="hair">
        <color indexed="64"/>
      </diagonal>
    </border>
    <border diagonalUp="1">
      <left/>
      <right style="double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double">
        <color indexed="64"/>
      </right>
      <top/>
      <bottom/>
      <diagonal style="hair">
        <color indexed="64"/>
      </diagonal>
    </border>
    <border diagonalUp="1">
      <left style="medium">
        <color indexed="64"/>
      </left>
      <right style="hair">
        <color indexed="64"/>
      </right>
      <top/>
      <bottom/>
      <diagonal style="hair">
        <color indexed="64"/>
      </diagonal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double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 diagonalUp="1">
      <left style="double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double">
        <color indexed="64"/>
      </left>
      <right/>
      <top/>
      <bottom/>
      <diagonal style="hair">
        <color auto="1"/>
      </diagonal>
    </border>
    <border diagonalUp="1">
      <left style="double">
        <color indexed="64"/>
      </left>
      <right/>
      <top style="double">
        <color indexed="64"/>
      </top>
      <bottom style="hair">
        <color indexed="64"/>
      </bottom>
      <diagonal style="hair">
        <color auto="1"/>
      </diagonal>
    </border>
    <border>
      <left style="hair">
        <color indexed="64"/>
      </left>
      <right style="double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8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1" applyFont="1" applyBorder="1">
      <alignment vertical="center"/>
    </xf>
    <xf numFmtId="38" fontId="5" fillId="0" borderId="0" xfId="1" applyFont="1">
      <alignment vertical="center"/>
    </xf>
    <xf numFmtId="0" fontId="4" fillId="0" borderId="0" xfId="0" applyFont="1" applyBorder="1">
      <alignment vertical="center"/>
    </xf>
    <xf numFmtId="38" fontId="4" fillId="0" borderId="89" xfId="1" applyFont="1" applyBorder="1">
      <alignment vertical="center"/>
    </xf>
    <xf numFmtId="38" fontId="4" fillId="0" borderId="90" xfId="1" applyFont="1" applyBorder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38" fontId="4" fillId="0" borderId="0" xfId="0" applyNumberFormat="1" applyFont="1">
      <alignment vertical="center"/>
    </xf>
    <xf numFmtId="38" fontId="4" fillId="0" borderId="117" xfId="1" applyFont="1" applyBorder="1">
      <alignment vertical="center"/>
    </xf>
    <xf numFmtId="38" fontId="4" fillId="0" borderId="120" xfId="1" applyFont="1" applyBorder="1">
      <alignment vertical="center"/>
    </xf>
    <xf numFmtId="38" fontId="4" fillId="0" borderId="122" xfId="1" applyFont="1" applyBorder="1">
      <alignment vertical="center"/>
    </xf>
    <xf numFmtId="38" fontId="4" fillId="0" borderId="128" xfId="1" applyFont="1" applyBorder="1">
      <alignment vertical="center"/>
    </xf>
    <xf numFmtId="0" fontId="4" fillId="0" borderId="143" xfId="0" applyFont="1" applyBorder="1">
      <alignment vertical="center"/>
    </xf>
    <xf numFmtId="179" fontId="4" fillId="0" borderId="77" xfId="2" applyNumberFormat="1" applyFont="1" applyBorder="1">
      <alignment vertical="center"/>
    </xf>
    <xf numFmtId="179" fontId="4" fillId="0" borderId="89" xfId="2" applyNumberFormat="1" applyFont="1" applyBorder="1">
      <alignment vertical="center"/>
    </xf>
    <xf numFmtId="179" fontId="4" fillId="0" borderId="170" xfId="2" applyNumberFormat="1" applyFont="1" applyBorder="1">
      <alignment vertical="center"/>
    </xf>
    <xf numFmtId="179" fontId="4" fillId="0" borderId="14" xfId="2" applyNumberFormat="1" applyFont="1" applyBorder="1">
      <alignment vertical="center"/>
    </xf>
    <xf numFmtId="179" fontId="4" fillId="0" borderId="112" xfId="2" applyNumberFormat="1" applyFont="1" applyBorder="1">
      <alignment vertical="center"/>
    </xf>
    <xf numFmtId="179" fontId="4" fillId="0" borderId="82" xfId="2" applyNumberFormat="1" applyFont="1" applyBorder="1">
      <alignment vertical="center"/>
    </xf>
    <xf numFmtId="179" fontId="4" fillId="0" borderId="83" xfId="2" applyNumberFormat="1" applyFont="1" applyBorder="1">
      <alignment vertical="center"/>
    </xf>
    <xf numFmtId="179" fontId="4" fillId="0" borderId="173" xfId="2" applyNumberFormat="1" applyFont="1" applyBorder="1">
      <alignment vertical="center"/>
    </xf>
    <xf numFmtId="179" fontId="4" fillId="0" borderId="94" xfId="2" applyNumberFormat="1" applyFont="1" applyBorder="1">
      <alignment vertical="center"/>
    </xf>
    <xf numFmtId="0" fontId="6" fillId="2" borderId="9" xfId="0" applyFont="1" applyFill="1" applyBorder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09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21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38" fontId="6" fillId="0" borderId="17" xfId="1" applyFont="1" applyBorder="1">
      <alignment vertical="center"/>
    </xf>
    <xf numFmtId="38" fontId="6" fillId="0" borderId="18" xfId="1" applyFont="1" applyBorder="1">
      <alignment vertical="center"/>
    </xf>
    <xf numFmtId="38" fontId="6" fillId="0" borderId="24" xfId="1" applyFont="1" applyBorder="1">
      <alignment vertical="center"/>
    </xf>
    <xf numFmtId="38" fontId="6" fillId="0" borderId="111" xfId="1" applyFont="1" applyBorder="1">
      <alignment vertical="center"/>
    </xf>
    <xf numFmtId="38" fontId="6" fillId="0" borderId="23" xfId="1" applyFont="1" applyBorder="1">
      <alignment vertical="center"/>
    </xf>
    <xf numFmtId="38" fontId="6" fillId="0" borderId="19" xfId="1" applyFont="1" applyBorder="1">
      <alignment vertical="center"/>
    </xf>
    <xf numFmtId="38" fontId="6" fillId="0" borderId="47" xfId="1" applyFont="1" applyBorder="1">
      <alignment vertical="center"/>
    </xf>
    <xf numFmtId="38" fontId="6" fillId="0" borderId="131" xfId="1" applyFont="1" applyBorder="1">
      <alignment vertical="center"/>
    </xf>
    <xf numFmtId="38" fontId="6" fillId="0" borderId="116" xfId="1" applyFont="1" applyBorder="1">
      <alignment vertical="center"/>
    </xf>
    <xf numFmtId="38" fontId="6" fillId="0" borderId="119" xfId="1" applyFont="1" applyBorder="1">
      <alignment vertical="center"/>
    </xf>
    <xf numFmtId="38" fontId="6" fillId="0" borderId="127" xfId="1" applyFont="1" applyBorder="1">
      <alignment vertical="center"/>
    </xf>
    <xf numFmtId="38" fontId="6" fillId="0" borderId="59" xfId="1" applyFont="1" applyBorder="1">
      <alignment vertical="center"/>
    </xf>
    <xf numFmtId="38" fontId="6" fillId="0" borderId="75" xfId="1" applyFont="1" applyBorder="1">
      <alignment vertical="center"/>
    </xf>
    <xf numFmtId="38" fontId="6" fillId="0" borderId="76" xfId="1" applyFont="1" applyBorder="1">
      <alignment vertical="center"/>
    </xf>
    <xf numFmtId="38" fontId="6" fillId="0" borderId="110" xfId="1" applyFont="1" applyBorder="1">
      <alignment vertical="center"/>
    </xf>
    <xf numFmtId="38" fontId="6" fillId="0" borderId="129" xfId="1" applyFont="1" applyBorder="1">
      <alignment vertical="center"/>
    </xf>
    <xf numFmtId="38" fontId="6" fillId="0" borderId="91" xfId="1" applyFont="1" applyBorder="1">
      <alignment vertical="center"/>
    </xf>
    <xf numFmtId="38" fontId="6" fillId="0" borderId="92" xfId="1" applyFont="1" applyBorder="1">
      <alignment vertical="center"/>
    </xf>
    <xf numFmtId="38" fontId="6" fillId="0" borderId="93" xfId="1" applyFont="1" applyBorder="1">
      <alignment vertical="center"/>
    </xf>
    <xf numFmtId="38" fontId="6" fillId="0" borderId="113" xfId="1" applyFont="1" applyBorder="1">
      <alignment vertical="center"/>
    </xf>
    <xf numFmtId="38" fontId="6" fillId="0" borderId="118" xfId="1" applyFont="1" applyBorder="1">
      <alignment vertical="center"/>
    </xf>
    <xf numFmtId="38" fontId="6" fillId="0" borderId="130" xfId="1" applyFont="1" applyBorder="1">
      <alignment vertical="center"/>
    </xf>
    <xf numFmtId="38" fontId="6" fillId="0" borderId="123" xfId="1" applyFont="1" applyBorder="1">
      <alignment vertical="center"/>
    </xf>
    <xf numFmtId="38" fontId="6" fillId="0" borderId="82" xfId="1" applyFont="1" applyBorder="1">
      <alignment vertical="center"/>
    </xf>
    <xf numFmtId="38" fontId="6" fillId="0" borderId="83" xfId="1" applyFont="1" applyBorder="1">
      <alignment vertical="center"/>
    </xf>
    <xf numFmtId="38" fontId="6" fillId="0" borderId="84" xfId="1" applyFont="1" applyBorder="1">
      <alignment vertical="center"/>
    </xf>
    <xf numFmtId="38" fontId="6" fillId="0" borderId="112" xfId="1" applyFont="1" applyBorder="1">
      <alignment vertical="center"/>
    </xf>
    <xf numFmtId="38" fontId="6" fillId="0" borderId="94" xfId="1" applyFont="1" applyBorder="1">
      <alignment vertical="center"/>
    </xf>
    <xf numFmtId="38" fontId="8" fillId="0" borderId="94" xfId="1" applyFont="1" applyBorder="1">
      <alignment vertical="center"/>
    </xf>
    <xf numFmtId="38" fontId="8" fillId="0" borderId="83" xfId="1" applyFont="1" applyBorder="1">
      <alignment vertical="center"/>
    </xf>
    <xf numFmtId="38" fontId="8" fillId="0" borderId="84" xfId="1" applyFont="1" applyBorder="1">
      <alignment vertical="center"/>
    </xf>
    <xf numFmtId="38" fontId="8" fillId="0" borderId="124" xfId="1" applyFont="1" applyBorder="1">
      <alignment vertical="center"/>
    </xf>
    <xf numFmtId="38" fontId="6" fillId="0" borderId="54" xfId="1" applyFont="1" applyBorder="1">
      <alignment vertical="center"/>
    </xf>
    <xf numFmtId="38" fontId="6" fillId="0" borderId="37" xfId="1" applyFont="1" applyBorder="1">
      <alignment vertical="center"/>
    </xf>
    <xf numFmtId="38" fontId="6" fillId="0" borderId="38" xfId="1" applyFont="1" applyBorder="1">
      <alignment vertical="center"/>
    </xf>
    <xf numFmtId="38" fontId="6" fillId="0" borderId="114" xfId="1" applyFont="1" applyBorder="1">
      <alignment vertical="center"/>
    </xf>
    <xf numFmtId="38" fontId="6" fillId="0" borderId="36" xfId="1" applyFont="1" applyBorder="1">
      <alignment vertical="center"/>
    </xf>
    <xf numFmtId="38" fontId="8" fillId="0" borderId="36" xfId="1" applyFont="1" applyBorder="1">
      <alignment vertical="center"/>
    </xf>
    <xf numFmtId="38" fontId="8" fillId="0" borderId="37" xfId="1" applyFont="1" applyBorder="1">
      <alignment vertical="center"/>
    </xf>
    <xf numFmtId="38" fontId="8" fillId="0" borderId="38" xfId="1" applyFont="1" applyBorder="1">
      <alignment vertical="center"/>
    </xf>
    <xf numFmtId="38" fontId="8" fillId="0" borderId="125" xfId="1" applyFont="1" applyBorder="1">
      <alignment vertical="center"/>
    </xf>
    <xf numFmtId="38" fontId="6" fillId="0" borderId="55" xfId="1" applyFont="1" applyBorder="1">
      <alignment vertical="center"/>
    </xf>
    <xf numFmtId="38" fontId="6" fillId="0" borderId="42" xfId="1" applyFont="1" applyBorder="1">
      <alignment vertical="center"/>
    </xf>
    <xf numFmtId="38" fontId="6" fillId="0" borderId="43" xfId="1" applyFont="1" applyBorder="1">
      <alignment vertical="center"/>
    </xf>
    <xf numFmtId="38" fontId="6" fillId="0" borderId="115" xfId="1" applyFont="1" applyBorder="1">
      <alignment vertical="center"/>
    </xf>
    <xf numFmtId="38" fontId="6" fillId="0" borderId="41" xfId="1" applyFont="1" applyBorder="1">
      <alignment vertical="center"/>
    </xf>
    <xf numFmtId="38" fontId="8" fillId="0" borderId="41" xfId="1" applyFont="1" applyBorder="1">
      <alignment vertical="center"/>
    </xf>
    <xf numFmtId="38" fontId="8" fillId="0" borderId="42" xfId="1" applyFont="1" applyBorder="1">
      <alignment vertical="center"/>
    </xf>
    <xf numFmtId="38" fontId="8" fillId="0" borderId="43" xfId="1" applyFont="1" applyBorder="1">
      <alignment vertical="center"/>
    </xf>
    <xf numFmtId="38" fontId="8" fillId="0" borderId="126" xfId="1" applyFont="1" applyBorder="1">
      <alignment vertical="center"/>
    </xf>
    <xf numFmtId="38" fontId="6" fillId="0" borderId="85" xfId="1" applyFont="1" applyBorder="1">
      <alignment vertical="center"/>
    </xf>
    <xf numFmtId="38" fontId="6" fillId="0" borderId="39" xfId="1" applyFont="1" applyBorder="1">
      <alignment vertical="center"/>
    </xf>
    <xf numFmtId="38" fontId="6" fillId="0" borderId="177" xfId="1" applyFont="1" applyBorder="1">
      <alignment vertical="center"/>
    </xf>
    <xf numFmtId="38" fontId="4" fillId="0" borderId="26" xfId="1" applyFont="1" applyBorder="1">
      <alignment vertical="center"/>
    </xf>
    <xf numFmtId="0" fontId="9" fillId="2" borderId="9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6" fillId="0" borderId="0" xfId="0" applyFont="1">
      <alignment vertical="center"/>
    </xf>
    <xf numFmtId="0" fontId="6" fillId="2" borderId="30" xfId="0" applyFont="1" applyFill="1" applyBorder="1" applyAlignment="1">
      <alignment horizontal="center" vertical="center"/>
    </xf>
    <xf numFmtId="177" fontId="6" fillId="0" borderId="53" xfId="0" applyNumberFormat="1" applyFont="1" applyBorder="1">
      <alignment vertical="center"/>
    </xf>
    <xf numFmtId="177" fontId="6" fillId="0" borderId="32" xfId="0" applyNumberFormat="1" applyFont="1" applyBorder="1">
      <alignment vertical="center"/>
    </xf>
    <xf numFmtId="177" fontId="6" fillId="0" borderId="33" xfId="0" applyNumberFormat="1" applyFont="1" applyBorder="1">
      <alignment vertical="center"/>
    </xf>
    <xf numFmtId="177" fontId="6" fillId="0" borderId="132" xfId="0" applyNumberFormat="1" applyFont="1" applyBorder="1">
      <alignment vertical="center"/>
    </xf>
    <xf numFmtId="177" fontId="6" fillId="0" borderId="31" xfId="0" applyNumberFormat="1" applyFont="1" applyBorder="1">
      <alignment vertical="center"/>
    </xf>
    <xf numFmtId="177" fontId="6" fillId="0" borderId="97" xfId="0" applyNumberFormat="1" applyFont="1" applyBorder="1">
      <alignment vertical="center"/>
    </xf>
    <xf numFmtId="177" fontId="6" fillId="0" borderId="98" xfId="0" applyNumberFormat="1" applyFont="1" applyBorder="1">
      <alignment vertical="center"/>
    </xf>
    <xf numFmtId="177" fontId="6" fillId="0" borderId="145" xfId="0" applyNumberFormat="1" applyFont="1" applyBorder="1">
      <alignment vertical="center"/>
    </xf>
    <xf numFmtId="177" fontId="6" fillId="0" borderId="134" xfId="0" applyNumberFormat="1" applyFont="1" applyBorder="1">
      <alignment vertical="center"/>
    </xf>
    <xf numFmtId="177" fontId="6" fillId="0" borderId="146" xfId="0" applyNumberFormat="1" applyFont="1" applyBorder="1">
      <alignment vertical="center"/>
    </xf>
    <xf numFmtId="177" fontId="6" fillId="0" borderId="147" xfId="0" applyNumberFormat="1" applyFont="1" applyBorder="1">
      <alignment vertical="center"/>
    </xf>
    <xf numFmtId="177" fontId="6" fillId="0" borderId="148" xfId="0" applyNumberFormat="1" applyFont="1" applyBorder="1">
      <alignment vertical="center"/>
    </xf>
    <xf numFmtId="177" fontId="6" fillId="0" borderId="139" xfId="0" applyNumberFormat="1" applyFont="1" applyBorder="1">
      <alignment vertical="center"/>
    </xf>
    <xf numFmtId="0" fontId="6" fillId="2" borderId="35" xfId="0" applyFont="1" applyFill="1" applyBorder="1" applyAlignment="1">
      <alignment horizontal="center" vertical="center"/>
    </xf>
    <xf numFmtId="177" fontId="6" fillId="0" borderId="54" xfId="0" applyNumberFormat="1" applyFont="1" applyBorder="1">
      <alignment vertical="center"/>
    </xf>
    <xf numFmtId="177" fontId="6" fillId="0" borderId="37" xfId="0" applyNumberFormat="1" applyFont="1" applyBorder="1">
      <alignment vertical="center"/>
    </xf>
    <xf numFmtId="177" fontId="6" fillId="0" borderId="38" xfId="0" applyNumberFormat="1" applyFont="1" applyBorder="1">
      <alignment vertical="center"/>
    </xf>
    <xf numFmtId="177" fontId="6" fillId="0" borderId="114" xfId="0" applyNumberFormat="1" applyFont="1" applyBorder="1">
      <alignment vertical="center"/>
    </xf>
    <xf numFmtId="177" fontId="6" fillId="0" borderId="36" xfId="0" applyNumberFormat="1" applyFont="1" applyBorder="1">
      <alignment vertical="center"/>
    </xf>
    <xf numFmtId="177" fontId="6" fillId="0" borderId="99" xfId="0" applyNumberFormat="1" applyFont="1" applyBorder="1">
      <alignment vertical="center"/>
    </xf>
    <xf numFmtId="177" fontId="6" fillId="0" borderId="100" xfId="0" applyNumberFormat="1" applyFont="1" applyBorder="1">
      <alignment vertical="center"/>
    </xf>
    <xf numFmtId="177" fontId="6" fillId="0" borderId="149" xfId="0" applyNumberFormat="1" applyFont="1" applyBorder="1">
      <alignment vertical="center"/>
    </xf>
    <xf numFmtId="177" fontId="6" fillId="0" borderId="135" xfId="0" applyNumberFormat="1" applyFont="1" applyBorder="1">
      <alignment vertical="center"/>
    </xf>
    <xf numFmtId="177" fontId="6" fillId="0" borderId="153" xfId="0" applyNumberFormat="1" applyFont="1" applyBorder="1">
      <alignment vertical="center"/>
    </xf>
    <xf numFmtId="177" fontId="6" fillId="0" borderId="150" xfId="0" applyNumberFormat="1" applyFont="1" applyBorder="1">
      <alignment vertical="center"/>
    </xf>
    <xf numFmtId="177" fontId="6" fillId="0" borderId="154" xfId="0" applyNumberFormat="1" applyFont="1" applyBorder="1">
      <alignment vertical="center"/>
    </xf>
    <xf numFmtId="177" fontId="6" fillId="0" borderId="140" xfId="0" applyNumberFormat="1" applyFont="1" applyBorder="1">
      <alignment vertical="center"/>
    </xf>
    <xf numFmtId="0" fontId="6" fillId="2" borderId="40" xfId="0" applyFont="1" applyFill="1" applyBorder="1" applyAlignment="1">
      <alignment horizontal="center" vertical="center"/>
    </xf>
    <xf numFmtId="177" fontId="6" fillId="0" borderId="55" xfId="0" applyNumberFormat="1" applyFont="1" applyBorder="1">
      <alignment vertical="center"/>
    </xf>
    <xf numFmtId="177" fontId="6" fillId="0" borderId="42" xfId="0" applyNumberFormat="1" applyFont="1" applyBorder="1">
      <alignment vertical="center"/>
    </xf>
    <xf numFmtId="177" fontId="6" fillId="0" borderId="43" xfId="0" applyNumberFormat="1" applyFont="1" applyBorder="1">
      <alignment vertical="center"/>
    </xf>
    <xf numFmtId="177" fontId="6" fillId="0" borderId="115" xfId="0" applyNumberFormat="1" applyFont="1" applyBorder="1">
      <alignment vertical="center"/>
    </xf>
    <xf numFmtId="177" fontId="6" fillId="0" borderId="41" xfId="0" applyNumberFormat="1" applyFont="1" applyBorder="1">
      <alignment vertical="center"/>
    </xf>
    <xf numFmtId="177" fontId="6" fillId="0" borderId="101" xfId="0" applyNumberFormat="1" applyFont="1" applyBorder="1">
      <alignment vertical="center"/>
    </xf>
    <xf numFmtId="177" fontId="6" fillId="0" borderId="102" xfId="0" applyNumberFormat="1" applyFont="1" applyBorder="1">
      <alignment vertical="center"/>
    </xf>
    <xf numFmtId="177" fontId="6" fillId="0" borderId="158" xfId="0" applyNumberFormat="1" applyFont="1" applyBorder="1">
      <alignment vertical="center"/>
    </xf>
    <xf numFmtId="177" fontId="6" fillId="0" borderId="159" xfId="0" applyNumberFormat="1" applyFont="1" applyBorder="1">
      <alignment vertical="center"/>
    </xf>
    <xf numFmtId="177" fontId="6" fillId="0" borderId="160" xfId="0" applyNumberFormat="1" applyFont="1" applyBorder="1">
      <alignment vertical="center"/>
    </xf>
    <xf numFmtId="177" fontId="6" fillId="0" borderId="155" xfId="0" applyNumberFormat="1" applyFont="1" applyBorder="1">
      <alignment vertical="center"/>
    </xf>
    <xf numFmtId="177" fontId="6" fillId="0" borderId="161" xfId="0" applyNumberFormat="1" applyFont="1" applyBorder="1">
      <alignment vertical="center"/>
    </xf>
    <xf numFmtId="177" fontId="6" fillId="0" borderId="156" xfId="0" applyNumberFormat="1" applyFont="1" applyBorder="1">
      <alignment vertical="center"/>
    </xf>
    <xf numFmtId="177" fontId="6" fillId="0" borderId="157" xfId="0" applyNumberFormat="1" applyFont="1" applyBorder="1">
      <alignment vertical="center"/>
    </xf>
    <xf numFmtId="0" fontId="6" fillId="2" borderId="50" xfId="0" applyFont="1" applyFill="1" applyBorder="1" applyAlignment="1">
      <alignment horizontal="center" vertical="center"/>
    </xf>
    <xf numFmtId="2" fontId="6" fillId="0" borderId="10" xfId="0" applyNumberFormat="1" applyFont="1" applyBorder="1">
      <alignment vertical="center"/>
    </xf>
    <xf numFmtId="2" fontId="6" fillId="0" borderId="143" xfId="0" applyNumberFormat="1" applyFont="1" applyBorder="1">
      <alignment vertical="center"/>
    </xf>
    <xf numFmtId="177" fontId="6" fillId="0" borderId="131" xfId="0" applyNumberFormat="1" applyFont="1" applyBorder="1">
      <alignment vertical="center"/>
    </xf>
    <xf numFmtId="2" fontId="6" fillId="0" borderId="163" xfId="0" applyNumberFormat="1" applyFont="1" applyBorder="1">
      <alignment vertical="center"/>
    </xf>
    <xf numFmtId="2" fontId="6" fillId="0" borderId="169" xfId="0" applyNumberFormat="1" applyFont="1" applyBorder="1">
      <alignment vertical="center"/>
    </xf>
    <xf numFmtId="2" fontId="6" fillId="0" borderId="162" xfId="0" applyNumberFormat="1" applyFont="1" applyBorder="1">
      <alignment vertical="center"/>
    </xf>
    <xf numFmtId="177" fontId="6" fillId="0" borderId="164" xfId="0" applyNumberFormat="1" applyFont="1" applyBorder="1">
      <alignment vertical="center"/>
    </xf>
    <xf numFmtId="177" fontId="6" fillId="0" borderId="127" xfId="0" applyNumberFormat="1" applyFont="1" applyBorder="1">
      <alignment vertical="center"/>
    </xf>
    <xf numFmtId="177" fontId="6" fillId="0" borderId="165" xfId="0" applyNumberFormat="1" applyFont="1" applyBorder="1">
      <alignment vertical="center"/>
    </xf>
    <xf numFmtId="179" fontId="6" fillId="0" borderId="166" xfId="2" applyNumberFormat="1" applyFont="1" applyBorder="1">
      <alignment vertical="center"/>
    </xf>
    <xf numFmtId="179" fontId="6" fillId="0" borderId="21" xfId="2" applyNumberFormat="1" applyFont="1" applyBorder="1">
      <alignment vertical="center"/>
    </xf>
    <xf numFmtId="179" fontId="6" fillId="0" borderId="48" xfId="2" applyNumberFormat="1" applyFont="1" applyBorder="1">
      <alignment vertical="center"/>
    </xf>
    <xf numFmtId="179" fontId="6" fillId="0" borderId="128" xfId="2" applyNumberFormat="1" applyFont="1" applyBorder="1">
      <alignment vertical="center"/>
    </xf>
    <xf numFmtId="179" fontId="6" fillId="0" borderId="167" xfId="2" applyNumberFormat="1" applyFont="1" applyBorder="1">
      <alignment vertical="center"/>
    </xf>
    <xf numFmtId="179" fontId="6" fillId="0" borderId="168" xfId="2" applyNumberFormat="1" applyFont="1" applyBorder="1">
      <alignment vertical="center"/>
    </xf>
    <xf numFmtId="179" fontId="6" fillId="0" borderId="49" xfId="2" applyNumberFormat="1" applyFont="1" applyBorder="1">
      <alignment vertical="center"/>
    </xf>
    <xf numFmtId="177" fontId="6" fillId="0" borderId="126" xfId="0" applyNumberFormat="1" applyFont="1" applyBorder="1">
      <alignment vertical="center"/>
    </xf>
    <xf numFmtId="177" fontId="6" fillId="0" borderId="44" xfId="0" applyNumberFormat="1" applyFont="1" applyBorder="1">
      <alignment vertical="center"/>
    </xf>
    <xf numFmtId="177" fontId="6" fillId="0" borderId="133" xfId="0" applyNumberFormat="1" applyFont="1" applyBorder="1">
      <alignment vertical="center"/>
    </xf>
    <xf numFmtId="177" fontId="6" fillId="0" borderId="34" xfId="0" applyNumberFormat="1" applyFont="1" applyBorder="1">
      <alignment vertical="center"/>
    </xf>
    <xf numFmtId="177" fontId="6" fillId="0" borderId="125" xfId="0" applyNumberFormat="1" applyFont="1" applyBorder="1">
      <alignment vertical="center"/>
    </xf>
    <xf numFmtId="177" fontId="6" fillId="0" borderId="39" xfId="0" applyNumberFormat="1" applyFont="1" applyBorder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6" fillId="0" borderId="28" xfId="0" applyNumberFormat="1" applyFont="1" applyBorder="1">
      <alignment vertical="center"/>
    </xf>
    <xf numFmtId="2" fontId="6" fillId="0" borderId="16" xfId="0" applyNumberFormat="1" applyFont="1" applyBorder="1">
      <alignment vertical="center"/>
    </xf>
    <xf numFmtId="2" fontId="6" fillId="0" borderId="29" xfId="0" applyNumberFormat="1" applyFont="1" applyBorder="1">
      <alignment vertical="center"/>
    </xf>
    <xf numFmtId="2" fontId="6" fillId="0" borderId="9" xfId="0" applyNumberFormat="1" applyFont="1" applyBorder="1">
      <alignment vertical="center"/>
    </xf>
    <xf numFmtId="177" fontId="6" fillId="0" borderId="109" xfId="0" applyNumberFormat="1" applyFont="1" applyBorder="1">
      <alignment vertical="center"/>
    </xf>
    <xf numFmtId="177" fontId="6" fillId="0" borderId="121" xfId="0" applyNumberFormat="1" applyFont="1" applyBorder="1">
      <alignment vertical="center"/>
    </xf>
    <xf numFmtId="2" fontId="6" fillId="0" borderId="25" xfId="0" applyNumberFormat="1" applyFont="1" applyBorder="1">
      <alignment vertical="center"/>
    </xf>
    <xf numFmtId="0" fontId="10" fillId="0" borderId="0" xfId="0" applyFont="1" applyAlignment="1">
      <alignment horizontal="left" vertical="center"/>
    </xf>
    <xf numFmtId="38" fontId="6" fillId="0" borderId="32" xfId="1" applyFont="1" applyBorder="1">
      <alignment vertical="center"/>
    </xf>
    <xf numFmtId="38" fontId="6" fillId="0" borderId="33" xfId="1" applyFont="1" applyBorder="1">
      <alignment vertical="center"/>
    </xf>
    <xf numFmtId="38" fontId="6" fillId="0" borderId="97" xfId="1" applyFont="1" applyBorder="1">
      <alignment vertical="center"/>
    </xf>
    <xf numFmtId="38" fontId="6" fillId="0" borderId="98" xfId="1" applyFont="1" applyBorder="1">
      <alignment vertical="center"/>
    </xf>
    <xf numFmtId="38" fontId="6" fillId="0" borderId="145" xfId="1" applyFont="1" applyBorder="1">
      <alignment vertical="center"/>
    </xf>
    <xf numFmtId="38" fontId="6" fillId="0" borderId="34" xfId="1" applyFont="1" applyBorder="1">
      <alignment vertical="center"/>
    </xf>
    <xf numFmtId="38" fontId="6" fillId="0" borderId="99" xfId="1" applyFont="1" applyBorder="1">
      <alignment vertical="center"/>
    </xf>
    <xf numFmtId="38" fontId="6" fillId="0" borderId="100" xfId="1" applyFont="1" applyBorder="1">
      <alignment vertical="center"/>
    </xf>
    <xf numFmtId="38" fontId="6" fillId="0" borderId="149" xfId="1" applyFont="1" applyBorder="1">
      <alignment vertical="center"/>
    </xf>
    <xf numFmtId="38" fontId="6" fillId="0" borderId="101" xfId="1" applyFont="1" applyBorder="1">
      <alignment vertical="center"/>
    </xf>
    <xf numFmtId="38" fontId="6" fillId="0" borderId="102" xfId="1" applyFont="1" applyBorder="1">
      <alignment vertical="center"/>
    </xf>
    <xf numFmtId="38" fontId="6" fillId="0" borderId="151" xfId="1" applyFont="1" applyBorder="1">
      <alignment vertical="center"/>
    </xf>
    <xf numFmtId="38" fontId="6" fillId="0" borderId="69" xfId="1" applyFont="1" applyBorder="1">
      <alignment vertical="center"/>
    </xf>
    <xf numFmtId="38" fontId="6" fillId="0" borderId="171" xfId="1" applyFont="1" applyBorder="1">
      <alignment vertical="center"/>
    </xf>
    <xf numFmtId="38" fontId="6" fillId="0" borderId="172" xfId="1" applyFont="1" applyBorder="1">
      <alignment vertical="center"/>
    </xf>
    <xf numFmtId="38" fontId="6" fillId="0" borderId="78" xfId="1" applyFont="1" applyBorder="1">
      <alignment vertical="center"/>
    </xf>
    <xf numFmtId="38" fontId="6" fillId="0" borderId="89" xfId="1" applyFont="1" applyBorder="1">
      <alignment vertical="center"/>
    </xf>
    <xf numFmtId="38" fontId="6" fillId="0" borderId="170" xfId="1" applyFont="1" applyBorder="1">
      <alignment vertical="center"/>
    </xf>
    <xf numFmtId="38" fontId="6" fillId="0" borderId="152" xfId="1" applyFont="1" applyBorder="1">
      <alignment vertical="center"/>
    </xf>
    <xf numFmtId="38" fontId="6" fillId="0" borderId="27" xfId="1" applyFont="1" applyBorder="1">
      <alignment vertical="center"/>
    </xf>
    <xf numFmtId="38" fontId="6" fillId="0" borderId="44" xfId="1" applyFont="1" applyBorder="1">
      <alignment vertical="center"/>
    </xf>
    <xf numFmtId="38" fontId="6" fillId="0" borderId="53" xfId="1" applyFont="1" applyBorder="1">
      <alignment vertical="center"/>
    </xf>
    <xf numFmtId="38" fontId="6" fillId="0" borderId="15" xfId="1" applyFont="1" applyBorder="1">
      <alignment vertical="center"/>
    </xf>
    <xf numFmtId="38" fontId="6" fillId="0" borderId="16" xfId="1" applyFont="1" applyBorder="1">
      <alignment vertical="center"/>
    </xf>
    <xf numFmtId="38" fontId="6" fillId="0" borderId="107" xfId="1" applyFont="1" applyBorder="1">
      <alignment vertical="center"/>
    </xf>
    <xf numFmtId="38" fontId="6" fillId="0" borderId="63" xfId="1" applyFont="1" applyBorder="1">
      <alignment vertical="center"/>
    </xf>
    <xf numFmtId="38" fontId="6" fillId="0" borderId="10" xfId="1" applyFont="1" applyBorder="1">
      <alignment vertical="center"/>
    </xf>
    <xf numFmtId="38" fontId="6" fillId="0" borderId="25" xfId="1" applyFont="1" applyBorder="1">
      <alignment vertical="center"/>
    </xf>
    <xf numFmtId="0" fontId="9" fillId="0" borderId="0" xfId="0" applyFont="1" applyAlignment="1">
      <alignment horizontal="left" vertical="center"/>
    </xf>
    <xf numFmtId="0" fontId="6" fillId="2" borderId="14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6" fontId="6" fillId="2" borderId="28" xfId="1" applyNumberFormat="1" applyFont="1" applyFill="1" applyBorder="1" applyAlignment="1">
      <alignment horizontal="center" vertical="center"/>
    </xf>
    <xf numFmtId="176" fontId="6" fillId="2" borderId="10" xfId="1" applyNumberFormat="1" applyFont="1" applyFill="1" applyBorder="1" applyAlignment="1">
      <alignment horizontal="center" vertical="center"/>
    </xf>
    <xf numFmtId="176" fontId="6" fillId="2" borderId="25" xfId="1" applyNumberFormat="1" applyFont="1" applyFill="1" applyBorder="1" applyAlignment="1">
      <alignment horizontal="center" vertical="center"/>
    </xf>
    <xf numFmtId="38" fontId="6" fillId="0" borderId="53" xfId="0" applyNumberFormat="1" applyFont="1" applyBorder="1">
      <alignment vertical="center"/>
    </xf>
    <xf numFmtId="0" fontId="6" fillId="0" borderId="97" xfId="0" applyFont="1" applyBorder="1">
      <alignment vertical="center"/>
    </xf>
    <xf numFmtId="0" fontId="6" fillId="0" borderId="134" xfId="0" applyFont="1" applyBorder="1">
      <alignment vertical="center"/>
    </xf>
    <xf numFmtId="38" fontId="6" fillId="0" borderId="34" xfId="0" applyNumberFormat="1" applyFont="1" applyBorder="1">
      <alignment vertical="center"/>
    </xf>
    <xf numFmtId="38" fontId="6" fillId="0" borderId="6" xfId="0" applyNumberFormat="1" applyFont="1" applyBorder="1">
      <alignment vertical="center"/>
    </xf>
    <xf numFmtId="38" fontId="6" fillId="0" borderId="0" xfId="0" applyNumberFormat="1" applyFont="1" applyBorder="1">
      <alignment vertical="center"/>
    </xf>
    <xf numFmtId="0" fontId="6" fillId="0" borderId="0" xfId="0" applyFont="1" applyBorder="1">
      <alignment vertical="center"/>
    </xf>
    <xf numFmtId="176" fontId="6" fillId="0" borderId="174" xfId="1" applyNumberFormat="1" applyFont="1" applyBorder="1">
      <alignment vertical="center"/>
    </xf>
    <xf numFmtId="176" fontId="6" fillId="0" borderId="62" xfId="1" applyNumberFormat="1" applyFont="1" applyBorder="1">
      <alignment vertical="center"/>
    </xf>
    <xf numFmtId="176" fontId="6" fillId="0" borderId="34" xfId="1" applyNumberFormat="1" applyFont="1" applyBorder="1">
      <alignment vertical="center"/>
    </xf>
    <xf numFmtId="38" fontId="6" fillId="0" borderId="54" xfId="0" applyNumberFormat="1" applyFont="1" applyBorder="1">
      <alignment vertical="center"/>
    </xf>
    <xf numFmtId="0" fontId="6" fillId="0" borderId="99" xfId="0" applyFont="1" applyBorder="1">
      <alignment vertical="center"/>
    </xf>
    <xf numFmtId="0" fontId="6" fillId="0" borderId="135" xfId="0" applyFont="1" applyBorder="1">
      <alignment vertical="center"/>
    </xf>
    <xf numFmtId="38" fontId="6" fillId="0" borderId="39" xfId="0" applyNumberFormat="1" applyFont="1" applyBorder="1">
      <alignment vertical="center"/>
    </xf>
    <xf numFmtId="176" fontId="6" fillId="0" borderId="36" xfId="1" applyNumberFormat="1" applyFont="1" applyBorder="1">
      <alignment vertical="center"/>
    </xf>
    <xf numFmtId="176" fontId="6" fillId="0" borderId="63" xfId="1" applyNumberFormat="1" applyFont="1" applyBorder="1">
      <alignment vertical="center"/>
    </xf>
    <xf numFmtId="176" fontId="6" fillId="0" borderId="39" xfId="1" applyNumberFormat="1" applyFont="1" applyBorder="1">
      <alignment vertical="center"/>
    </xf>
    <xf numFmtId="38" fontId="6" fillId="0" borderId="55" xfId="0" applyNumberFormat="1" applyFont="1" applyBorder="1">
      <alignment vertical="center"/>
    </xf>
    <xf numFmtId="0" fontId="6" fillId="0" borderId="101" xfId="0" applyFont="1" applyBorder="1">
      <alignment vertical="center"/>
    </xf>
    <xf numFmtId="0" fontId="6" fillId="0" borderId="136" xfId="0" applyFont="1" applyBorder="1">
      <alignment vertical="center"/>
    </xf>
    <xf numFmtId="38" fontId="6" fillId="0" borderId="44" xfId="0" applyNumberFormat="1" applyFont="1" applyBorder="1">
      <alignment vertical="center"/>
    </xf>
    <xf numFmtId="176" fontId="6" fillId="0" borderId="175" xfId="1" applyNumberFormat="1" applyFont="1" applyBorder="1">
      <alignment vertical="center"/>
    </xf>
    <xf numFmtId="176" fontId="6" fillId="0" borderId="64" xfId="1" applyNumberFormat="1" applyFont="1" applyBorder="1">
      <alignment vertical="center"/>
    </xf>
    <xf numFmtId="176" fontId="6" fillId="0" borderId="44" xfId="1" applyNumberFormat="1" applyFont="1" applyBorder="1">
      <alignment vertical="center"/>
    </xf>
    <xf numFmtId="38" fontId="6" fillId="0" borderId="28" xfId="0" applyNumberFormat="1" applyFont="1" applyBorder="1">
      <alignment vertical="center"/>
    </xf>
    <xf numFmtId="0" fontId="6" fillId="0" borderId="103" xfId="0" applyFont="1" applyBorder="1">
      <alignment vertical="center"/>
    </xf>
    <xf numFmtId="0" fontId="6" fillId="0" borderId="137" xfId="0" applyFont="1" applyBorder="1">
      <alignment vertical="center"/>
    </xf>
    <xf numFmtId="176" fontId="6" fillId="0" borderId="28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176" fontId="6" fillId="0" borderId="25" xfId="1" applyNumberFormat="1" applyFont="1" applyBorder="1">
      <alignment vertical="center"/>
    </xf>
    <xf numFmtId="38" fontId="6" fillId="0" borderId="51" xfId="0" applyNumberFormat="1" applyFont="1" applyBorder="1">
      <alignment vertical="center"/>
    </xf>
    <xf numFmtId="0" fontId="6" fillId="0" borderId="78" xfId="0" applyFont="1" applyBorder="1">
      <alignment vertical="center"/>
    </xf>
    <xf numFmtId="0" fontId="6" fillId="0" borderId="79" xfId="0" applyFont="1" applyBorder="1">
      <alignment vertical="center"/>
    </xf>
    <xf numFmtId="38" fontId="6" fillId="0" borderId="26" xfId="0" applyNumberFormat="1" applyFont="1" applyBorder="1">
      <alignment vertical="center"/>
    </xf>
    <xf numFmtId="176" fontId="6" fillId="0" borderId="23" xfId="1" applyNumberFormat="1" applyFont="1" applyBorder="1">
      <alignment vertical="center"/>
    </xf>
    <xf numFmtId="176" fontId="6" fillId="0" borderId="0" xfId="1" applyNumberFormat="1" applyFont="1" applyBorder="1">
      <alignment vertical="center"/>
    </xf>
    <xf numFmtId="176" fontId="6" fillId="0" borderId="26" xfId="1" applyNumberFormat="1" applyFont="1" applyBorder="1">
      <alignment vertical="center"/>
    </xf>
    <xf numFmtId="176" fontId="6" fillId="0" borderId="14" xfId="1" applyNumberFormat="1" applyFont="1" applyBorder="1">
      <alignment vertical="center"/>
    </xf>
    <xf numFmtId="176" fontId="6" fillId="0" borderId="105" xfId="1" applyNumberFormat="1" applyFont="1" applyBorder="1">
      <alignment vertical="center"/>
    </xf>
    <xf numFmtId="176" fontId="6" fillId="0" borderId="142" xfId="1" applyNumberFormat="1" applyFont="1" applyBorder="1">
      <alignment vertical="center"/>
    </xf>
    <xf numFmtId="176" fontId="6" fillId="0" borderId="144" xfId="1" applyNumberFormat="1" applyFont="1" applyBorder="1">
      <alignment vertical="center"/>
    </xf>
    <xf numFmtId="176" fontId="6" fillId="0" borderId="67" xfId="1" applyNumberFormat="1" applyFont="1" applyBorder="1">
      <alignment vertical="center"/>
    </xf>
    <xf numFmtId="176" fontId="6" fillId="0" borderId="68" xfId="1" applyNumberFormat="1" applyFont="1" applyBorder="1">
      <alignment vertical="center"/>
    </xf>
    <xf numFmtId="0" fontId="6" fillId="0" borderId="6" xfId="0" applyFont="1" applyBorder="1">
      <alignment vertical="center"/>
    </xf>
    <xf numFmtId="0" fontId="6" fillId="0" borderId="0" xfId="0" applyFont="1" applyFill="1">
      <alignment vertical="center"/>
    </xf>
    <xf numFmtId="176" fontId="6" fillId="0" borderId="75" xfId="1" applyNumberFormat="1" applyFont="1" applyBorder="1">
      <alignment vertical="center"/>
    </xf>
    <xf numFmtId="176" fontId="6" fillId="0" borderId="92" xfId="1" applyNumberFormat="1" applyFont="1" applyBorder="1">
      <alignment vertical="center"/>
    </xf>
    <xf numFmtId="176" fontId="6" fillId="0" borderId="93" xfId="1" applyNumberFormat="1" applyFont="1" applyBorder="1">
      <alignment vertical="center"/>
    </xf>
    <xf numFmtId="0" fontId="6" fillId="2" borderId="71" xfId="0" applyFont="1" applyFill="1" applyBorder="1" applyAlignment="1">
      <alignment horizontal="center" vertical="center"/>
    </xf>
    <xf numFmtId="176" fontId="6" fillId="0" borderId="56" xfId="1" applyNumberFormat="1" applyFont="1" applyBorder="1">
      <alignment vertical="center"/>
    </xf>
    <xf numFmtId="176" fontId="6" fillId="0" borderId="57" xfId="1" applyNumberFormat="1" applyFont="1" applyBorder="1">
      <alignment vertical="center"/>
    </xf>
    <xf numFmtId="176" fontId="6" fillId="0" borderId="60" xfId="1" applyNumberFormat="1" applyFont="1" applyBorder="1">
      <alignment vertical="center"/>
    </xf>
    <xf numFmtId="176" fontId="6" fillId="0" borderId="85" xfId="1" applyNumberFormat="1" applyFont="1" applyBorder="1">
      <alignment vertical="center"/>
    </xf>
    <xf numFmtId="0" fontId="6" fillId="0" borderId="37" xfId="0" applyFont="1" applyBorder="1">
      <alignment vertical="center"/>
    </xf>
    <xf numFmtId="0" fontId="6" fillId="0" borderId="38" xfId="0" applyFont="1" applyBorder="1">
      <alignment vertical="center"/>
    </xf>
    <xf numFmtId="38" fontId="6" fillId="0" borderId="10" xfId="0" applyNumberFormat="1" applyFont="1" applyBorder="1">
      <alignment vertical="center"/>
    </xf>
    <xf numFmtId="38" fontId="6" fillId="0" borderId="51" xfId="1" applyFont="1" applyBorder="1">
      <alignment vertical="center"/>
    </xf>
    <xf numFmtId="38" fontId="6" fillId="0" borderId="22" xfId="1" applyFont="1" applyBorder="1">
      <alignment vertical="center"/>
    </xf>
    <xf numFmtId="38" fontId="6" fillId="0" borderId="52" xfId="1" applyFont="1" applyBorder="1">
      <alignment vertical="center"/>
    </xf>
    <xf numFmtId="38" fontId="6" fillId="0" borderId="59" xfId="0" applyNumberFormat="1" applyFont="1" applyBorder="1">
      <alignment vertical="center"/>
    </xf>
    <xf numFmtId="176" fontId="6" fillId="0" borderId="95" xfId="0" applyNumberFormat="1" applyFont="1" applyBorder="1">
      <alignment vertical="center"/>
    </xf>
    <xf numFmtId="176" fontId="6" fillId="0" borderId="96" xfId="0" applyNumberFormat="1" applyFont="1" applyBorder="1">
      <alignment vertical="center"/>
    </xf>
    <xf numFmtId="176" fontId="6" fillId="0" borderId="138" xfId="0" applyNumberFormat="1" applyFont="1" applyBorder="1">
      <alignment vertical="center"/>
    </xf>
    <xf numFmtId="176" fontId="6" fillId="0" borderId="70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176" fontId="6" fillId="0" borderId="0" xfId="0" applyNumberFormat="1" applyFont="1" applyBorder="1">
      <alignment vertical="center"/>
    </xf>
    <xf numFmtId="176" fontId="6" fillId="0" borderId="34" xfId="0" applyNumberFormat="1" applyFont="1" applyBorder="1">
      <alignment vertical="center"/>
    </xf>
    <xf numFmtId="176" fontId="6" fillId="0" borderId="39" xfId="0" applyNumberFormat="1" applyFont="1" applyBorder="1">
      <alignment vertical="center"/>
    </xf>
    <xf numFmtId="176" fontId="6" fillId="0" borderId="44" xfId="0" applyNumberFormat="1" applyFont="1" applyBorder="1">
      <alignment vertical="center"/>
    </xf>
    <xf numFmtId="176" fontId="6" fillId="0" borderId="26" xfId="0" applyNumberFormat="1" applyFont="1" applyBorder="1">
      <alignment vertical="center"/>
    </xf>
    <xf numFmtId="38" fontId="6" fillId="0" borderId="95" xfId="0" applyNumberFormat="1" applyFont="1" applyBorder="1">
      <alignment vertical="center"/>
    </xf>
    <xf numFmtId="176" fontId="6" fillId="0" borderId="68" xfId="0" applyNumberFormat="1" applyFont="1" applyBorder="1">
      <alignment vertical="center"/>
    </xf>
    <xf numFmtId="0" fontId="6" fillId="0" borderId="22" xfId="0" applyFont="1" applyBorder="1">
      <alignment vertical="center"/>
    </xf>
    <xf numFmtId="0" fontId="6" fillId="0" borderId="52" xfId="0" applyFont="1" applyBorder="1">
      <alignment vertical="center"/>
    </xf>
    <xf numFmtId="179" fontId="4" fillId="0" borderId="120" xfId="2" applyNumberFormat="1" applyFont="1" applyBorder="1">
      <alignment vertical="center"/>
    </xf>
    <xf numFmtId="9" fontId="6" fillId="0" borderId="21" xfId="2" applyFont="1" applyBorder="1">
      <alignment vertical="center"/>
    </xf>
    <xf numFmtId="9" fontId="6" fillId="0" borderId="48" xfId="2" applyFont="1" applyBorder="1">
      <alignment vertical="center"/>
    </xf>
    <xf numFmtId="9" fontId="6" fillId="0" borderId="20" xfId="2" applyFont="1" applyBorder="1" applyAlignment="1">
      <alignment horizontal="right" vertical="center"/>
    </xf>
    <xf numFmtId="176" fontId="6" fillId="0" borderId="96" xfId="1" applyNumberFormat="1" applyFont="1" applyBorder="1">
      <alignment vertical="center"/>
    </xf>
    <xf numFmtId="38" fontId="6" fillId="0" borderId="178" xfId="1" applyFont="1" applyBorder="1">
      <alignment vertical="center"/>
    </xf>
    <xf numFmtId="38" fontId="6" fillId="0" borderId="179" xfId="1" applyFont="1" applyBorder="1">
      <alignment vertical="center"/>
    </xf>
    <xf numFmtId="38" fontId="6" fillId="0" borderId="180" xfId="1" applyFont="1" applyBorder="1">
      <alignment vertical="center"/>
    </xf>
    <xf numFmtId="38" fontId="6" fillId="0" borderId="181" xfId="1" applyFont="1" applyBorder="1">
      <alignment vertical="center"/>
    </xf>
    <xf numFmtId="38" fontId="6" fillId="0" borderId="182" xfId="1" applyFont="1" applyBorder="1">
      <alignment vertical="center"/>
    </xf>
    <xf numFmtId="0" fontId="6" fillId="2" borderId="183" xfId="0" applyFont="1" applyFill="1" applyBorder="1" applyAlignment="1">
      <alignment horizontal="center" vertical="center"/>
    </xf>
    <xf numFmtId="38" fontId="6" fillId="0" borderId="184" xfId="1" applyFont="1" applyBorder="1">
      <alignment vertical="center"/>
    </xf>
    <xf numFmtId="38" fontId="6" fillId="0" borderId="185" xfId="1" applyFont="1" applyBorder="1">
      <alignment vertical="center"/>
    </xf>
    <xf numFmtId="38" fontId="6" fillId="0" borderId="186" xfId="1" applyFont="1" applyBorder="1">
      <alignment vertical="center"/>
    </xf>
    <xf numFmtId="38" fontId="6" fillId="0" borderId="163" xfId="1" applyFont="1" applyBorder="1">
      <alignment vertical="center"/>
    </xf>
    <xf numFmtId="38" fontId="6" fillId="0" borderId="187" xfId="1" applyFont="1" applyBorder="1">
      <alignment vertical="center"/>
    </xf>
    <xf numFmtId="38" fontId="6" fillId="0" borderId="188" xfId="1" applyFont="1" applyBorder="1">
      <alignment vertical="center"/>
    </xf>
    <xf numFmtId="0" fontId="6" fillId="2" borderId="106" xfId="0" applyFont="1" applyFill="1" applyBorder="1" applyAlignment="1">
      <alignment horizontal="center" vertical="center"/>
    </xf>
    <xf numFmtId="38" fontId="6" fillId="0" borderId="104" xfId="1" applyFont="1" applyBorder="1">
      <alignment vertical="center"/>
    </xf>
    <xf numFmtId="38" fontId="6" fillId="0" borderId="108" xfId="1" applyFont="1" applyBorder="1">
      <alignment vertical="center"/>
    </xf>
    <xf numFmtId="38" fontId="6" fillId="0" borderId="189" xfId="1" applyFont="1" applyBorder="1">
      <alignment vertical="center"/>
    </xf>
    <xf numFmtId="38" fontId="6" fillId="0" borderId="190" xfId="1" applyFont="1" applyBorder="1">
      <alignment vertical="center"/>
    </xf>
    <xf numFmtId="38" fontId="6" fillId="0" borderId="141" xfId="1" applyFont="1" applyBorder="1">
      <alignment vertical="center"/>
    </xf>
    <xf numFmtId="0" fontId="6" fillId="2" borderId="191" xfId="0" applyFont="1" applyFill="1" applyBorder="1" applyAlignment="1">
      <alignment horizontal="center" vertical="center"/>
    </xf>
    <xf numFmtId="38" fontId="6" fillId="0" borderId="192" xfId="1" applyFont="1" applyBorder="1">
      <alignment vertical="center"/>
    </xf>
    <xf numFmtId="38" fontId="6" fillId="0" borderId="193" xfId="1" applyFont="1" applyBorder="1">
      <alignment vertical="center"/>
    </xf>
    <xf numFmtId="38" fontId="6" fillId="0" borderId="194" xfId="1" applyFont="1" applyBorder="1">
      <alignment vertical="center"/>
    </xf>
    <xf numFmtId="38" fontId="6" fillId="0" borderId="195" xfId="1" applyFont="1" applyBorder="1">
      <alignment vertical="center"/>
    </xf>
    <xf numFmtId="38" fontId="6" fillId="0" borderId="196" xfId="1" applyFont="1" applyBorder="1">
      <alignment vertical="center"/>
    </xf>
    <xf numFmtId="38" fontId="6" fillId="0" borderId="197" xfId="1" applyFont="1" applyBorder="1">
      <alignment vertical="center"/>
    </xf>
    <xf numFmtId="179" fontId="4" fillId="0" borderId="198" xfId="2" applyNumberFormat="1" applyFont="1" applyBorder="1">
      <alignment vertical="center"/>
    </xf>
    <xf numFmtId="0" fontId="6" fillId="2" borderId="199" xfId="0" applyFont="1" applyFill="1" applyBorder="1" applyAlignment="1">
      <alignment horizontal="center" vertical="center"/>
    </xf>
    <xf numFmtId="38" fontId="6" fillId="0" borderId="200" xfId="1" applyFont="1" applyBorder="1">
      <alignment vertical="center"/>
    </xf>
    <xf numFmtId="38" fontId="6" fillId="0" borderId="201" xfId="1" applyFont="1" applyBorder="1">
      <alignment vertical="center"/>
    </xf>
    <xf numFmtId="38" fontId="6" fillId="0" borderId="202" xfId="1" applyFont="1" applyBorder="1">
      <alignment vertical="center"/>
    </xf>
    <xf numFmtId="38" fontId="6" fillId="0" borderId="203" xfId="1" applyFont="1" applyBorder="1">
      <alignment vertical="center"/>
    </xf>
    <xf numFmtId="179" fontId="4" fillId="0" borderId="204" xfId="2" applyNumberFormat="1" applyFont="1" applyBorder="1">
      <alignment vertical="center"/>
    </xf>
    <xf numFmtId="38" fontId="6" fillId="0" borderId="199" xfId="1" applyFont="1" applyBorder="1">
      <alignment vertical="center"/>
    </xf>
    <xf numFmtId="38" fontId="6" fillId="0" borderId="191" xfId="1" applyFont="1" applyBorder="1">
      <alignment vertical="center"/>
    </xf>
    <xf numFmtId="38" fontId="6" fillId="0" borderId="205" xfId="1" applyFont="1" applyBorder="1">
      <alignment vertical="center"/>
    </xf>
    <xf numFmtId="38" fontId="6" fillId="0" borderId="206" xfId="1" applyFont="1" applyBorder="1">
      <alignment vertical="center"/>
    </xf>
    <xf numFmtId="38" fontId="6" fillId="0" borderId="207" xfId="1" applyFont="1" applyBorder="1">
      <alignment vertical="center"/>
    </xf>
    <xf numFmtId="38" fontId="6" fillId="0" borderId="106" xfId="1" applyFont="1" applyBorder="1">
      <alignment vertical="center"/>
    </xf>
    <xf numFmtId="38" fontId="6" fillId="0" borderId="208" xfId="1" applyFont="1" applyBorder="1">
      <alignment vertical="center"/>
    </xf>
    <xf numFmtId="176" fontId="6" fillId="2" borderId="16" xfId="1" applyNumberFormat="1" applyFont="1" applyFill="1" applyBorder="1" applyAlignment="1">
      <alignment horizontal="center" vertical="center"/>
    </xf>
    <xf numFmtId="176" fontId="6" fillId="0" borderId="37" xfId="1" applyNumberFormat="1" applyFont="1" applyBorder="1">
      <alignment vertical="center"/>
    </xf>
    <xf numFmtId="176" fontId="6" fillId="0" borderId="58" xfId="1" applyNumberFormat="1" applyFont="1" applyBorder="1">
      <alignment vertical="center"/>
    </xf>
    <xf numFmtId="176" fontId="6" fillId="0" borderId="16" xfId="1" applyNumberFormat="1" applyFont="1" applyBorder="1">
      <alignment vertical="center"/>
    </xf>
    <xf numFmtId="176" fontId="6" fillId="0" borderId="18" xfId="1" applyNumberFormat="1" applyFont="1" applyBorder="1">
      <alignment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6" fillId="0" borderId="6" xfId="1" applyNumberFormat="1" applyFont="1" applyBorder="1">
      <alignment vertical="center"/>
    </xf>
    <xf numFmtId="176" fontId="6" fillId="0" borderId="6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38" fontId="6" fillId="2" borderId="71" xfId="1" applyFont="1" applyFill="1" applyBorder="1" applyAlignment="1">
      <alignment horizontal="center" vertical="center"/>
    </xf>
    <xf numFmtId="38" fontId="6" fillId="2" borderId="35" xfId="1" applyFont="1" applyFill="1" applyBorder="1" applyAlignment="1">
      <alignment horizontal="center" vertical="center"/>
    </xf>
    <xf numFmtId="38" fontId="6" fillId="2" borderId="176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horizontal="center" vertical="center"/>
    </xf>
    <xf numFmtId="9" fontId="6" fillId="0" borderId="27" xfId="2" applyFont="1" applyBorder="1" applyAlignment="1">
      <alignment horizontal="right" vertical="center"/>
    </xf>
    <xf numFmtId="176" fontId="6" fillId="0" borderId="177" xfId="1" applyNumberFormat="1" applyFont="1" applyBorder="1">
      <alignment vertical="center"/>
    </xf>
    <xf numFmtId="0" fontId="6" fillId="2" borderId="80" xfId="0" applyFont="1" applyFill="1" applyBorder="1" applyAlignment="1">
      <alignment horizontal="center" vertical="center"/>
    </xf>
    <xf numFmtId="0" fontId="6" fillId="2" borderId="8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8" fillId="2" borderId="80" xfId="0" applyFont="1" applyFill="1" applyBorder="1" applyAlignment="1">
      <alignment horizontal="center" vertical="center"/>
    </xf>
    <xf numFmtId="0" fontId="8" fillId="2" borderId="81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86" xfId="0" applyFont="1" applyFill="1" applyBorder="1" applyAlignment="1">
      <alignment horizontal="center" vertical="center"/>
    </xf>
    <xf numFmtId="0" fontId="6" fillId="2" borderId="87" xfId="0" applyFont="1" applyFill="1" applyBorder="1" applyAlignment="1">
      <alignment horizontal="center" vertical="center"/>
    </xf>
    <xf numFmtId="0" fontId="6" fillId="2" borderId="88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87" xfId="0" applyFont="1" applyFill="1" applyBorder="1" applyAlignment="1">
      <alignment horizontal="center" vertical="center"/>
    </xf>
    <xf numFmtId="0" fontId="8" fillId="2" borderId="8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38" fontId="6" fillId="2" borderId="45" xfId="1" applyFont="1" applyFill="1" applyBorder="1" applyAlignment="1">
      <alignment horizontal="center" vertical="center"/>
    </xf>
    <xf numFmtId="38" fontId="6" fillId="2" borderId="46" xfId="1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190501</xdr:colOff>
      <xdr:row>0</xdr:row>
      <xdr:rowOff>38101</xdr:rowOff>
    </xdr:from>
    <xdr:to>
      <xdr:col>18</xdr:col>
      <xdr:colOff>638177</xdr:colOff>
      <xdr:row>1</xdr:row>
      <xdr:rowOff>219075</xdr:rowOff>
    </xdr:to>
    <xdr:sp macro="" textlink="">
      <xdr:nvSpPr>
        <xdr:cNvPr id="2" name="テキスト ボックス 1"/>
        <xdr:cNvSpPr txBox="1"/>
      </xdr:nvSpPr>
      <xdr:spPr>
        <a:xfrm>
          <a:off x="10610851" y="38101"/>
          <a:ext cx="1762126" cy="56197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資料　４（別紙②）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7"/>
  <sheetViews>
    <sheetView tabSelected="1" zoomScale="80" zoomScaleNormal="80" workbookViewId="0">
      <selection sqref="A1:S1"/>
    </sheetView>
  </sheetViews>
  <sheetFormatPr defaultRowHeight="18.75" x14ac:dyDescent="0.4"/>
  <cols>
    <col min="1" max="2" width="8" style="1" customWidth="1"/>
    <col min="3" max="19" width="8.625" style="1" customWidth="1"/>
    <col min="20" max="20" width="9" style="1"/>
    <col min="21" max="21" width="9.5" style="1" bestFit="1" customWidth="1"/>
    <col min="22" max="16384" width="9" style="1"/>
  </cols>
  <sheetData>
    <row r="1" spans="1:20" ht="30" customHeight="1" x14ac:dyDescent="0.4">
      <c r="A1" s="342" t="s">
        <v>40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</row>
    <row r="2" spans="1:20" ht="22.5" customHeight="1" x14ac:dyDescent="0.4">
      <c r="A2" s="343" t="s">
        <v>17</v>
      </c>
      <c r="B2" s="343"/>
      <c r="C2" s="343"/>
      <c r="D2" s="343"/>
      <c r="E2" s="343"/>
      <c r="F2" s="10"/>
    </row>
    <row r="3" spans="1:20" ht="17.100000000000001" customHeight="1" x14ac:dyDescent="0.4">
      <c r="A3" s="26"/>
      <c r="B3" s="27"/>
      <c r="C3" s="28" t="s">
        <v>5</v>
      </c>
      <c r="D3" s="29" t="s">
        <v>6</v>
      </c>
      <c r="E3" s="30" t="s">
        <v>7</v>
      </c>
      <c r="F3" s="31" t="s">
        <v>41</v>
      </c>
      <c r="G3" s="32" t="s">
        <v>8</v>
      </c>
      <c r="H3" s="29" t="s">
        <v>9</v>
      </c>
      <c r="I3" s="30" t="s">
        <v>10</v>
      </c>
      <c r="J3" s="31" t="s">
        <v>41</v>
      </c>
      <c r="K3" s="32" t="s">
        <v>11</v>
      </c>
      <c r="L3" s="29" t="s">
        <v>12</v>
      </c>
      <c r="M3" s="30" t="s">
        <v>13</v>
      </c>
      <c r="N3" s="31" t="s">
        <v>41</v>
      </c>
      <c r="O3" s="32" t="s">
        <v>14</v>
      </c>
      <c r="P3" s="29" t="s">
        <v>15</v>
      </c>
      <c r="Q3" s="30" t="s">
        <v>16</v>
      </c>
      <c r="R3" s="33" t="s">
        <v>41</v>
      </c>
      <c r="S3" s="34" t="s">
        <v>18</v>
      </c>
    </row>
    <row r="4" spans="1:20" ht="17.100000000000001" customHeight="1" thickBot="1" x14ac:dyDescent="0.45">
      <c r="A4" s="344" t="s">
        <v>0</v>
      </c>
      <c r="B4" s="345"/>
      <c r="C4" s="35">
        <v>0</v>
      </c>
      <c r="D4" s="36">
        <v>7357</v>
      </c>
      <c r="E4" s="37">
        <v>18673</v>
      </c>
      <c r="F4" s="38">
        <f>SUM(C4:E4)</f>
        <v>26030</v>
      </c>
      <c r="G4" s="39">
        <v>21465</v>
      </c>
      <c r="H4" s="40"/>
      <c r="I4" s="41"/>
      <c r="J4" s="42">
        <f>SUM(G4:I4)</f>
        <v>21465</v>
      </c>
      <c r="K4" s="43"/>
      <c r="L4" s="40"/>
      <c r="M4" s="41"/>
      <c r="N4" s="44"/>
      <c r="O4" s="43"/>
      <c r="P4" s="40"/>
      <c r="Q4" s="41"/>
      <c r="R4" s="45"/>
      <c r="S4" s="46">
        <f>SUM(F4,J4,N4,R4)</f>
        <v>47495</v>
      </c>
    </row>
    <row r="5" spans="1:20" ht="17.100000000000001" customHeight="1" thickTop="1" x14ac:dyDescent="0.4">
      <c r="A5" s="340" t="s">
        <v>24</v>
      </c>
      <c r="B5" s="341"/>
      <c r="C5" s="22">
        <f>C4/C6</f>
        <v>0</v>
      </c>
      <c r="D5" s="23">
        <f t="shared" ref="D5:G5" si="0">D4/D6</f>
        <v>0.23175059851316729</v>
      </c>
      <c r="E5" s="24">
        <f t="shared" si="0"/>
        <v>0.61728245418783267</v>
      </c>
      <c r="F5" s="21">
        <f t="shared" si="0"/>
        <v>0.2829501603348008</v>
      </c>
      <c r="G5" s="25">
        <f t="shared" si="0"/>
        <v>0.717700949578708</v>
      </c>
      <c r="H5" s="7"/>
      <c r="I5" s="8"/>
      <c r="J5" s="13"/>
      <c r="K5" s="12"/>
      <c r="L5" s="7"/>
      <c r="M5" s="8"/>
      <c r="N5" s="15"/>
      <c r="O5" s="12"/>
      <c r="P5" s="7"/>
      <c r="Q5" s="8"/>
      <c r="R5" s="14"/>
      <c r="S5" s="88">
        <f t="shared" ref="S5:S9" si="1">SUM(F5,J5,N5,R5)</f>
        <v>0.2829501603348008</v>
      </c>
    </row>
    <row r="6" spans="1:20" ht="17.100000000000001" customHeight="1" thickBot="1" x14ac:dyDescent="0.45">
      <c r="A6" s="346" t="s">
        <v>22</v>
      </c>
      <c r="B6" s="347"/>
      <c r="C6" s="47">
        <f>AVERAGE(C7:C9)</f>
        <v>29999.333333333332</v>
      </c>
      <c r="D6" s="48">
        <f>AVERAGE(D7:D9)</f>
        <v>31745.333333333332</v>
      </c>
      <c r="E6" s="49">
        <f t="shared" ref="E6:G6" si="2">AVERAGE(E7:E9)</f>
        <v>30250.333333333332</v>
      </c>
      <c r="F6" s="50">
        <f t="shared" ref="F6:F9" si="3">SUM(C6:E6)</f>
        <v>91995</v>
      </c>
      <c r="G6" s="51">
        <f t="shared" si="2"/>
        <v>29908</v>
      </c>
      <c r="H6" s="52"/>
      <c r="I6" s="53"/>
      <c r="J6" s="54">
        <f t="shared" ref="J6" si="4">SUM(G6:I6)</f>
        <v>29908</v>
      </c>
      <c r="K6" s="55"/>
      <c r="L6" s="52"/>
      <c r="M6" s="53"/>
      <c r="N6" s="56"/>
      <c r="O6" s="55"/>
      <c r="P6" s="52"/>
      <c r="Q6" s="53"/>
      <c r="R6" s="57"/>
      <c r="S6" s="87">
        <f t="shared" si="1"/>
        <v>121903</v>
      </c>
    </row>
    <row r="7" spans="1:20" ht="17.100000000000001" customHeight="1" thickTop="1" x14ac:dyDescent="0.4">
      <c r="A7" s="340" t="s">
        <v>4</v>
      </c>
      <c r="B7" s="341"/>
      <c r="C7" s="58">
        <v>29046</v>
      </c>
      <c r="D7" s="59">
        <v>29284</v>
      </c>
      <c r="E7" s="60">
        <v>27905</v>
      </c>
      <c r="F7" s="61">
        <f t="shared" si="3"/>
        <v>86235</v>
      </c>
      <c r="G7" s="62">
        <v>30405</v>
      </c>
      <c r="H7" s="59">
        <v>29894</v>
      </c>
      <c r="I7" s="60">
        <v>27789</v>
      </c>
      <c r="J7" s="61">
        <f>SUM(G7:I7)</f>
        <v>88088</v>
      </c>
      <c r="K7" s="62">
        <v>28585</v>
      </c>
      <c r="L7" s="59">
        <v>30262</v>
      </c>
      <c r="M7" s="60">
        <v>28486</v>
      </c>
      <c r="N7" s="61">
        <f t="shared" ref="N7:N9" si="5">SUM(K7:M7)</f>
        <v>87333</v>
      </c>
      <c r="O7" s="63">
        <v>25069</v>
      </c>
      <c r="P7" s="64">
        <v>24666</v>
      </c>
      <c r="Q7" s="65">
        <v>0</v>
      </c>
      <c r="R7" s="66">
        <f>SUM(O7:Q7)</f>
        <v>49735</v>
      </c>
      <c r="S7" s="85">
        <f t="shared" si="1"/>
        <v>311391</v>
      </c>
    </row>
    <row r="8" spans="1:20" ht="17.100000000000001" customHeight="1" x14ac:dyDescent="0.4">
      <c r="A8" s="350" t="s">
        <v>2</v>
      </c>
      <c r="B8" s="351"/>
      <c r="C8" s="67">
        <v>29524</v>
      </c>
      <c r="D8" s="68">
        <v>32393</v>
      </c>
      <c r="E8" s="69">
        <v>28198</v>
      </c>
      <c r="F8" s="70">
        <f t="shared" si="3"/>
        <v>90115</v>
      </c>
      <c r="G8" s="71">
        <v>28040</v>
      </c>
      <c r="H8" s="68">
        <v>31399</v>
      </c>
      <c r="I8" s="69">
        <v>25424</v>
      </c>
      <c r="J8" s="70">
        <f t="shared" ref="J8:J9" si="6">SUM(G8:I8)</f>
        <v>84863</v>
      </c>
      <c r="K8" s="71">
        <v>32082</v>
      </c>
      <c r="L8" s="68">
        <v>30329</v>
      </c>
      <c r="M8" s="69">
        <v>28138</v>
      </c>
      <c r="N8" s="70">
        <f t="shared" si="5"/>
        <v>90549</v>
      </c>
      <c r="O8" s="72">
        <v>23271</v>
      </c>
      <c r="P8" s="73">
        <v>27460</v>
      </c>
      <c r="Q8" s="74">
        <v>30024</v>
      </c>
      <c r="R8" s="75">
        <f t="shared" ref="R8:R9" si="7">SUM(O8:Q8)</f>
        <v>80755</v>
      </c>
      <c r="S8" s="86">
        <f t="shared" si="1"/>
        <v>346282</v>
      </c>
    </row>
    <row r="9" spans="1:20" ht="17.100000000000001" customHeight="1" x14ac:dyDescent="0.4">
      <c r="A9" s="352" t="s">
        <v>3</v>
      </c>
      <c r="B9" s="353"/>
      <c r="C9" s="76">
        <v>31428</v>
      </c>
      <c r="D9" s="77">
        <v>33559</v>
      </c>
      <c r="E9" s="78">
        <v>34648</v>
      </c>
      <c r="F9" s="79">
        <f t="shared" si="3"/>
        <v>99635</v>
      </c>
      <c r="G9" s="80">
        <v>31279</v>
      </c>
      <c r="H9" s="77">
        <v>32400</v>
      </c>
      <c r="I9" s="78">
        <v>28852</v>
      </c>
      <c r="J9" s="79">
        <f t="shared" si="6"/>
        <v>92531</v>
      </c>
      <c r="K9" s="80">
        <v>27554</v>
      </c>
      <c r="L9" s="77">
        <v>29076</v>
      </c>
      <c r="M9" s="78">
        <v>28640</v>
      </c>
      <c r="N9" s="79">
        <f t="shared" si="5"/>
        <v>85270</v>
      </c>
      <c r="O9" s="81">
        <v>24288</v>
      </c>
      <c r="P9" s="82">
        <v>26374</v>
      </c>
      <c r="Q9" s="83">
        <v>30184</v>
      </c>
      <c r="R9" s="84">
        <f t="shared" si="7"/>
        <v>80846</v>
      </c>
      <c r="S9" s="188">
        <f t="shared" si="1"/>
        <v>358282</v>
      </c>
    </row>
    <row r="10" spans="1:20" ht="5.0999999999999996" customHeight="1" x14ac:dyDescent="0.4">
      <c r="A10" s="2"/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5"/>
      <c r="P10" s="5"/>
      <c r="Q10" s="5"/>
      <c r="R10" s="5"/>
      <c r="S10" s="4"/>
    </row>
    <row r="11" spans="1:20" ht="17.100000000000001" customHeight="1" x14ac:dyDescent="0.4">
      <c r="A11" s="354" t="s">
        <v>25</v>
      </c>
      <c r="B11" s="354"/>
      <c r="C11" s="354"/>
      <c r="D11" s="354"/>
      <c r="E11" s="354"/>
      <c r="F11" s="9"/>
    </row>
    <row r="12" spans="1:20" ht="17.100000000000001" customHeight="1" x14ac:dyDescent="0.4">
      <c r="A12" s="89"/>
      <c r="B12" s="90"/>
      <c r="C12" s="32" t="s">
        <v>5</v>
      </c>
      <c r="D12" s="29" t="s">
        <v>6</v>
      </c>
      <c r="E12" s="30" t="s">
        <v>7</v>
      </c>
      <c r="F12" s="31" t="s">
        <v>41</v>
      </c>
      <c r="G12" s="32" t="s">
        <v>8</v>
      </c>
      <c r="H12" s="29" t="s">
        <v>9</v>
      </c>
      <c r="I12" s="30" t="s">
        <v>10</v>
      </c>
      <c r="J12" s="31" t="s">
        <v>41</v>
      </c>
      <c r="K12" s="32" t="s">
        <v>11</v>
      </c>
      <c r="L12" s="29" t="s">
        <v>12</v>
      </c>
      <c r="M12" s="30" t="s">
        <v>13</v>
      </c>
      <c r="N12" s="31" t="s">
        <v>41</v>
      </c>
      <c r="O12" s="32" t="s">
        <v>14</v>
      </c>
      <c r="P12" s="29" t="s">
        <v>15</v>
      </c>
      <c r="Q12" s="30" t="s">
        <v>16</v>
      </c>
      <c r="R12" s="33" t="s">
        <v>41</v>
      </c>
      <c r="S12" s="34" t="s">
        <v>18</v>
      </c>
      <c r="T12" s="91"/>
    </row>
    <row r="13" spans="1:20" ht="17.100000000000001" customHeight="1" x14ac:dyDescent="0.4">
      <c r="A13" s="355" t="s">
        <v>0</v>
      </c>
      <c r="B13" s="92" t="s">
        <v>19</v>
      </c>
      <c r="C13" s="93">
        <v>0</v>
      </c>
      <c r="D13" s="94">
        <v>0</v>
      </c>
      <c r="E13" s="95">
        <v>0</v>
      </c>
      <c r="F13" s="96">
        <f>SUM(C13:E13)</f>
        <v>0</v>
      </c>
      <c r="G13" s="97">
        <v>7</v>
      </c>
      <c r="H13" s="98"/>
      <c r="I13" s="99"/>
      <c r="J13" s="96">
        <f>SUM(G13:I13)</f>
        <v>7</v>
      </c>
      <c r="K13" s="100"/>
      <c r="L13" s="98"/>
      <c r="M13" s="101"/>
      <c r="N13" s="102"/>
      <c r="O13" s="103"/>
      <c r="P13" s="98"/>
      <c r="Q13" s="101"/>
      <c r="R13" s="104"/>
      <c r="S13" s="105"/>
      <c r="T13" s="91"/>
    </row>
    <row r="14" spans="1:20" ht="17.100000000000001" customHeight="1" x14ac:dyDescent="0.4">
      <c r="A14" s="356"/>
      <c r="B14" s="106" t="s">
        <v>20</v>
      </c>
      <c r="C14" s="107">
        <v>0</v>
      </c>
      <c r="D14" s="108">
        <v>0</v>
      </c>
      <c r="E14" s="109">
        <v>0</v>
      </c>
      <c r="F14" s="110">
        <f t="shared" ref="F14:F30" si="8">SUM(C14:E14)</f>
        <v>0</v>
      </c>
      <c r="G14" s="111">
        <v>3</v>
      </c>
      <c r="H14" s="112"/>
      <c r="I14" s="113"/>
      <c r="J14" s="110">
        <f t="shared" ref="J14:J30" si="9">SUM(G14:I14)</f>
        <v>3</v>
      </c>
      <c r="K14" s="114"/>
      <c r="L14" s="112"/>
      <c r="M14" s="115"/>
      <c r="N14" s="116"/>
      <c r="O14" s="117"/>
      <c r="P14" s="112"/>
      <c r="Q14" s="115"/>
      <c r="R14" s="118"/>
      <c r="S14" s="119"/>
      <c r="T14" s="91"/>
    </row>
    <row r="15" spans="1:20" ht="17.100000000000001" customHeight="1" x14ac:dyDescent="0.4">
      <c r="A15" s="356"/>
      <c r="B15" s="120" t="s">
        <v>21</v>
      </c>
      <c r="C15" s="121">
        <v>0</v>
      </c>
      <c r="D15" s="122">
        <v>0</v>
      </c>
      <c r="E15" s="123">
        <v>0</v>
      </c>
      <c r="F15" s="124">
        <f t="shared" si="8"/>
        <v>0</v>
      </c>
      <c r="G15" s="125">
        <v>3</v>
      </c>
      <c r="H15" s="126"/>
      <c r="I15" s="127"/>
      <c r="J15" s="124">
        <f t="shared" si="9"/>
        <v>3</v>
      </c>
      <c r="K15" s="128"/>
      <c r="L15" s="129"/>
      <c r="M15" s="130"/>
      <c r="N15" s="131"/>
      <c r="O15" s="132"/>
      <c r="P15" s="129"/>
      <c r="Q15" s="130"/>
      <c r="R15" s="133"/>
      <c r="S15" s="134"/>
      <c r="T15" s="91"/>
    </row>
    <row r="16" spans="1:20" ht="17.100000000000001" customHeight="1" thickBot="1" x14ac:dyDescent="0.45">
      <c r="A16" s="357"/>
      <c r="B16" s="135" t="s">
        <v>23</v>
      </c>
      <c r="C16" s="136">
        <v>0</v>
      </c>
      <c r="D16" s="137">
        <v>0</v>
      </c>
      <c r="E16" s="137">
        <v>0</v>
      </c>
      <c r="F16" s="138">
        <f t="shared" si="8"/>
        <v>0</v>
      </c>
      <c r="G16" s="137">
        <v>6.3230000000000004</v>
      </c>
      <c r="H16" s="139"/>
      <c r="I16" s="140"/>
      <c r="J16" s="138">
        <f t="shared" si="9"/>
        <v>6.3230000000000004</v>
      </c>
      <c r="K16" s="141"/>
      <c r="L16" s="139"/>
      <c r="M16" s="139"/>
      <c r="N16" s="142"/>
      <c r="O16" s="139"/>
      <c r="P16" s="139"/>
      <c r="Q16" s="139"/>
      <c r="R16" s="143"/>
      <c r="S16" s="144"/>
      <c r="T16" s="91"/>
    </row>
    <row r="17" spans="1:20" ht="17.100000000000001" customHeight="1" thickTop="1" x14ac:dyDescent="0.4">
      <c r="A17" s="340" t="s">
        <v>24</v>
      </c>
      <c r="B17" s="341"/>
      <c r="C17" s="17">
        <f>C16/C18</f>
        <v>0</v>
      </c>
      <c r="D17" s="17">
        <f t="shared" ref="D17:G17" si="10">D16/D18</f>
        <v>0</v>
      </c>
      <c r="E17" s="20">
        <f t="shared" si="10"/>
        <v>0</v>
      </c>
      <c r="F17" s="21">
        <f t="shared" si="10"/>
        <v>0</v>
      </c>
      <c r="G17" s="17">
        <f t="shared" si="10"/>
        <v>0.38793791030124558</v>
      </c>
      <c r="H17" s="18"/>
      <c r="I17" s="19"/>
      <c r="J17" s="276"/>
      <c r="K17" s="145"/>
      <c r="L17" s="146"/>
      <c r="M17" s="147"/>
      <c r="N17" s="148"/>
      <c r="O17" s="149"/>
      <c r="P17" s="146"/>
      <c r="Q17" s="147"/>
      <c r="R17" s="150"/>
      <c r="S17" s="151"/>
      <c r="T17" s="91"/>
    </row>
    <row r="18" spans="1:20" ht="17.100000000000001" customHeight="1" x14ac:dyDescent="0.4">
      <c r="A18" s="352" t="s">
        <v>22</v>
      </c>
      <c r="B18" s="353"/>
      <c r="C18" s="121">
        <f>AVERAGE(C22,C26,C30)</f>
        <v>3.5763333333333329</v>
      </c>
      <c r="D18" s="122">
        <f t="shared" ref="D18:Q18" si="11">AVERAGE(D22,D26,D30)</f>
        <v>4.032</v>
      </c>
      <c r="E18" s="123">
        <f t="shared" si="11"/>
        <v>21.244666666666671</v>
      </c>
      <c r="F18" s="124">
        <f t="shared" si="8"/>
        <v>28.853000000000002</v>
      </c>
      <c r="G18" s="125">
        <f t="shared" si="11"/>
        <v>16.298999999999996</v>
      </c>
      <c r="H18" s="122">
        <f t="shared" si="11"/>
        <v>16.061333333333334</v>
      </c>
      <c r="I18" s="123">
        <f t="shared" si="11"/>
        <v>20.451999999999998</v>
      </c>
      <c r="J18" s="124">
        <f t="shared" si="9"/>
        <v>52.812333333333328</v>
      </c>
      <c r="K18" s="125">
        <f t="shared" si="11"/>
        <v>11.787333333333331</v>
      </c>
      <c r="L18" s="122">
        <f t="shared" si="11"/>
        <v>15.873666666666667</v>
      </c>
      <c r="M18" s="123">
        <f t="shared" si="11"/>
        <v>4.8126666666666669</v>
      </c>
      <c r="N18" s="124">
        <f t="shared" ref="N18:N30" si="12">SUM(K18:M18)</f>
        <v>32.473666666666666</v>
      </c>
      <c r="O18" s="125">
        <f t="shared" si="11"/>
        <v>9.2210000000000019</v>
      </c>
      <c r="P18" s="122">
        <f t="shared" si="11"/>
        <v>5.8883333333333328</v>
      </c>
      <c r="Q18" s="123">
        <f t="shared" si="11"/>
        <v>2.5536666666666665</v>
      </c>
      <c r="R18" s="152">
        <f t="shared" ref="R18:R30" si="13">SUM(O18:Q18)</f>
        <v>17.663000000000004</v>
      </c>
      <c r="S18" s="153">
        <f t="shared" ref="S18:S26" si="14">SUM(F18,J18,N18,R18)</f>
        <v>131.80200000000002</v>
      </c>
      <c r="T18" s="91"/>
    </row>
    <row r="19" spans="1:20" ht="17.100000000000001" customHeight="1" x14ac:dyDescent="0.4">
      <c r="A19" s="355" t="s">
        <v>4</v>
      </c>
      <c r="B19" s="92" t="s">
        <v>19</v>
      </c>
      <c r="C19" s="93">
        <v>3</v>
      </c>
      <c r="D19" s="94">
        <v>7</v>
      </c>
      <c r="E19" s="95">
        <v>7</v>
      </c>
      <c r="F19" s="96">
        <f t="shared" si="8"/>
        <v>17</v>
      </c>
      <c r="G19" s="97">
        <v>60</v>
      </c>
      <c r="H19" s="94">
        <v>10</v>
      </c>
      <c r="I19" s="95">
        <v>14</v>
      </c>
      <c r="J19" s="96">
        <f t="shared" si="9"/>
        <v>84</v>
      </c>
      <c r="K19" s="97">
        <v>85</v>
      </c>
      <c r="L19" s="94">
        <v>39</v>
      </c>
      <c r="M19" s="95">
        <v>7</v>
      </c>
      <c r="N19" s="96">
        <f t="shared" si="12"/>
        <v>131</v>
      </c>
      <c r="O19" s="97">
        <v>68</v>
      </c>
      <c r="P19" s="94">
        <v>3</v>
      </c>
      <c r="Q19" s="95">
        <v>0</v>
      </c>
      <c r="R19" s="154">
        <f t="shared" si="13"/>
        <v>71</v>
      </c>
      <c r="S19" s="155">
        <f t="shared" si="14"/>
        <v>303</v>
      </c>
      <c r="T19" s="91"/>
    </row>
    <row r="20" spans="1:20" ht="17.100000000000001" customHeight="1" x14ac:dyDescent="0.4">
      <c r="A20" s="356"/>
      <c r="B20" s="106" t="s">
        <v>20</v>
      </c>
      <c r="C20" s="107">
        <v>0</v>
      </c>
      <c r="D20" s="108">
        <v>0</v>
      </c>
      <c r="E20" s="109">
        <v>0</v>
      </c>
      <c r="F20" s="110">
        <f t="shared" si="8"/>
        <v>0</v>
      </c>
      <c r="G20" s="111">
        <v>34.5</v>
      </c>
      <c r="H20" s="108">
        <v>46.5</v>
      </c>
      <c r="I20" s="109">
        <v>59</v>
      </c>
      <c r="J20" s="110">
        <f t="shared" si="9"/>
        <v>140</v>
      </c>
      <c r="K20" s="111">
        <v>5</v>
      </c>
      <c r="L20" s="108">
        <v>42</v>
      </c>
      <c r="M20" s="109">
        <v>7</v>
      </c>
      <c r="N20" s="110">
        <f t="shared" si="12"/>
        <v>54</v>
      </c>
      <c r="O20" s="111">
        <v>6</v>
      </c>
      <c r="P20" s="108">
        <v>8</v>
      </c>
      <c r="Q20" s="109">
        <v>0</v>
      </c>
      <c r="R20" s="156">
        <f t="shared" si="13"/>
        <v>14</v>
      </c>
      <c r="S20" s="157">
        <f t="shared" si="14"/>
        <v>208</v>
      </c>
      <c r="T20" s="91"/>
    </row>
    <row r="21" spans="1:20" ht="17.100000000000001" customHeight="1" x14ac:dyDescent="0.4">
      <c r="A21" s="356"/>
      <c r="B21" s="120" t="s">
        <v>21</v>
      </c>
      <c r="C21" s="121">
        <v>4</v>
      </c>
      <c r="D21" s="122">
        <v>6</v>
      </c>
      <c r="E21" s="123">
        <v>33.5</v>
      </c>
      <c r="F21" s="124">
        <f t="shared" si="8"/>
        <v>43.5</v>
      </c>
      <c r="G21" s="125">
        <v>23.5</v>
      </c>
      <c r="H21" s="122">
        <v>4</v>
      </c>
      <c r="I21" s="123">
        <v>26.5</v>
      </c>
      <c r="J21" s="124">
        <f t="shared" si="9"/>
        <v>54</v>
      </c>
      <c r="K21" s="125">
        <v>13</v>
      </c>
      <c r="L21" s="122">
        <v>46</v>
      </c>
      <c r="M21" s="123">
        <v>11</v>
      </c>
      <c r="N21" s="124">
        <f t="shared" si="12"/>
        <v>70</v>
      </c>
      <c r="O21" s="125">
        <v>0</v>
      </c>
      <c r="P21" s="122">
        <v>3</v>
      </c>
      <c r="Q21" s="123">
        <v>0</v>
      </c>
      <c r="R21" s="152">
        <f t="shared" si="13"/>
        <v>3</v>
      </c>
      <c r="S21" s="153">
        <f t="shared" si="14"/>
        <v>170.5</v>
      </c>
      <c r="T21" s="91"/>
    </row>
    <row r="22" spans="1:20" ht="17.100000000000001" customHeight="1" x14ac:dyDescent="0.4">
      <c r="A22" s="358"/>
      <c r="B22" s="158" t="s">
        <v>23</v>
      </c>
      <c r="C22" s="136">
        <v>1.962</v>
      </c>
      <c r="D22" s="136">
        <v>3.444</v>
      </c>
      <c r="E22" s="136">
        <v>11.452999999999999</v>
      </c>
      <c r="F22" s="96">
        <f t="shared" si="8"/>
        <v>16.858999999999998</v>
      </c>
      <c r="G22" s="136">
        <v>46.105999999999995</v>
      </c>
      <c r="H22" s="136">
        <v>47.780999999999999</v>
      </c>
      <c r="I22" s="136">
        <v>54.074999999999996</v>
      </c>
      <c r="J22" s="96">
        <f t="shared" si="9"/>
        <v>147.96199999999999</v>
      </c>
      <c r="K22" s="136">
        <v>26.331</v>
      </c>
      <c r="L22" s="136">
        <v>29.056999999999999</v>
      </c>
      <c r="M22" s="136">
        <v>6.5920000000000005</v>
      </c>
      <c r="N22" s="96">
        <f t="shared" si="12"/>
        <v>61.98</v>
      </c>
      <c r="O22" s="136">
        <v>20.851000000000003</v>
      </c>
      <c r="P22" s="136">
        <v>5.5110000000000001</v>
      </c>
      <c r="Q22" s="136">
        <v>0</v>
      </c>
      <c r="R22" s="154">
        <f t="shared" si="13"/>
        <v>26.362000000000002</v>
      </c>
      <c r="S22" s="155">
        <f t="shared" si="14"/>
        <v>253.16299999999998</v>
      </c>
      <c r="T22" s="91"/>
    </row>
    <row r="23" spans="1:20" ht="17.100000000000001" customHeight="1" x14ac:dyDescent="0.4">
      <c r="A23" s="355" t="s">
        <v>2</v>
      </c>
      <c r="B23" s="92" t="s">
        <v>19</v>
      </c>
      <c r="C23" s="93">
        <v>0</v>
      </c>
      <c r="D23" s="94">
        <v>0</v>
      </c>
      <c r="E23" s="95">
        <v>208</v>
      </c>
      <c r="F23" s="96">
        <f t="shared" si="8"/>
        <v>208</v>
      </c>
      <c r="G23" s="97">
        <v>0</v>
      </c>
      <c r="H23" s="94">
        <v>0</v>
      </c>
      <c r="I23" s="95">
        <v>0</v>
      </c>
      <c r="J23" s="96">
        <f t="shared" si="9"/>
        <v>0</v>
      </c>
      <c r="K23" s="97">
        <v>4</v>
      </c>
      <c r="L23" s="94">
        <v>0</v>
      </c>
      <c r="M23" s="95">
        <v>0</v>
      </c>
      <c r="N23" s="96">
        <f t="shared" si="12"/>
        <v>4</v>
      </c>
      <c r="O23" s="97">
        <v>12</v>
      </c>
      <c r="P23" s="94">
        <v>0</v>
      </c>
      <c r="Q23" s="95">
        <v>0</v>
      </c>
      <c r="R23" s="154">
        <f t="shared" si="13"/>
        <v>12</v>
      </c>
      <c r="S23" s="155">
        <f t="shared" si="14"/>
        <v>224</v>
      </c>
      <c r="T23" s="91"/>
    </row>
    <row r="24" spans="1:20" ht="17.100000000000001" customHeight="1" x14ac:dyDescent="0.4">
      <c r="A24" s="356"/>
      <c r="B24" s="106" t="s">
        <v>20</v>
      </c>
      <c r="C24" s="107">
        <v>0</v>
      </c>
      <c r="D24" s="108">
        <v>0</v>
      </c>
      <c r="E24" s="109">
        <v>0</v>
      </c>
      <c r="F24" s="110">
        <f t="shared" si="8"/>
        <v>0</v>
      </c>
      <c r="G24" s="111">
        <v>0</v>
      </c>
      <c r="H24" s="108">
        <v>0</v>
      </c>
      <c r="I24" s="109">
        <v>0</v>
      </c>
      <c r="J24" s="110">
        <f t="shared" si="9"/>
        <v>0</v>
      </c>
      <c r="K24" s="111">
        <v>0</v>
      </c>
      <c r="L24" s="108">
        <v>61</v>
      </c>
      <c r="M24" s="109">
        <v>0</v>
      </c>
      <c r="N24" s="110">
        <f t="shared" si="12"/>
        <v>61</v>
      </c>
      <c r="O24" s="111">
        <v>16</v>
      </c>
      <c r="P24" s="108">
        <v>13</v>
      </c>
      <c r="Q24" s="109">
        <v>8</v>
      </c>
      <c r="R24" s="156">
        <f t="shared" si="13"/>
        <v>37</v>
      </c>
      <c r="S24" s="157">
        <f t="shared" si="14"/>
        <v>98</v>
      </c>
      <c r="T24" s="91"/>
    </row>
    <row r="25" spans="1:20" ht="17.100000000000001" customHeight="1" x14ac:dyDescent="0.4">
      <c r="A25" s="356"/>
      <c r="B25" s="120" t="s">
        <v>21</v>
      </c>
      <c r="C25" s="121">
        <v>4</v>
      </c>
      <c r="D25" s="122">
        <v>13</v>
      </c>
      <c r="E25" s="123">
        <v>4</v>
      </c>
      <c r="F25" s="124">
        <f t="shared" si="8"/>
        <v>21</v>
      </c>
      <c r="G25" s="125">
        <v>16</v>
      </c>
      <c r="H25" s="122">
        <v>3</v>
      </c>
      <c r="I25" s="123">
        <v>20</v>
      </c>
      <c r="J25" s="124">
        <f t="shared" si="9"/>
        <v>39</v>
      </c>
      <c r="K25" s="125">
        <v>8.5</v>
      </c>
      <c r="L25" s="122">
        <v>28</v>
      </c>
      <c r="M25" s="123">
        <v>16</v>
      </c>
      <c r="N25" s="124">
        <f t="shared" si="12"/>
        <v>52.5</v>
      </c>
      <c r="O25" s="125">
        <v>9</v>
      </c>
      <c r="P25" s="122">
        <v>7</v>
      </c>
      <c r="Q25" s="123">
        <v>13.5</v>
      </c>
      <c r="R25" s="152">
        <f t="shared" si="13"/>
        <v>29.5</v>
      </c>
      <c r="S25" s="153">
        <f t="shared" si="14"/>
        <v>142</v>
      </c>
      <c r="T25" s="91"/>
    </row>
    <row r="26" spans="1:20" ht="17.100000000000001" customHeight="1" x14ac:dyDescent="0.4">
      <c r="A26" s="358"/>
      <c r="B26" s="159" t="s">
        <v>23</v>
      </c>
      <c r="C26" s="160">
        <v>0.56200000000000006</v>
      </c>
      <c r="D26" s="161">
        <v>1.7549999999999999</v>
      </c>
      <c r="E26" s="162">
        <v>26.792000000000002</v>
      </c>
      <c r="F26" s="96">
        <f t="shared" si="8"/>
        <v>29.109000000000002</v>
      </c>
      <c r="G26" s="160">
        <v>2.2269999999999999</v>
      </c>
      <c r="H26" s="161">
        <v>0.40300000000000002</v>
      </c>
      <c r="I26" s="162">
        <v>3.08</v>
      </c>
      <c r="J26" s="96">
        <f t="shared" si="9"/>
        <v>5.71</v>
      </c>
      <c r="K26" s="160">
        <v>2.903</v>
      </c>
      <c r="L26" s="161">
        <v>11.47</v>
      </c>
      <c r="M26" s="162">
        <v>2.355</v>
      </c>
      <c r="N26" s="96">
        <f t="shared" si="12"/>
        <v>16.728000000000002</v>
      </c>
      <c r="O26" s="160">
        <v>5.1580000000000004</v>
      </c>
      <c r="P26" s="161">
        <v>2.9259999999999997</v>
      </c>
      <c r="Q26" s="162">
        <v>3.198</v>
      </c>
      <c r="R26" s="154">
        <f t="shared" si="13"/>
        <v>11.282</v>
      </c>
      <c r="S26" s="155">
        <f t="shared" si="14"/>
        <v>62.829000000000008</v>
      </c>
      <c r="T26" s="91"/>
    </row>
    <row r="27" spans="1:20" ht="17.100000000000001" customHeight="1" x14ac:dyDescent="0.4">
      <c r="A27" s="359" t="s">
        <v>3</v>
      </c>
      <c r="B27" s="92" t="s">
        <v>19</v>
      </c>
      <c r="C27" s="93">
        <v>20</v>
      </c>
      <c r="D27" s="94">
        <v>3</v>
      </c>
      <c r="E27" s="95">
        <v>55</v>
      </c>
      <c r="F27" s="96">
        <f t="shared" si="8"/>
        <v>78</v>
      </c>
      <c r="G27" s="97">
        <v>0</v>
      </c>
      <c r="H27" s="94">
        <v>0</v>
      </c>
      <c r="I27" s="95">
        <v>15</v>
      </c>
      <c r="J27" s="96">
        <f t="shared" si="9"/>
        <v>15</v>
      </c>
      <c r="K27" s="97">
        <v>4</v>
      </c>
      <c r="L27" s="94">
        <v>4</v>
      </c>
      <c r="M27" s="95">
        <v>3</v>
      </c>
      <c r="N27" s="96">
        <f t="shared" si="12"/>
        <v>11</v>
      </c>
      <c r="O27" s="97">
        <v>0</v>
      </c>
      <c r="P27" s="94">
        <v>5</v>
      </c>
      <c r="Q27" s="95">
        <v>4.5</v>
      </c>
      <c r="R27" s="154">
        <f t="shared" si="13"/>
        <v>9.5</v>
      </c>
      <c r="S27" s="155">
        <f>SUM(C27:Q27)</f>
        <v>217.5</v>
      </c>
      <c r="T27" s="91"/>
    </row>
    <row r="28" spans="1:20" ht="17.100000000000001" customHeight="1" x14ac:dyDescent="0.4">
      <c r="A28" s="344"/>
      <c r="B28" s="106" t="s">
        <v>20</v>
      </c>
      <c r="C28" s="107">
        <v>37</v>
      </c>
      <c r="D28" s="108">
        <v>0</v>
      </c>
      <c r="E28" s="109">
        <v>8</v>
      </c>
      <c r="F28" s="110">
        <f t="shared" si="8"/>
        <v>45</v>
      </c>
      <c r="G28" s="111">
        <v>0</v>
      </c>
      <c r="H28" s="108">
        <v>0</v>
      </c>
      <c r="I28" s="109">
        <v>3</v>
      </c>
      <c r="J28" s="110">
        <f t="shared" si="9"/>
        <v>3</v>
      </c>
      <c r="K28" s="111">
        <v>0</v>
      </c>
      <c r="L28" s="108">
        <v>0</v>
      </c>
      <c r="M28" s="109">
        <v>8</v>
      </c>
      <c r="N28" s="110">
        <f t="shared" si="12"/>
        <v>8</v>
      </c>
      <c r="O28" s="111">
        <v>7</v>
      </c>
      <c r="P28" s="108">
        <v>30.5</v>
      </c>
      <c r="Q28" s="109">
        <v>5</v>
      </c>
      <c r="R28" s="156">
        <f t="shared" si="13"/>
        <v>42.5</v>
      </c>
      <c r="S28" s="157">
        <f>SUM(C28:Q28)</f>
        <v>154.5</v>
      </c>
      <c r="T28" s="91"/>
    </row>
    <row r="29" spans="1:20" ht="17.100000000000001" customHeight="1" x14ac:dyDescent="0.4">
      <c r="A29" s="344"/>
      <c r="B29" s="120" t="s">
        <v>21</v>
      </c>
      <c r="C29" s="121">
        <v>0</v>
      </c>
      <c r="D29" s="122">
        <v>0</v>
      </c>
      <c r="E29" s="123">
        <v>0</v>
      </c>
      <c r="F29" s="124">
        <f t="shared" si="8"/>
        <v>0</v>
      </c>
      <c r="G29" s="125">
        <v>4</v>
      </c>
      <c r="H29" s="122">
        <v>0</v>
      </c>
      <c r="I29" s="123">
        <v>3</v>
      </c>
      <c r="J29" s="124">
        <f t="shared" si="9"/>
        <v>7</v>
      </c>
      <c r="K29" s="125">
        <v>3.5</v>
      </c>
      <c r="L29" s="122">
        <v>12</v>
      </c>
      <c r="M29" s="123">
        <v>12</v>
      </c>
      <c r="N29" s="124">
        <f t="shared" si="12"/>
        <v>27.5</v>
      </c>
      <c r="O29" s="125">
        <v>5</v>
      </c>
      <c r="P29" s="122">
        <v>7.5</v>
      </c>
      <c r="Q29" s="123">
        <v>7</v>
      </c>
      <c r="R29" s="152">
        <f t="shared" si="13"/>
        <v>19.5</v>
      </c>
      <c r="S29" s="153">
        <f>SUM(C29:Q29)</f>
        <v>88.5</v>
      </c>
      <c r="T29" s="91"/>
    </row>
    <row r="30" spans="1:20" ht="17.100000000000001" customHeight="1" x14ac:dyDescent="0.4">
      <c r="A30" s="360"/>
      <c r="B30" s="159" t="s">
        <v>23</v>
      </c>
      <c r="C30" s="163">
        <v>8.2050000000000001</v>
      </c>
      <c r="D30" s="136">
        <v>6.8970000000000002</v>
      </c>
      <c r="E30" s="136">
        <v>25.489000000000001</v>
      </c>
      <c r="F30" s="164">
        <f t="shared" si="8"/>
        <v>40.591000000000001</v>
      </c>
      <c r="G30" s="136">
        <v>0.56399999999999995</v>
      </c>
      <c r="H30" s="136">
        <v>0</v>
      </c>
      <c r="I30" s="136">
        <v>4.2010000000000005</v>
      </c>
      <c r="J30" s="164">
        <f t="shared" si="9"/>
        <v>4.7650000000000006</v>
      </c>
      <c r="K30" s="136">
        <v>6.1280000000000001</v>
      </c>
      <c r="L30" s="136">
        <v>7.0940000000000003</v>
      </c>
      <c r="M30" s="136">
        <v>5.4909999999999997</v>
      </c>
      <c r="N30" s="164">
        <f t="shared" si="12"/>
        <v>18.713000000000001</v>
      </c>
      <c r="O30" s="136">
        <v>1.6539999999999999</v>
      </c>
      <c r="P30" s="136">
        <v>9.2279999999999998</v>
      </c>
      <c r="Q30" s="136">
        <v>4.4630000000000001</v>
      </c>
      <c r="R30" s="165">
        <f t="shared" si="13"/>
        <v>15.344999999999999</v>
      </c>
      <c r="S30" s="166">
        <f>AVERAGE(C30:Q30)</f>
        <v>9.5655333333333328</v>
      </c>
      <c r="T30" s="91"/>
    </row>
    <row r="31" spans="1:20" ht="5.0999999999999996" customHeight="1" x14ac:dyDescent="0.4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</row>
    <row r="32" spans="1:20" ht="17.100000000000001" customHeight="1" x14ac:dyDescent="0.4">
      <c r="A32" s="354" t="s">
        <v>26</v>
      </c>
      <c r="B32" s="354"/>
      <c r="C32" s="354"/>
      <c r="D32" s="354"/>
      <c r="E32" s="354"/>
      <c r="F32" s="167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</row>
    <row r="33" spans="1:21" ht="17.100000000000001" customHeight="1" x14ac:dyDescent="0.4">
      <c r="A33" s="89"/>
      <c r="B33" s="90"/>
      <c r="C33" s="28" t="s">
        <v>5</v>
      </c>
      <c r="D33" s="29" t="s">
        <v>6</v>
      </c>
      <c r="E33" s="293" t="s">
        <v>7</v>
      </c>
      <c r="F33" s="197" t="s">
        <v>41</v>
      </c>
      <c r="G33" s="307" t="s">
        <v>8</v>
      </c>
      <c r="H33" s="29" t="s">
        <v>9</v>
      </c>
      <c r="I33" s="293" t="s">
        <v>10</v>
      </c>
      <c r="J33" s="299" t="s">
        <v>41</v>
      </c>
      <c r="K33" s="307" t="s">
        <v>11</v>
      </c>
      <c r="L33" s="29" t="s">
        <v>12</v>
      </c>
      <c r="M33" s="293" t="s">
        <v>13</v>
      </c>
      <c r="N33" s="197" t="s">
        <v>41</v>
      </c>
      <c r="O33" s="307" t="s">
        <v>14</v>
      </c>
      <c r="P33" s="29" t="s">
        <v>15</v>
      </c>
      <c r="Q33" s="293" t="s">
        <v>16</v>
      </c>
      <c r="R33" s="286" t="s">
        <v>41</v>
      </c>
      <c r="S33" s="34" t="s">
        <v>18</v>
      </c>
      <c r="T33" s="91"/>
    </row>
    <row r="34" spans="1:21" ht="17.100000000000001" customHeight="1" x14ac:dyDescent="0.4">
      <c r="A34" s="361" t="s">
        <v>0</v>
      </c>
      <c r="B34" s="325" t="s">
        <v>19</v>
      </c>
      <c r="C34" s="189">
        <v>0</v>
      </c>
      <c r="D34" s="168">
        <v>0</v>
      </c>
      <c r="E34" s="296">
        <v>0</v>
      </c>
      <c r="F34" s="284">
        <f>SUM(C34:E34)</f>
        <v>0</v>
      </c>
      <c r="G34" s="308">
        <v>10500</v>
      </c>
      <c r="H34" s="170"/>
      <c r="I34" s="171"/>
      <c r="J34" s="300">
        <f>SUM(G34:I34)</f>
        <v>10500</v>
      </c>
      <c r="K34" s="172"/>
      <c r="L34" s="170"/>
      <c r="M34" s="171"/>
      <c r="N34" s="281"/>
      <c r="O34" s="172"/>
      <c r="P34" s="170"/>
      <c r="Q34" s="171"/>
      <c r="R34" s="287"/>
      <c r="S34" s="173">
        <f>SUM(F34,J34,N34,R34)</f>
        <v>10500</v>
      </c>
      <c r="T34" s="91"/>
      <c r="U34" s="11"/>
    </row>
    <row r="35" spans="1:21" ht="17.100000000000001" customHeight="1" x14ac:dyDescent="0.4">
      <c r="A35" s="362"/>
      <c r="B35" s="326" t="s">
        <v>20</v>
      </c>
      <c r="C35" s="67">
        <v>0</v>
      </c>
      <c r="D35" s="68">
        <v>0</v>
      </c>
      <c r="E35" s="297">
        <v>0</v>
      </c>
      <c r="F35" s="285">
        <f t="shared" ref="F35:F50" si="15">SUM(C35:E35)</f>
        <v>0</v>
      </c>
      <c r="G35" s="309">
        <v>18000</v>
      </c>
      <c r="H35" s="174"/>
      <c r="I35" s="175"/>
      <c r="J35" s="301">
        <f t="shared" ref="J35:J50" si="16">SUM(G35:I35)</f>
        <v>18000</v>
      </c>
      <c r="K35" s="176"/>
      <c r="L35" s="174"/>
      <c r="M35" s="175"/>
      <c r="N35" s="282"/>
      <c r="O35" s="176"/>
      <c r="P35" s="174"/>
      <c r="Q35" s="175"/>
      <c r="R35" s="288"/>
      <c r="S35" s="86">
        <f t="shared" ref="S35:S50" si="17">SUM(F35,J35,N35,R35)</f>
        <v>18000</v>
      </c>
      <c r="T35" s="91"/>
    </row>
    <row r="36" spans="1:21" ht="17.100000000000001" customHeight="1" x14ac:dyDescent="0.4">
      <c r="A36" s="362"/>
      <c r="B36" s="327" t="s">
        <v>21</v>
      </c>
      <c r="C36" s="76">
        <v>0</v>
      </c>
      <c r="D36" s="77">
        <v>0</v>
      </c>
      <c r="E36" s="295">
        <v>0</v>
      </c>
      <c r="F36" s="283">
        <f t="shared" si="15"/>
        <v>0</v>
      </c>
      <c r="G36" s="310">
        <v>12000</v>
      </c>
      <c r="H36" s="177"/>
      <c r="I36" s="178"/>
      <c r="J36" s="302">
        <f t="shared" si="16"/>
        <v>12000</v>
      </c>
      <c r="K36" s="179"/>
      <c r="L36" s="177"/>
      <c r="M36" s="178"/>
      <c r="N36" s="315"/>
      <c r="O36" s="179"/>
      <c r="P36" s="177"/>
      <c r="Q36" s="178"/>
      <c r="R36" s="289"/>
      <c r="S36" s="180">
        <f t="shared" si="17"/>
        <v>12000</v>
      </c>
      <c r="T36" s="91"/>
    </row>
    <row r="37" spans="1:21" ht="17.100000000000001" customHeight="1" thickBot="1" x14ac:dyDescent="0.45">
      <c r="A37" s="363"/>
      <c r="B37" s="328" t="s">
        <v>18</v>
      </c>
      <c r="C37" s="35">
        <f t="shared" ref="C37:G37" si="18">AVERAGE(C34:C36)</f>
        <v>0</v>
      </c>
      <c r="D37" s="36">
        <f t="shared" si="18"/>
        <v>0</v>
      </c>
      <c r="E37" s="319">
        <f t="shared" si="18"/>
        <v>0</v>
      </c>
      <c r="F37" s="305">
        <f t="shared" si="15"/>
        <v>0</v>
      </c>
      <c r="G37" s="311">
        <f t="shared" si="18"/>
        <v>13500</v>
      </c>
      <c r="H37" s="40"/>
      <c r="I37" s="181"/>
      <c r="J37" s="303">
        <f t="shared" si="16"/>
        <v>13500</v>
      </c>
      <c r="K37" s="182"/>
      <c r="L37" s="40"/>
      <c r="M37" s="181"/>
      <c r="N37" s="316"/>
      <c r="O37" s="182"/>
      <c r="P37" s="183"/>
      <c r="Q37" s="294"/>
      <c r="R37" s="290"/>
      <c r="S37" s="46">
        <f t="shared" si="17"/>
        <v>13500</v>
      </c>
      <c r="T37" s="91"/>
    </row>
    <row r="38" spans="1:21" ht="17.100000000000001" customHeight="1" thickTop="1" x14ac:dyDescent="0.4">
      <c r="A38" s="348" t="s">
        <v>24</v>
      </c>
      <c r="B38" s="349"/>
      <c r="C38" s="22">
        <f>C37/C39</f>
        <v>0</v>
      </c>
      <c r="D38" s="23">
        <f t="shared" ref="D38:E38" si="19">D37/D39</f>
        <v>0</v>
      </c>
      <c r="E38" s="24">
        <f t="shared" si="19"/>
        <v>0</v>
      </c>
      <c r="F38" s="306">
        <f t="shared" si="15"/>
        <v>0</v>
      </c>
      <c r="G38" s="312">
        <f>G37/G39</f>
        <v>0.15552995391705068</v>
      </c>
      <c r="H38" s="184"/>
      <c r="I38" s="185"/>
      <c r="J38" s="304">
        <f t="shared" si="16"/>
        <v>0.15552995391705068</v>
      </c>
      <c r="K38" s="186"/>
      <c r="L38" s="184"/>
      <c r="M38" s="185"/>
      <c r="N38" s="317"/>
      <c r="O38" s="186"/>
      <c r="P38" s="184"/>
      <c r="Q38" s="185"/>
      <c r="R38" s="291"/>
      <c r="S38" s="187">
        <f t="shared" si="17"/>
        <v>0.15552995391705068</v>
      </c>
      <c r="T38" s="91"/>
    </row>
    <row r="39" spans="1:21" ht="17.100000000000001" customHeight="1" x14ac:dyDescent="0.4">
      <c r="A39" s="364" t="s">
        <v>22</v>
      </c>
      <c r="B39" s="365"/>
      <c r="C39" s="76">
        <f>AVERAGE(C43,C47,C51)</f>
        <v>116633.33333333333</v>
      </c>
      <c r="D39" s="77">
        <f t="shared" ref="D39:P39" si="20">AVERAGE(D43,D47,D51)</f>
        <v>54066.666666666664</v>
      </c>
      <c r="E39" s="295">
        <f t="shared" si="20"/>
        <v>115166.66666666667</v>
      </c>
      <c r="F39" s="283">
        <f>SUM(C39:E39)</f>
        <v>285866.66666666669</v>
      </c>
      <c r="G39" s="310">
        <f t="shared" si="20"/>
        <v>86800</v>
      </c>
      <c r="H39" s="77">
        <f t="shared" si="20"/>
        <v>23000</v>
      </c>
      <c r="I39" s="295">
        <f t="shared" si="20"/>
        <v>144700</v>
      </c>
      <c r="J39" s="302">
        <f t="shared" si="16"/>
        <v>254500</v>
      </c>
      <c r="K39" s="310">
        <f t="shared" si="20"/>
        <v>107366.66666666667</v>
      </c>
      <c r="L39" s="77">
        <f t="shared" si="20"/>
        <v>388446.66666666669</v>
      </c>
      <c r="M39" s="295">
        <f t="shared" si="20"/>
        <v>148346.66666666666</v>
      </c>
      <c r="N39" s="283">
        <f t="shared" ref="N39:N50" si="21">SUM(K39:M39)</f>
        <v>644160</v>
      </c>
      <c r="O39" s="310">
        <f t="shared" si="20"/>
        <v>122900</v>
      </c>
      <c r="P39" s="77">
        <f t="shared" si="20"/>
        <v>125033.33333333333</v>
      </c>
      <c r="Q39" s="295">
        <f>AVERAGE(Q43,Q47,Q51)</f>
        <v>42433.333333333336</v>
      </c>
      <c r="R39" s="292">
        <f t="shared" ref="R39:R50" si="22">SUM(O39:Q39)</f>
        <v>290366.66666666663</v>
      </c>
      <c r="S39" s="188">
        <f t="shared" si="17"/>
        <v>1474893.3333333335</v>
      </c>
      <c r="T39" s="91"/>
    </row>
    <row r="40" spans="1:21" ht="17.100000000000001" customHeight="1" x14ac:dyDescent="0.4">
      <c r="A40" s="361" t="s">
        <v>4</v>
      </c>
      <c r="B40" s="325" t="s">
        <v>19</v>
      </c>
      <c r="C40" s="189">
        <v>0</v>
      </c>
      <c r="D40" s="168">
        <v>10500</v>
      </c>
      <c r="E40" s="296">
        <v>10500</v>
      </c>
      <c r="F40" s="284">
        <f t="shared" si="15"/>
        <v>21000</v>
      </c>
      <c r="G40" s="308">
        <v>100000</v>
      </c>
      <c r="H40" s="168">
        <v>19500</v>
      </c>
      <c r="I40" s="296">
        <v>43000</v>
      </c>
      <c r="J40" s="300">
        <f t="shared" si="16"/>
        <v>162500</v>
      </c>
      <c r="K40" s="308">
        <v>145500</v>
      </c>
      <c r="L40" s="168">
        <v>111000</v>
      </c>
      <c r="M40" s="296">
        <v>10500</v>
      </c>
      <c r="N40" s="284">
        <f t="shared" si="21"/>
        <v>267000</v>
      </c>
      <c r="O40" s="308">
        <v>110500</v>
      </c>
      <c r="P40" s="168">
        <v>3600</v>
      </c>
      <c r="Q40" s="296">
        <v>0</v>
      </c>
      <c r="R40" s="192">
        <f t="shared" si="22"/>
        <v>114100</v>
      </c>
      <c r="S40" s="173">
        <f t="shared" si="17"/>
        <v>564600</v>
      </c>
      <c r="T40" s="91"/>
      <c r="U40" s="11"/>
    </row>
    <row r="41" spans="1:21" ht="17.100000000000001" customHeight="1" x14ac:dyDescent="0.4">
      <c r="A41" s="362"/>
      <c r="B41" s="326" t="s">
        <v>20</v>
      </c>
      <c r="C41" s="67">
        <v>0</v>
      </c>
      <c r="D41" s="68">
        <v>0</v>
      </c>
      <c r="E41" s="297">
        <v>0</v>
      </c>
      <c r="F41" s="285">
        <f t="shared" si="15"/>
        <v>0</v>
      </c>
      <c r="G41" s="309">
        <v>0</v>
      </c>
      <c r="H41" s="68">
        <v>0</v>
      </c>
      <c r="I41" s="297">
        <v>41500</v>
      </c>
      <c r="J41" s="301">
        <f t="shared" si="16"/>
        <v>41500</v>
      </c>
      <c r="K41" s="309">
        <v>26000</v>
      </c>
      <c r="L41" s="68">
        <v>263000</v>
      </c>
      <c r="M41" s="297">
        <v>35000</v>
      </c>
      <c r="N41" s="285">
        <f t="shared" si="21"/>
        <v>324000</v>
      </c>
      <c r="O41" s="309">
        <v>38500</v>
      </c>
      <c r="P41" s="68">
        <v>42000</v>
      </c>
      <c r="Q41" s="297">
        <v>0</v>
      </c>
      <c r="R41" s="193">
        <f t="shared" si="22"/>
        <v>80500</v>
      </c>
      <c r="S41" s="86">
        <f t="shared" si="17"/>
        <v>446000</v>
      </c>
      <c r="T41" s="91"/>
    </row>
    <row r="42" spans="1:21" ht="17.100000000000001" customHeight="1" x14ac:dyDescent="0.4">
      <c r="A42" s="362"/>
      <c r="B42" s="327" t="s">
        <v>21</v>
      </c>
      <c r="C42" s="76">
        <v>16000</v>
      </c>
      <c r="D42" s="77">
        <v>34000</v>
      </c>
      <c r="E42" s="295">
        <v>135500</v>
      </c>
      <c r="F42" s="283">
        <f t="shared" si="15"/>
        <v>185500</v>
      </c>
      <c r="G42" s="310">
        <v>97700</v>
      </c>
      <c r="H42" s="77">
        <v>16000</v>
      </c>
      <c r="I42" s="295">
        <v>108500</v>
      </c>
      <c r="J42" s="302">
        <f t="shared" si="16"/>
        <v>222200</v>
      </c>
      <c r="K42" s="310">
        <v>54200</v>
      </c>
      <c r="L42" s="77">
        <v>252200</v>
      </c>
      <c r="M42" s="295">
        <v>47000</v>
      </c>
      <c r="N42" s="283">
        <f t="shared" si="21"/>
        <v>353400</v>
      </c>
      <c r="O42" s="310">
        <v>0</v>
      </c>
      <c r="P42" s="77">
        <v>12000</v>
      </c>
      <c r="Q42" s="295">
        <v>0</v>
      </c>
      <c r="R42" s="292">
        <f t="shared" si="22"/>
        <v>12000</v>
      </c>
      <c r="S42" s="188">
        <f t="shared" si="17"/>
        <v>773100</v>
      </c>
      <c r="T42" s="91"/>
    </row>
    <row r="43" spans="1:21" ht="17.100000000000001" customHeight="1" x14ac:dyDescent="0.4">
      <c r="A43" s="366"/>
      <c r="B43" s="329" t="s">
        <v>18</v>
      </c>
      <c r="C43" s="190">
        <f t="shared" ref="C43:S43" si="23">SUM(C40:C42)</f>
        <v>16000</v>
      </c>
      <c r="D43" s="191">
        <f t="shared" si="23"/>
        <v>44500</v>
      </c>
      <c r="E43" s="318">
        <f t="shared" si="23"/>
        <v>146000</v>
      </c>
      <c r="F43" s="298">
        <f t="shared" si="23"/>
        <v>206500</v>
      </c>
      <c r="G43" s="313">
        <f t="shared" si="23"/>
        <v>197700</v>
      </c>
      <c r="H43" s="191">
        <f t="shared" si="23"/>
        <v>35500</v>
      </c>
      <c r="I43" s="318">
        <f t="shared" si="23"/>
        <v>193000</v>
      </c>
      <c r="J43" s="314">
        <f t="shared" si="23"/>
        <v>426200</v>
      </c>
      <c r="K43" s="313">
        <f t="shared" si="23"/>
        <v>225700</v>
      </c>
      <c r="L43" s="191">
        <f t="shared" si="23"/>
        <v>626200</v>
      </c>
      <c r="M43" s="318">
        <f t="shared" si="23"/>
        <v>92500</v>
      </c>
      <c r="N43" s="298">
        <f t="shared" si="23"/>
        <v>944400</v>
      </c>
      <c r="O43" s="313">
        <f t="shared" si="23"/>
        <v>149000</v>
      </c>
      <c r="P43" s="191">
        <f t="shared" si="23"/>
        <v>57600</v>
      </c>
      <c r="Q43" s="318">
        <f t="shared" si="23"/>
        <v>0</v>
      </c>
      <c r="R43" s="194">
        <f t="shared" si="23"/>
        <v>206600</v>
      </c>
      <c r="S43" s="195">
        <f t="shared" si="23"/>
        <v>1783700</v>
      </c>
      <c r="T43" s="91"/>
    </row>
    <row r="44" spans="1:21" ht="17.100000000000001" customHeight="1" x14ac:dyDescent="0.4">
      <c r="A44" s="361" t="s">
        <v>2</v>
      </c>
      <c r="B44" s="325" t="s">
        <v>19</v>
      </c>
      <c r="C44" s="189">
        <v>5500</v>
      </c>
      <c r="D44" s="168">
        <v>40500</v>
      </c>
      <c r="E44" s="296">
        <v>19500</v>
      </c>
      <c r="F44" s="284">
        <f t="shared" si="15"/>
        <v>65500</v>
      </c>
      <c r="G44" s="308">
        <v>9900</v>
      </c>
      <c r="H44" s="168">
        <v>5500</v>
      </c>
      <c r="I44" s="296">
        <v>5500</v>
      </c>
      <c r="J44" s="300">
        <f t="shared" si="16"/>
        <v>20900</v>
      </c>
      <c r="K44" s="308">
        <v>56300</v>
      </c>
      <c r="L44" s="168">
        <v>47940</v>
      </c>
      <c r="M44" s="296">
        <v>104540</v>
      </c>
      <c r="N44" s="284">
        <f t="shared" si="21"/>
        <v>208780</v>
      </c>
      <c r="O44" s="308">
        <v>34500</v>
      </c>
      <c r="P44" s="168">
        <v>10500</v>
      </c>
      <c r="Q44" s="296">
        <v>0</v>
      </c>
      <c r="R44" s="192">
        <f t="shared" si="22"/>
        <v>45000</v>
      </c>
      <c r="S44" s="173">
        <f t="shared" si="17"/>
        <v>340180</v>
      </c>
      <c r="T44" s="91"/>
      <c r="U44" s="11"/>
    </row>
    <row r="45" spans="1:21" ht="17.100000000000001" customHeight="1" x14ac:dyDescent="0.4">
      <c r="A45" s="362"/>
      <c r="B45" s="326" t="s">
        <v>20</v>
      </c>
      <c r="C45" s="67">
        <v>0</v>
      </c>
      <c r="D45" s="68">
        <v>0</v>
      </c>
      <c r="E45" s="297">
        <v>0</v>
      </c>
      <c r="F45" s="285">
        <f t="shared" si="15"/>
        <v>0</v>
      </c>
      <c r="G45" s="309">
        <v>0</v>
      </c>
      <c r="H45" s="68">
        <v>0</v>
      </c>
      <c r="I45" s="297">
        <v>0</v>
      </c>
      <c r="J45" s="301">
        <f t="shared" si="16"/>
        <v>0</v>
      </c>
      <c r="K45" s="309">
        <v>0</v>
      </c>
      <c r="L45" s="68">
        <v>214000</v>
      </c>
      <c r="M45" s="297">
        <v>63000</v>
      </c>
      <c r="N45" s="285">
        <f t="shared" si="21"/>
        <v>277000</v>
      </c>
      <c r="O45" s="309">
        <v>90400</v>
      </c>
      <c r="P45" s="68">
        <v>96200</v>
      </c>
      <c r="Q45" s="297">
        <v>10000</v>
      </c>
      <c r="R45" s="193">
        <f t="shared" si="22"/>
        <v>196600</v>
      </c>
      <c r="S45" s="86">
        <f t="shared" si="17"/>
        <v>473600</v>
      </c>
      <c r="T45" s="91"/>
    </row>
    <row r="46" spans="1:21" ht="17.100000000000001" customHeight="1" x14ac:dyDescent="0.4">
      <c r="A46" s="362"/>
      <c r="B46" s="327" t="s">
        <v>21</v>
      </c>
      <c r="C46" s="76">
        <v>16000</v>
      </c>
      <c r="D46" s="77">
        <v>77200</v>
      </c>
      <c r="E46" s="295">
        <v>16000</v>
      </c>
      <c r="F46" s="283">
        <f t="shared" si="15"/>
        <v>109200</v>
      </c>
      <c r="G46" s="310">
        <v>48000</v>
      </c>
      <c r="H46" s="77">
        <v>28000</v>
      </c>
      <c r="I46" s="295">
        <v>87400</v>
      </c>
      <c r="J46" s="302">
        <f t="shared" si="16"/>
        <v>163400</v>
      </c>
      <c r="K46" s="310">
        <v>16000</v>
      </c>
      <c r="L46" s="77">
        <v>225000</v>
      </c>
      <c r="M46" s="295">
        <v>90200</v>
      </c>
      <c r="N46" s="283">
        <f t="shared" si="21"/>
        <v>331200</v>
      </c>
      <c r="O46" s="310">
        <v>49800</v>
      </c>
      <c r="P46" s="77">
        <v>32000</v>
      </c>
      <c r="Q46" s="295">
        <v>55000</v>
      </c>
      <c r="R46" s="292">
        <f t="shared" si="22"/>
        <v>136800</v>
      </c>
      <c r="S46" s="188">
        <f t="shared" si="17"/>
        <v>740600</v>
      </c>
      <c r="T46" s="91"/>
    </row>
    <row r="47" spans="1:21" ht="17.100000000000001" customHeight="1" x14ac:dyDescent="0.4">
      <c r="A47" s="366"/>
      <c r="B47" s="330" t="s">
        <v>18</v>
      </c>
      <c r="C47" s="190">
        <f t="shared" ref="C47:S47" si="24">SUM(C44:C46)</f>
        <v>21500</v>
      </c>
      <c r="D47" s="191">
        <f t="shared" si="24"/>
        <v>117700</v>
      </c>
      <c r="E47" s="318">
        <f t="shared" si="24"/>
        <v>35500</v>
      </c>
      <c r="F47" s="298">
        <f t="shared" si="24"/>
        <v>174700</v>
      </c>
      <c r="G47" s="313">
        <f t="shared" si="24"/>
        <v>57900</v>
      </c>
      <c r="H47" s="191">
        <f t="shared" si="24"/>
        <v>33500</v>
      </c>
      <c r="I47" s="318">
        <f t="shared" si="24"/>
        <v>92900</v>
      </c>
      <c r="J47" s="314">
        <f t="shared" si="24"/>
        <v>184300</v>
      </c>
      <c r="K47" s="313">
        <f t="shared" si="24"/>
        <v>72300</v>
      </c>
      <c r="L47" s="191">
        <f t="shared" si="24"/>
        <v>486940</v>
      </c>
      <c r="M47" s="318">
        <f t="shared" si="24"/>
        <v>257740</v>
      </c>
      <c r="N47" s="298">
        <f t="shared" si="24"/>
        <v>816980</v>
      </c>
      <c r="O47" s="313">
        <f t="shared" si="24"/>
        <v>174700</v>
      </c>
      <c r="P47" s="191">
        <f t="shared" si="24"/>
        <v>138700</v>
      </c>
      <c r="Q47" s="318">
        <f t="shared" si="24"/>
        <v>65000</v>
      </c>
      <c r="R47" s="194">
        <f t="shared" si="24"/>
        <v>378400</v>
      </c>
      <c r="S47" s="195">
        <f t="shared" si="24"/>
        <v>1554380</v>
      </c>
      <c r="T47" s="91"/>
    </row>
    <row r="48" spans="1:21" ht="17.100000000000001" customHeight="1" x14ac:dyDescent="0.4">
      <c r="A48" s="367" t="s">
        <v>3</v>
      </c>
      <c r="B48" s="325" t="s">
        <v>19</v>
      </c>
      <c r="C48" s="189">
        <v>62400</v>
      </c>
      <c r="D48" s="168">
        <v>0</v>
      </c>
      <c r="E48" s="296">
        <v>110000</v>
      </c>
      <c r="F48" s="284">
        <f t="shared" si="15"/>
        <v>172400</v>
      </c>
      <c r="G48" s="308">
        <v>4800</v>
      </c>
      <c r="H48" s="168">
        <v>0</v>
      </c>
      <c r="I48" s="296">
        <v>70800</v>
      </c>
      <c r="J48" s="300">
        <f t="shared" si="16"/>
        <v>75600</v>
      </c>
      <c r="K48" s="308">
        <v>9600</v>
      </c>
      <c r="L48" s="168">
        <v>0</v>
      </c>
      <c r="M48" s="296">
        <v>3000</v>
      </c>
      <c r="N48" s="284">
        <f t="shared" si="21"/>
        <v>12600</v>
      </c>
      <c r="O48" s="308">
        <v>0</v>
      </c>
      <c r="P48" s="168">
        <v>16800</v>
      </c>
      <c r="Q48" s="296">
        <v>13100</v>
      </c>
      <c r="R48" s="192">
        <f t="shared" si="22"/>
        <v>29900</v>
      </c>
      <c r="S48" s="173">
        <f t="shared" si="17"/>
        <v>290500</v>
      </c>
      <c r="T48" s="91"/>
      <c r="U48" s="11"/>
    </row>
    <row r="49" spans="1:20" ht="17.100000000000001" customHeight="1" x14ac:dyDescent="0.4">
      <c r="A49" s="368"/>
      <c r="B49" s="326" t="s">
        <v>20</v>
      </c>
      <c r="C49" s="67">
        <v>250000</v>
      </c>
      <c r="D49" s="68">
        <v>0</v>
      </c>
      <c r="E49" s="297">
        <v>54000</v>
      </c>
      <c r="F49" s="285">
        <f t="shared" si="15"/>
        <v>304000</v>
      </c>
      <c r="G49" s="309">
        <v>0</v>
      </c>
      <c r="H49" s="68">
        <v>0</v>
      </c>
      <c r="I49" s="297">
        <v>15000</v>
      </c>
      <c r="J49" s="301">
        <f t="shared" si="16"/>
        <v>15000</v>
      </c>
      <c r="K49" s="309">
        <v>0</v>
      </c>
      <c r="L49" s="68">
        <v>0</v>
      </c>
      <c r="M49" s="297">
        <v>39000</v>
      </c>
      <c r="N49" s="285">
        <f t="shared" si="21"/>
        <v>39000</v>
      </c>
      <c r="O49" s="309">
        <v>24000</v>
      </c>
      <c r="P49" s="68">
        <v>119500</v>
      </c>
      <c r="Q49" s="297">
        <v>24000</v>
      </c>
      <c r="R49" s="193">
        <f t="shared" si="22"/>
        <v>167500</v>
      </c>
      <c r="S49" s="86">
        <f t="shared" si="17"/>
        <v>525500</v>
      </c>
      <c r="T49" s="91"/>
    </row>
    <row r="50" spans="1:20" ht="17.100000000000001" customHeight="1" x14ac:dyDescent="0.4">
      <c r="A50" s="368"/>
      <c r="B50" s="327" t="s">
        <v>21</v>
      </c>
      <c r="C50" s="76">
        <v>0</v>
      </c>
      <c r="D50" s="77">
        <v>0</v>
      </c>
      <c r="E50" s="295">
        <v>0</v>
      </c>
      <c r="F50" s="283">
        <f t="shared" si="15"/>
        <v>0</v>
      </c>
      <c r="G50" s="310">
        <v>0</v>
      </c>
      <c r="H50" s="77">
        <v>0</v>
      </c>
      <c r="I50" s="295">
        <v>62400</v>
      </c>
      <c r="J50" s="302">
        <f t="shared" si="16"/>
        <v>62400</v>
      </c>
      <c r="K50" s="310">
        <v>14500</v>
      </c>
      <c r="L50" s="77">
        <v>52200</v>
      </c>
      <c r="M50" s="295">
        <v>52800</v>
      </c>
      <c r="N50" s="283">
        <f t="shared" si="21"/>
        <v>119500</v>
      </c>
      <c r="O50" s="310">
        <v>21000</v>
      </c>
      <c r="P50" s="77">
        <v>42500</v>
      </c>
      <c r="Q50" s="295">
        <v>25200</v>
      </c>
      <c r="R50" s="292">
        <f t="shared" si="22"/>
        <v>88700</v>
      </c>
      <c r="S50" s="188">
        <f t="shared" si="17"/>
        <v>270600</v>
      </c>
      <c r="T50" s="91"/>
    </row>
    <row r="51" spans="1:20" ht="17.100000000000001" customHeight="1" x14ac:dyDescent="0.4">
      <c r="A51" s="369"/>
      <c r="B51" s="330" t="s">
        <v>18</v>
      </c>
      <c r="C51" s="190">
        <f t="shared" ref="C51:S51" si="25">SUM(C48:C50)</f>
        <v>312400</v>
      </c>
      <c r="D51" s="191">
        <f t="shared" si="25"/>
        <v>0</v>
      </c>
      <c r="E51" s="318">
        <f t="shared" si="25"/>
        <v>164000</v>
      </c>
      <c r="F51" s="298">
        <f t="shared" si="25"/>
        <v>476400</v>
      </c>
      <c r="G51" s="313">
        <f t="shared" si="25"/>
        <v>4800</v>
      </c>
      <c r="H51" s="191">
        <f t="shared" si="25"/>
        <v>0</v>
      </c>
      <c r="I51" s="318">
        <f t="shared" si="25"/>
        <v>148200</v>
      </c>
      <c r="J51" s="314">
        <f t="shared" si="25"/>
        <v>153000</v>
      </c>
      <c r="K51" s="313">
        <f t="shared" si="25"/>
        <v>24100</v>
      </c>
      <c r="L51" s="191">
        <f t="shared" si="25"/>
        <v>52200</v>
      </c>
      <c r="M51" s="318">
        <f t="shared" si="25"/>
        <v>94800</v>
      </c>
      <c r="N51" s="298">
        <f t="shared" si="25"/>
        <v>171100</v>
      </c>
      <c r="O51" s="313">
        <f t="shared" si="25"/>
        <v>45000</v>
      </c>
      <c r="P51" s="191">
        <f t="shared" si="25"/>
        <v>178800</v>
      </c>
      <c r="Q51" s="318">
        <f t="shared" si="25"/>
        <v>62300</v>
      </c>
      <c r="R51" s="194">
        <f t="shared" si="25"/>
        <v>286100</v>
      </c>
      <c r="S51" s="195">
        <f t="shared" si="25"/>
        <v>1086600</v>
      </c>
      <c r="T51" s="91"/>
    </row>
    <row r="52" spans="1:20" ht="5.0999999999999996" customHeight="1" x14ac:dyDescent="0.4">
      <c r="A52" s="91"/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</row>
    <row r="53" spans="1:20" ht="17.100000000000001" customHeight="1" x14ac:dyDescent="0.4">
      <c r="A53" s="343" t="s">
        <v>27</v>
      </c>
      <c r="B53" s="343"/>
      <c r="C53" s="343"/>
      <c r="D53" s="343"/>
      <c r="E53" s="343"/>
      <c r="F53" s="196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</row>
    <row r="54" spans="1:20" ht="17.100000000000001" customHeight="1" x14ac:dyDescent="0.4">
      <c r="A54" s="370"/>
      <c r="B54" s="371"/>
      <c r="C54" s="372"/>
      <c r="D54" s="32" t="s">
        <v>39</v>
      </c>
      <c r="E54" s="29" t="s">
        <v>34</v>
      </c>
      <c r="F54" s="29" t="s">
        <v>35</v>
      </c>
      <c r="G54" s="30" t="s">
        <v>36</v>
      </c>
      <c r="H54" s="197" t="s">
        <v>18</v>
      </c>
      <c r="I54" s="198"/>
      <c r="J54" s="376" t="s">
        <v>42</v>
      </c>
      <c r="K54" s="377"/>
      <c r="L54" s="199" t="s">
        <v>5</v>
      </c>
      <c r="M54" s="320" t="s">
        <v>37</v>
      </c>
      <c r="N54" s="200" t="s">
        <v>7</v>
      </c>
      <c r="O54" s="201" t="s">
        <v>18</v>
      </c>
      <c r="P54" s="332"/>
      <c r="Q54" s="333"/>
      <c r="R54" s="333"/>
      <c r="S54" s="333"/>
      <c r="T54" s="246"/>
    </row>
    <row r="55" spans="1:20" ht="17.100000000000001" customHeight="1" x14ac:dyDescent="0.4">
      <c r="A55" s="359" t="s">
        <v>0</v>
      </c>
      <c r="B55" s="355" t="s">
        <v>28</v>
      </c>
      <c r="C55" s="92" t="s">
        <v>30</v>
      </c>
      <c r="D55" s="202">
        <f>O55</f>
        <v>19479</v>
      </c>
      <c r="E55" s="203"/>
      <c r="F55" s="203"/>
      <c r="G55" s="204"/>
      <c r="H55" s="205">
        <f>SUM(D55:G55)</f>
        <v>19479</v>
      </c>
      <c r="I55" s="206"/>
      <c r="J55" s="373" t="s">
        <v>28</v>
      </c>
      <c r="K55" s="334" t="s">
        <v>30</v>
      </c>
      <c r="L55" s="209">
        <v>0</v>
      </c>
      <c r="M55" s="252">
        <v>0</v>
      </c>
      <c r="N55" s="210">
        <v>19479</v>
      </c>
      <c r="O55" s="211">
        <f t="shared" ref="O55:O60" si="26">SUM(L55:N55)</f>
        <v>19479</v>
      </c>
      <c r="P55" s="331"/>
      <c r="Q55" s="237"/>
      <c r="R55" s="237"/>
      <c r="S55" s="237"/>
      <c r="T55" s="91"/>
    </row>
    <row r="56" spans="1:20" ht="17.100000000000001" customHeight="1" x14ac:dyDescent="0.4">
      <c r="A56" s="344"/>
      <c r="B56" s="356"/>
      <c r="C56" s="106" t="s">
        <v>31</v>
      </c>
      <c r="D56" s="212">
        <f>O56</f>
        <v>0</v>
      </c>
      <c r="E56" s="213"/>
      <c r="F56" s="213"/>
      <c r="G56" s="214"/>
      <c r="H56" s="215">
        <f>SUM(D56:G56)</f>
        <v>0</v>
      </c>
      <c r="I56" s="206"/>
      <c r="J56" s="374"/>
      <c r="K56" s="335" t="s">
        <v>31</v>
      </c>
      <c r="L56" s="216">
        <v>0</v>
      </c>
      <c r="M56" s="321">
        <v>0</v>
      </c>
      <c r="N56" s="217">
        <v>0</v>
      </c>
      <c r="O56" s="218">
        <f t="shared" si="26"/>
        <v>0</v>
      </c>
      <c r="P56" s="331"/>
      <c r="Q56" s="237"/>
      <c r="R56" s="237"/>
      <c r="S56" s="237"/>
      <c r="T56" s="91"/>
    </row>
    <row r="57" spans="1:20" ht="17.100000000000001" customHeight="1" x14ac:dyDescent="0.4">
      <c r="A57" s="344"/>
      <c r="B57" s="356"/>
      <c r="C57" s="106" t="s">
        <v>32</v>
      </c>
      <c r="D57" s="212">
        <f>O57</f>
        <v>0</v>
      </c>
      <c r="E57" s="213"/>
      <c r="F57" s="213"/>
      <c r="G57" s="214"/>
      <c r="H57" s="215">
        <f>SUM(D57:G57)</f>
        <v>0</v>
      </c>
      <c r="I57" s="206"/>
      <c r="J57" s="374"/>
      <c r="K57" s="335" t="s">
        <v>32</v>
      </c>
      <c r="L57" s="216">
        <v>0</v>
      </c>
      <c r="M57" s="321">
        <v>0</v>
      </c>
      <c r="N57" s="217">
        <v>0</v>
      </c>
      <c r="O57" s="218">
        <f t="shared" si="26"/>
        <v>0</v>
      </c>
      <c r="P57" s="331"/>
      <c r="Q57" s="237"/>
      <c r="R57" s="237"/>
      <c r="S57" s="237"/>
      <c r="T57" s="91"/>
    </row>
    <row r="58" spans="1:20" ht="17.100000000000001" customHeight="1" x14ac:dyDescent="0.4">
      <c r="A58" s="344"/>
      <c r="B58" s="356"/>
      <c r="C58" s="120" t="s">
        <v>33</v>
      </c>
      <c r="D58" s="219">
        <f>O58</f>
        <v>496</v>
      </c>
      <c r="E58" s="220"/>
      <c r="F58" s="220"/>
      <c r="G58" s="221"/>
      <c r="H58" s="222">
        <f>SUM(D58:G58)</f>
        <v>496</v>
      </c>
      <c r="I58" s="206"/>
      <c r="J58" s="374"/>
      <c r="K58" s="336" t="s">
        <v>33</v>
      </c>
      <c r="L58" s="223">
        <v>65</v>
      </c>
      <c r="M58" s="322">
        <v>133</v>
      </c>
      <c r="N58" s="224">
        <v>298</v>
      </c>
      <c r="O58" s="225">
        <f t="shared" si="26"/>
        <v>496</v>
      </c>
      <c r="P58" s="331"/>
      <c r="Q58" s="237"/>
      <c r="R58" s="237"/>
      <c r="S58" s="237"/>
      <c r="T58" s="91"/>
    </row>
    <row r="59" spans="1:20" ht="17.100000000000001" customHeight="1" x14ac:dyDescent="0.4">
      <c r="A59" s="344"/>
      <c r="B59" s="358"/>
      <c r="C59" s="159" t="s">
        <v>18</v>
      </c>
      <c r="D59" s="226">
        <f>SUM(D55:D58)</f>
        <v>19975</v>
      </c>
      <c r="E59" s="227"/>
      <c r="F59" s="227"/>
      <c r="G59" s="228"/>
      <c r="H59" s="205">
        <f>SUM(D59:G59)</f>
        <v>19975</v>
      </c>
      <c r="I59" s="206"/>
      <c r="J59" s="375"/>
      <c r="K59" s="337" t="s">
        <v>18</v>
      </c>
      <c r="L59" s="229">
        <v>65</v>
      </c>
      <c r="M59" s="323">
        <v>133</v>
      </c>
      <c r="N59" s="230">
        <v>19777</v>
      </c>
      <c r="O59" s="231">
        <f t="shared" si="26"/>
        <v>19975</v>
      </c>
      <c r="P59" s="331"/>
      <c r="Q59" s="237"/>
      <c r="R59" s="237"/>
      <c r="S59" s="237"/>
      <c r="T59" s="91"/>
    </row>
    <row r="60" spans="1:20" ht="17.100000000000001" customHeight="1" thickBot="1" x14ac:dyDescent="0.45">
      <c r="A60" s="344"/>
      <c r="B60" s="380" t="s">
        <v>29</v>
      </c>
      <c r="C60" s="381"/>
      <c r="D60" s="232">
        <f>O60</f>
        <v>16285</v>
      </c>
      <c r="E60" s="233"/>
      <c r="F60" s="233"/>
      <c r="G60" s="234"/>
      <c r="H60" s="235">
        <f t="shared" ref="H60:H84" si="27">SUM(D60:G60)</f>
        <v>16285</v>
      </c>
      <c r="I60" s="206"/>
      <c r="J60" s="378" t="s">
        <v>29</v>
      </c>
      <c r="K60" s="379"/>
      <c r="L60" s="236">
        <v>5498</v>
      </c>
      <c r="M60" s="324">
        <v>4903</v>
      </c>
      <c r="N60" s="237">
        <v>5884</v>
      </c>
      <c r="O60" s="238">
        <f t="shared" si="26"/>
        <v>16285</v>
      </c>
      <c r="P60" s="331"/>
      <c r="Q60" s="237"/>
      <c r="R60" s="237"/>
      <c r="S60" s="237"/>
      <c r="T60" s="91"/>
    </row>
    <row r="61" spans="1:20" ht="17.100000000000001" customHeight="1" thickTop="1" thickBot="1" x14ac:dyDescent="0.45">
      <c r="A61" s="344"/>
      <c r="B61" s="384" t="s">
        <v>38</v>
      </c>
      <c r="C61" s="386"/>
      <c r="D61" s="239">
        <f>D59-D60</f>
        <v>3690</v>
      </c>
      <c r="E61" s="240"/>
      <c r="F61" s="240"/>
      <c r="G61" s="240"/>
      <c r="H61" s="241">
        <f t="shared" si="27"/>
        <v>3690</v>
      </c>
      <c r="I61" s="206"/>
      <c r="J61" s="382" t="s">
        <v>38</v>
      </c>
      <c r="K61" s="383"/>
      <c r="L61" s="242">
        <v>-5433</v>
      </c>
      <c r="M61" s="280">
        <v>-4770</v>
      </c>
      <c r="N61" s="243">
        <v>13893</v>
      </c>
      <c r="O61" s="244">
        <f>O59-O60</f>
        <v>3690</v>
      </c>
      <c r="P61" s="331"/>
      <c r="Q61" s="237"/>
      <c r="R61" s="237"/>
      <c r="S61" s="237"/>
      <c r="T61" s="91"/>
    </row>
    <row r="62" spans="1:20" ht="17.100000000000001" customHeight="1" thickTop="1" x14ac:dyDescent="0.4">
      <c r="A62" s="384" t="s">
        <v>24</v>
      </c>
      <c r="B62" s="385"/>
      <c r="C62" s="386"/>
      <c r="D62" s="279">
        <f>D61/D63</f>
        <v>4.269186270728885</v>
      </c>
      <c r="E62" s="277"/>
      <c r="F62" s="277"/>
      <c r="G62" s="278"/>
      <c r="H62" s="338">
        <f>D62</f>
        <v>4.269186270728885</v>
      </c>
      <c r="I62" s="245"/>
      <c r="J62" s="208"/>
      <c r="K62" s="91"/>
      <c r="L62" s="246"/>
      <c r="M62" s="246"/>
      <c r="N62" s="91"/>
      <c r="O62" s="91"/>
      <c r="P62" s="91"/>
      <c r="Q62" s="91"/>
      <c r="R62" s="91"/>
      <c r="S62" s="91"/>
      <c r="T62" s="91"/>
    </row>
    <row r="63" spans="1:20" ht="17.100000000000001" customHeight="1" thickBot="1" x14ac:dyDescent="0.45">
      <c r="A63" s="346" t="s">
        <v>22</v>
      </c>
      <c r="B63" s="387"/>
      <c r="C63" s="347"/>
      <c r="D63" s="247">
        <f>AVERAGE(D70,D77,D84)</f>
        <v>864.33333333333337</v>
      </c>
      <c r="E63" s="248"/>
      <c r="F63" s="248"/>
      <c r="G63" s="249"/>
      <c r="H63" s="339">
        <f t="shared" si="27"/>
        <v>864.33333333333337</v>
      </c>
      <c r="I63" s="245"/>
      <c r="J63" s="208"/>
      <c r="K63" s="91"/>
      <c r="L63" s="91"/>
      <c r="M63" s="91"/>
      <c r="N63" s="91"/>
      <c r="O63" s="91"/>
      <c r="P63" s="91"/>
      <c r="Q63" s="91"/>
      <c r="R63" s="91"/>
      <c r="S63" s="91"/>
      <c r="T63" s="91"/>
    </row>
    <row r="64" spans="1:20" ht="17.100000000000001" customHeight="1" thickTop="1" x14ac:dyDescent="0.4">
      <c r="A64" s="344" t="s">
        <v>1</v>
      </c>
      <c r="B64" s="356" t="s">
        <v>28</v>
      </c>
      <c r="C64" s="250" t="s">
        <v>30</v>
      </c>
      <c r="D64" s="251">
        <v>19031</v>
      </c>
      <c r="E64" s="252">
        <v>19031</v>
      </c>
      <c r="F64" s="252">
        <v>19383</v>
      </c>
      <c r="G64" s="253">
        <v>19383</v>
      </c>
      <c r="H64" s="254">
        <f t="shared" si="27"/>
        <v>76828</v>
      </c>
      <c r="I64" s="206"/>
      <c r="J64" s="207"/>
      <c r="K64" s="91"/>
      <c r="L64" s="91"/>
      <c r="M64" s="91"/>
      <c r="N64" s="91"/>
      <c r="O64" s="91"/>
      <c r="P64" s="91"/>
      <c r="Q64" s="91"/>
      <c r="R64" s="91"/>
      <c r="S64" s="91"/>
      <c r="T64" s="91"/>
    </row>
    <row r="65" spans="1:20" ht="17.100000000000001" customHeight="1" x14ac:dyDescent="0.4">
      <c r="A65" s="344"/>
      <c r="B65" s="356"/>
      <c r="C65" s="106" t="s">
        <v>31</v>
      </c>
      <c r="D65" s="212">
        <v>209</v>
      </c>
      <c r="E65" s="255">
        <v>422</v>
      </c>
      <c r="F65" s="255">
        <v>943</v>
      </c>
      <c r="G65" s="256">
        <v>206</v>
      </c>
      <c r="H65" s="215">
        <f t="shared" si="27"/>
        <v>1780</v>
      </c>
      <c r="I65" s="206"/>
      <c r="J65" s="207"/>
      <c r="K65" s="91"/>
      <c r="L65" s="91"/>
      <c r="M65" s="91"/>
      <c r="N65" s="91"/>
      <c r="O65" s="91"/>
      <c r="P65" s="91"/>
      <c r="Q65" s="91"/>
      <c r="R65" s="91"/>
      <c r="S65" s="91"/>
      <c r="T65" s="91"/>
    </row>
    <row r="66" spans="1:20" ht="17.100000000000001" customHeight="1" x14ac:dyDescent="0.4">
      <c r="A66" s="344"/>
      <c r="B66" s="356"/>
      <c r="C66" s="106" t="s">
        <v>32</v>
      </c>
      <c r="D66" s="212">
        <v>146</v>
      </c>
      <c r="E66" s="255">
        <v>152</v>
      </c>
      <c r="F66" s="255">
        <v>126</v>
      </c>
      <c r="G66" s="256">
        <v>75</v>
      </c>
      <c r="H66" s="215">
        <f t="shared" si="27"/>
        <v>499</v>
      </c>
      <c r="I66" s="206"/>
      <c r="J66" s="207"/>
      <c r="K66" s="91"/>
      <c r="L66" s="91"/>
      <c r="M66" s="91"/>
      <c r="N66" s="91"/>
      <c r="O66" s="91"/>
      <c r="P66" s="91"/>
      <c r="Q66" s="91"/>
      <c r="R66" s="91"/>
      <c r="S66" s="91"/>
      <c r="T66" s="91"/>
    </row>
    <row r="67" spans="1:20" ht="17.100000000000001" customHeight="1" x14ac:dyDescent="0.4">
      <c r="A67" s="344"/>
      <c r="B67" s="356"/>
      <c r="C67" s="120" t="s">
        <v>33</v>
      </c>
      <c r="D67" s="76">
        <v>1700</v>
      </c>
      <c r="E67" s="77">
        <v>1599</v>
      </c>
      <c r="F67" s="77">
        <v>1417</v>
      </c>
      <c r="G67" s="78">
        <v>896</v>
      </c>
      <c r="H67" s="222">
        <f t="shared" si="27"/>
        <v>5612</v>
      </c>
      <c r="I67" s="206"/>
      <c r="J67" s="207"/>
      <c r="K67" s="91"/>
      <c r="L67" s="91"/>
      <c r="M67" s="91"/>
      <c r="N67" s="91"/>
      <c r="O67" s="91"/>
      <c r="P67" s="91"/>
      <c r="Q67" s="91"/>
      <c r="R67" s="91"/>
      <c r="S67" s="91"/>
      <c r="T67" s="91"/>
    </row>
    <row r="68" spans="1:20" ht="17.100000000000001" customHeight="1" x14ac:dyDescent="0.4">
      <c r="A68" s="344"/>
      <c r="B68" s="358"/>
      <c r="C68" s="159" t="s">
        <v>18</v>
      </c>
      <c r="D68" s="226">
        <f>SUM(D64:D67)</f>
        <v>21086</v>
      </c>
      <c r="E68" s="226">
        <f t="shared" ref="E68" si="28">SUM(E64:E67)</f>
        <v>21204</v>
      </c>
      <c r="F68" s="226">
        <v>21869</v>
      </c>
      <c r="G68" s="257">
        <v>20560</v>
      </c>
      <c r="H68" s="205">
        <f t="shared" si="27"/>
        <v>84719</v>
      </c>
      <c r="I68" s="206"/>
      <c r="J68" s="207"/>
      <c r="K68" s="91"/>
      <c r="L68" s="91"/>
      <c r="M68" s="91"/>
      <c r="N68" s="91"/>
      <c r="O68" s="91"/>
      <c r="P68" s="91"/>
      <c r="Q68" s="91"/>
      <c r="R68" s="91"/>
      <c r="S68" s="91"/>
      <c r="T68" s="91"/>
    </row>
    <row r="69" spans="1:20" ht="17.100000000000001" customHeight="1" thickBot="1" x14ac:dyDescent="0.45">
      <c r="A69" s="344"/>
      <c r="B69" s="380" t="s">
        <v>29</v>
      </c>
      <c r="C69" s="381"/>
      <c r="D69" s="258">
        <v>21230</v>
      </c>
      <c r="E69" s="259">
        <v>23133</v>
      </c>
      <c r="F69" s="259">
        <v>21159</v>
      </c>
      <c r="G69" s="260">
        <v>22682</v>
      </c>
      <c r="H69" s="261">
        <f t="shared" si="27"/>
        <v>88204</v>
      </c>
      <c r="I69" s="206"/>
      <c r="J69" s="207"/>
      <c r="K69" s="91"/>
      <c r="L69" s="91"/>
      <c r="M69" s="91"/>
      <c r="N69" s="91"/>
      <c r="O69" s="91"/>
      <c r="P69" s="91"/>
      <c r="Q69" s="91"/>
      <c r="R69" s="91"/>
      <c r="S69" s="91"/>
      <c r="T69" s="91"/>
    </row>
    <row r="70" spans="1:20" ht="17.100000000000001" customHeight="1" thickTop="1" x14ac:dyDescent="0.4">
      <c r="A70" s="360"/>
      <c r="B70" s="382" t="s">
        <v>38</v>
      </c>
      <c r="C70" s="383"/>
      <c r="D70" s="262">
        <f>D68-D69</f>
        <v>-144</v>
      </c>
      <c r="E70" s="263">
        <f t="shared" ref="E70" si="29">E68-E69</f>
        <v>-1929</v>
      </c>
      <c r="F70" s="263">
        <v>710</v>
      </c>
      <c r="G70" s="264">
        <v>-2122</v>
      </c>
      <c r="H70" s="265">
        <f t="shared" si="27"/>
        <v>-3485</v>
      </c>
      <c r="I70" s="266"/>
      <c r="J70" s="267"/>
      <c r="K70" s="91"/>
      <c r="L70" s="91"/>
      <c r="M70" s="91"/>
      <c r="N70" s="91"/>
      <c r="O70" s="91"/>
      <c r="P70" s="91"/>
      <c r="Q70" s="91"/>
      <c r="R70" s="91"/>
      <c r="S70" s="91"/>
      <c r="T70" s="91"/>
    </row>
    <row r="71" spans="1:20" ht="17.100000000000001" customHeight="1" x14ac:dyDescent="0.4">
      <c r="A71" s="359" t="s">
        <v>2</v>
      </c>
      <c r="B71" s="355" t="s">
        <v>28</v>
      </c>
      <c r="C71" s="92" t="s">
        <v>30</v>
      </c>
      <c r="D71" s="189">
        <v>18937</v>
      </c>
      <c r="E71" s="168">
        <v>18937</v>
      </c>
      <c r="F71" s="168">
        <v>18937</v>
      </c>
      <c r="G71" s="169">
        <v>18937</v>
      </c>
      <c r="H71" s="268">
        <f t="shared" si="27"/>
        <v>75748</v>
      </c>
      <c r="I71" s="206"/>
      <c r="J71" s="207"/>
      <c r="K71" s="91"/>
      <c r="L71" s="91"/>
      <c r="M71" s="91"/>
      <c r="N71" s="91"/>
      <c r="O71" s="91"/>
      <c r="P71" s="91"/>
      <c r="Q71" s="91"/>
      <c r="R71" s="91"/>
      <c r="S71" s="91"/>
      <c r="T71" s="91"/>
    </row>
    <row r="72" spans="1:20" ht="17.100000000000001" customHeight="1" x14ac:dyDescent="0.4">
      <c r="A72" s="344"/>
      <c r="B72" s="356"/>
      <c r="C72" s="106" t="s">
        <v>31</v>
      </c>
      <c r="D72" s="212">
        <v>173</v>
      </c>
      <c r="E72" s="255">
        <v>182</v>
      </c>
      <c r="F72" s="255">
        <v>815</v>
      </c>
      <c r="G72" s="256">
        <v>377</v>
      </c>
      <c r="H72" s="269">
        <f t="shared" si="27"/>
        <v>1547</v>
      </c>
      <c r="I72" s="206"/>
      <c r="J72" s="207"/>
      <c r="K72" s="91"/>
      <c r="L72" s="91"/>
      <c r="M72" s="91"/>
      <c r="N72" s="91"/>
      <c r="O72" s="91"/>
      <c r="P72" s="91"/>
      <c r="Q72" s="91"/>
      <c r="R72" s="91"/>
      <c r="S72" s="91"/>
      <c r="T72" s="91"/>
    </row>
    <row r="73" spans="1:20" ht="17.100000000000001" customHeight="1" x14ac:dyDescent="0.4">
      <c r="A73" s="344"/>
      <c r="B73" s="356"/>
      <c r="C73" s="106" t="s">
        <v>32</v>
      </c>
      <c r="D73" s="212">
        <v>134</v>
      </c>
      <c r="E73" s="255">
        <v>124</v>
      </c>
      <c r="F73" s="255">
        <v>102</v>
      </c>
      <c r="G73" s="256">
        <v>20</v>
      </c>
      <c r="H73" s="269">
        <f t="shared" si="27"/>
        <v>380</v>
      </c>
      <c r="I73" s="206"/>
      <c r="J73" s="207"/>
      <c r="K73" s="91"/>
      <c r="L73" s="91"/>
      <c r="M73" s="91"/>
      <c r="N73" s="91"/>
      <c r="O73" s="91"/>
      <c r="P73" s="91"/>
      <c r="Q73" s="91"/>
      <c r="R73" s="91"/>
      <c r="S73" s="91"/>
      <c r="T73" s="91"/>
    </row>
    <row r="74" spans="1:20" ht="17.100000000000001" customHeight="1" x14ac:dyDescent="0.4">
      <c r="A74" s="344"/>
      <c r="B74" s="356"/>
      <c r="C74" s="120" t="s">
        <v>33</v>
      </c>
      <c r="D74" s="219">
        <v>2152</v>
      </c>
      <c r="E74" s="77">
        <v>2676</v>
      </c>
      <c r="F74" s="77">
        <v>2321</v>
      </c>
      <c r="G74" s="78">
        <v>1919</v>
      </c>
      <c r="H74" s="270">
        <f t="shared" si="27"/>
        <v>9068</v>
      </c>
      <c r="I74" s="206"/>
      <c r="J74" s="207"/>
      <c r="K74" s="91"/>
      <c r="L74" s="91"/>
      <c r="M74" s="91"/>
      <c r="N74" s="91"/>
      <c r="O74" s="91"/>
      <c r="P74" s="91"/>
      <c r="Q74" s="91"/>
      <c r="R74" s="91"/>
      <c r="S74" s="91"/>
      <c r="T74" s="91"/>
    </row>
    <row r="75" spans="1:20" ht="17.100000000000001" customHeight="1" x14ac:dyDescent="0.4">
      <c r="A75" s="344"/>
      <c r="B75" s="358"/>
      <c r="C75" s="159" t="s">
        <v>18</v>
      </c>
      <c r="D75" s="226">
        <f>SUM(D71:D74)</f>
        <v>21396</v>
      </c>
      <c r="E75" s="226">
        <f t="shared" ref="E75" si="30">SUM(E71:E74)</f>
        <v>21919</v>
      </c>
      <c r="F75" s="226">
        <v>22175</v>
      </c>
      <c r="G75" s="257">
        <v>21253</v>
      </c>
      <c r="H75" s="268">
        <f t="shared" si="27"/>
        <v>86743</v>
      </c>
      <c r="I75" s="206"/>
      <c r="J75" s="207"/>
      <c r="K75" s="91"/>
      <c r="L75" s="91"/>
      <c r="M75" s="91"/>
      <c r="N75" s="91"/>
      <c r="O75" s="91"/>
      <c r="P75" s="91"/>
      <c r="Q75" s="91"/>
      <c r="R75" s="91"/>
      <c r="S75" s="91"/>
      <c r="T75" s="91"/>
    </row>
    <row r="76" spans="1:20" ht="17.100000000000001" customHeight="1" thickBot="1" x14ac:dyDescent="0.45">
      <c r="A76" s="344"/>
      <c r="B76" s="380" t="s">
        <v>29</v>
      </c>
      <c r="C76" s="381"/>
      <c r="D76" s="232">
        <v>20715</v>
      </c>
      <c r="E76" s="259">
        <v>23035</v>
      </c>
      <c r="F76" s="259">
        <v>20702</v>
      </c>
      <c r="G76" s="260">
        <v>22399</v>
      </c>
      <c r="H76" s="271">
        <f t="shared" si="27"/>
        <v>86851</v>
      </c>
      <c r="I76" s="206"/>
      <c r="J76" s="207"/>
      <c r="K76" s="91"/>
      <c r="L76" s="91"/>
      <c r="M76" s="91"/>
      <c r="N76" s="91"/>
      <c r="O76" s="91"/>
      <c r="P76" s="91"/>
      <c r="Q76" s="91"/>
      <c r="R76" s="91"/>
      <c r="S76" s="91"/>
      <c r="T76" s="91"/>
    </row>
    <row r="77" spans="1:20" ht="17.100000000000001" customHeight="1" thickTop="1" x14ac:dyDescent="0.4">
      <c r="A77" s="360"/>
      <c r="B77" s="382" t="s">
        <v>38</v>
      </c>
      <c r="C77" s="383"/>
      <c r="D77" s="272">
        <f>D75-D76</f>
        <v>681</v>
      </c>
      <c r="E77" s="263">
        <f t="shared" ref="E77" si="31">E75-E76</f>
        <v>-1116</v>
      </c>
      <c r="F77" s="263">
        <v>1473</v>
      </c>
      <c r="G77" s="264">
        <v>-1146</v>
      </c>
      <c r="H77" s="273">
        <f t="shared" si="27"/>
        <v>-108</v>
      </c>
      <c r="I77" s="266"/>
      <c r="J77" s="267"/>
      <c r="K77" s="91"/>
      <c r="L77" s="91"/>
      <c r="M77" s="91"/>
      <c r="N77" s="91"/>
      <c r="O77" s="91"/>
      <c r="P77" s="91"/>
      <c r="Q77" s="91"/>
      <c r="R77" s="91"/>
      <c r="S77" s="91"/>
      <c r="T77" s="91"/>
    </row>
    <row r="78" spans="1:20" ht="17.100000000000001" customHeight="1" x14ac:dyDescent="0.4">
      <c r="A78" s="359" t="s">
        <v>3</v>
      </c>
      <c r="B78" s="355" t="s">
        <v>28</v>
      </c>
      <c r="C78" s="92" t="s">
        <v>30</v>
      </c>
      <c r="D78" s="202">
        <v>18844</v>
      </c>
      <c r="E78" s="168">
        <v>18844</v>
      </c>
      <c r="F78" s="168">
        <v>18844</v>
      </c>
      <c r="G78" s="169">
        <v>18844</v>
      </c>
      <c r="H78" s="268">
        <f t="shared" si="27"/>
        <v>75376</v>
      </c>
      <c r="I78" s="206"/>
      <c r="J78" s="207"/>
      <c r="K78" s="91"/>
      <c r="L78" s="91"/>
      <c r="M78" s="91"/>
      <c r="N78" s="91"/>
      <c r="O78" s="91"/>
      <c r="P78" s="91"/>
      <c r="Q78" s="91"/>
      <c r="R78" s="91"/>
      <c r="S78" s="91"/>
      <c r="T78" s="91"/>
    </row>
    <row r="79" spans="1:20" ht="17.100000000000001" customHeight="1" x14ac:dyDescent="0.4">
      <c r="A79" s="344"/>
      <c r="B79" s="356"/>
      <c r="C79" s="106" t="s">
        <v>31</v>
      </c>
      <c r="D79" s="212">
        <v>476</v>
      </c>
      <c r="E79" s="68">
        <v>153</v>
      </c>
      <c r="F79" s="68">
        <v>171</v>
      </c>
      <c r="G79" s="69">
        <v>286</v>
      </c>
      <c r="H79" s="269">
        <f t="shared" si="27"/>
        <v>1086</v>
      </c>
      <c r="I79" s="206"/>
      <c r="J79" s="207"/>
      <c r="K79" s="91"/>
      <c r="L79" s="91"/>
      <c r="M79" s="91"/>
      <c r="N79" s="91"/>
      <c r="O79" s="91"/>
      <c r="P79" s="91"/>
      <c r="Q79" s="91"/>
      <c r="R79" s="91"/>
      <c r="S79" s="91"/>
      <c r="T79" s="91"/>
    </row>
    <row r="80" spans="1:20" ht="17.100000000000001" customHeight="1" x14ac:dyDescent="0.4">
      <c r="A80" s="344"/>
      <c r="B80" s="356"/>
      <c r="C80" s="106" t="s">
        <v>32</v>
      </c>
      <c r="D80" s="212">
        <v>55</v>
      </c>
      <c r="E80" s="68">
        <v>70</v>
      </c>
      <c r="F80" s="68">
        <v>77</v>
      </c>
      <c r="G80" s="69">
        <v>100</v>
      </c>
      <c r="H80" s="269">
        <f t="shared" si="27"/>
        <v>302</v>
      </c>
      <c r="I80" s="206"/>
      <c r="J80" s="207"/>
      <c r="K80" s="91"/>
      <c r="L80" s="91"/>
      <c r="M80" s="91"/>
      <c r="N80" s="91"/>
      <c r="O80" s="91"/>
      <c r="P80" s="91"/>
      <c r="Q80" s="91"/>
      <c r="R80" s="91"/>
      <c r="S80" s="91"/>
      <c r="T80" s="91"/>
    </row>
    <row r="81" spans="1:20" ht="17.100000000000001" customHeight="1" x14ac:dyDescent="0.4">
      <c r="A81" s="344"/>
      <c r="B81" s="356"/>
      <c r="C81" s="120" t="s">
        <v>33</v>
      </c>
      <c r="D81" s="219">
        <v>6787</v>
      </c>
      <c r="E81" s="77">
        <v>3663</v>
      </c>
      <c r="F81" s="77">
        <v>2370</v>
      </c>
      <c r="G81" s="78">
        <v>2393</v>
      </c>
      <c r="H81" s="270">
        <f t="shared" si="27"/>
        <v>15213</v>
      </c>
      <c r="I81" s="206"/>
      <c r="J81" s="207"/>
      <c r="K81" s="91"/>
      <c r="L81" s="91"/>
      <c r="M81" s="91"/>
      <c r="N81" s="91"/>
      <c r="O81" s="91"/>
      <c r="P81" s="91"/>
      <c r="Q81" s="91"/>
      <c r="R81" s="91"/>
      <c r="S81" s="91"/>
      <c r="T81" s="91"/>
    </row>
    <row r="82" spans="1:20" ht="17.100000000000001" customHeight="1" x14ac:dyDescent="0.4">
      <c r="A82" s="344"/>
      <c r="B82" s="358"/>
      <c r="C82" s="159" t="s">
        <v>18</v>
      </c>
      <c r="D82" s="226">
        <f>SUM(D78:D81)</f>
        <v>26162</v>
      </c>
      <c r="E82" s="226">
        <f t="shared" ref="E82" si="32">SUM(E78:E81)</f>
        <v>22730</v>
      </c>
      <c r="F82" s="226">
        <v>21462</v>
      </c>
      <c r="G82" s="257">
        <v>21623</v>
      </c>
      <c r="H82" s="268">
        <f t="shared" si="27"/>
        <v>91977</v>
      </c>
      <c r="I82" s="206"/>
      <c r="J82" s="207"/>
      <c r="K82" s="91"/>
      <c r="L82" s="91"/>
      <c r="M82" s="91"/>
      <c r="N82" s="91"/>
      <c r="O82" s="91"/>
      <c r="P82" s="91"/>
      <c r="Q82" s="91"/>
      <c r="R82" s="91"/>
      <c r="S82" s="91"/>
      <c r="T82" s="91"/>
    </row>
    <row r="83" spans="1:20" ht="17.100000000000001" customHeight="1" thickBot="1" x14ac:dyDescent="0.45">
      <c r="A83" s="344"/>
      <c r="B83" s="380" t="s">
        <v>29</v>
      </c>
      <c r="C83" s="381"/>
      <c r="D83" s="232">
        <v>24106</v>
      </c>
      <c r="E83" s="274">
        <v>23311</v>
      </c>
      <c r="F83" s="274">
        <v>23194</v>
      </c>
      <c r="G83" s="275">
        <v>23380</v>
      </c>
      <c r="H83" s="271">
        <f t="shared" si="27"/>
        <v>93991</v>
      </c>
      <c r="I83" s="206"/>
      <c r="J83" s="207"/>
      <c r="K83" s="91"/>
      <c r="L83" s="91"/>
      <c r="M83" s="91"/>
      <c r="N83" s="91"/>
      <c r="O83" s="91"/>
      <c r="P83" s="91"/>
      <c r="Q83" s="91"/>
      <c r="R83" s="91"/>
      <c r="S83" s="91"/>
      <c r="T83" s="91"/>
    </row>
    <row r="84" spans="1:20" ht="17.100000000000001" customHeight="1" thickTop="1" x14ac:dyDescent="0.4">
      <c r="A84" s="360"/>
      <c r="B84" s="382" t="s">
        <v>38</v>
      </c>
      <c r="C84" s="383"/>
      <c r="D84" s="272">
        <f>D82-D83</f>
        <v>2056</v>
      </c>
      <c r="E84" s="263">
        <f t="shared" ref="E84" si="33">E82-E83</f>
        <v>-581</v>
      </c>
      <c r="F84" s="263">
        <v>-1732</v>
      </c>
      <c r="G84" s="264">
        <v>-1757</v>
      </c>
      <c r="H84" s="273">
        <f t="shared" si="27"/>
        <v>-2014</v>
      </c>
      <c r="I84" s="266"/>
      <c r="J84" s="267"/>
      <c r="K84" s="91"/>
      <c r="L84" s="91"/>
      <c r="M84" s="91"/>
      <c r="N84" s="91"/>
      <c r="O84" s="91"/>
      <c r="P84" s="91"/>
      <c r="Q84" s="91"/>
      <c r="R84" s="91"/>
      <c r="S84" s="91"/>
      <c r="T84" s="91"/>
    </row>
    <row r="85" spans="1:20" ht="17.100000000000001" customHeight="1" x14ac:dyDescent="0.4">
      <c r="H85" s="16"/>
      <c r="I85" s="6"/>
      <c r="J85" s="6"/>
    </row>
    <row r="86" spans="1:20" ht="17.100000000000001" customHeight="1" x14ac:dyDescent="0.4"/>
    <row r="87" spans="1:20" ht="20.100000000000001" customHeight="1" x14ac:dyDescent="0.4"/>
  </sheetData>
  <mergeCells count="46">
    <mergeCell ref="B71:B75"/>
    <mergeCell ref="B76:C76"/>
    <mergeCell ref="B77:C77"/>
    <mergeCell ref="A55:A61"/>
    <mergeCell ref="B55:B59"/>
    <mergeCell ref="B60:C60"/>
    <mergeCell ref="B61:C61"/>
    <mergeCell ref="A54:C54"/>
    <mergeCell ref="J55:J59"/>
    <mergeCell ref="J54:K54"/>
    <mergeCell ref="J60:K60"/>
    <mergeCell ref="A78:A84"/>
    <mergeCell ref="B78:B82"/>
    <mergeCell ref="B83:C83"/>
    <mergeCell ref="B84:C84"/>
    <mergeCell ref="A62:C62"/>
    <mergeCell ref="A63:C63"/>
    <mergeCell ref="A64:A70"/>
    <mergeCell ref="B64:B68"/>
    <mergeCell ref="B69:C69"/>
    <mergeCell ref="B70:C70"/>
    <mergeCell ref="J61:K61"/>
    <mergeCell ref="A71:A77"/>
    <mergeCell ref="A39:B39"/>
    <mergeCell ref="A40:A43"/>
    <mergeCell ref="A44:A47"/>
    <mergeCell ref="A48:A51"/>
    <mergeCell ref="A53:E53"/>
    <mergeCell ref="A38:B38"/>
    <mergeCell ref="A8:B8"/>
    <mergeCell ref="A9:B9"/>
    <mergeCell ref="A11:E11"/>
    <mergeCell ref="A13:A16"/>
    <mergeCell ref="A17:B17"/>
    <mergeCell ref="A18:B18"/>
    <mergeCell ref="A19:A22"/>
    <mergeCell ref="A23:A26"/>
    <mergeCell ref="A27:A30"/>
    <mergeCell ref="A32:E32"/>
    <mergeCell ref="A34:A37"/>
    <mergeCell ref="A7:B7"/>
    <mergeCell ref="A1:S1"/>
    <mergeCell ref="A2:E2"/>
    <mergeCell ref="A4:B4"/>
    <mergeCell ref="A5:B5"/>
    <mergeCell ref="A6:B6"/>
  </mergeCells>
  <phoneticPr fontId="2"/>
  <pageMargins left="0.7" right="0.7" top="0.75" bottom="0.75" header="0.3" footer="0.3"/>
  <pageSetup paperSize="9" scale="49" fitToHeight="0" orientation="portrait" r:id="rId1"/>
  <ignoredErrors>
    <ignoredError sqref="F5:F6 J43 F37:F39 R47:S47 R43:S43 N39 N43 N47 J39 J47 F43 F47 J18 N18 F17:F18 D5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中之島図書館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2020-09-11T05:39:54Z</cp:lastPrinted>
  <dcterms:created xsi:type="dcterms:W3CDTF">2020-08-07T04:37:06Z</dcterms:created>
  <dcterms:modified xsi:type="dcterms:W3CDTF">2020-10-27T10:39:54Z</dcterms:modified>
</cp:coreProperties>
</file>