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namitsu\Desktop\新しいフォルダー\"/>
    </mc:Choice>
  </mc:AlternateContent>
  <bookViews>
    <workbookView xWindow="0" yWindow="0" windowWidth="20490" windowHeight="8985"/>
  </bookViews>
  <sheets>
    <sheet name="中之島図書館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  <c r="G63" i="5" l="1"/>
  <c r="G59" i="5"/>
  <c r="G61" i="5" s="1"/>
  <c r="O39" i="5"/>
  <c r="N39" i="5"/>
  <c r="N38" i="5" s="1"/>
  <c r="M39" i="5"/>
  <c r="M38" i="5" s="1"/>
  <c r="L39" i="5"/>
  <c r="L38" i="5" s="1"/>
  <c r="G62" i="5" l="1"/>
  <c r="O18" i="5"/>
  <c r="O17" i="5" s="1"/>
  <c r="N18" i="5"/>
  <c r="N17" i="5" s="1"/>
  <c r="M18" i="5"/>
  <c r="M17" i="5" s="1"/>
  <c r="L18" i="5"/>
  <c r="L17" i="5" s="1"/>
  <c r="O16" i="5"/>
  <c r="N16" i="5"/>
  <c r="M16" i="5"/>
  <c r="L16" i="5"/>
  <c r="N6" i="5" l="1"/>
  <c r="N5" i="5" s="1"/>
  <c r="M6" i="5"/>
  <c r="M5" i="5" s="1"/>
  <c r="L6" i="5"/>
  <c r="L5" i="5" s="1"/>
  <c r="I37" i="5" l="1"/>
  <c r="O50" i="5" l="1"/>
  <c r="O49" i="5"/>
  <c r="O48" i="5"/>
  <c r="O46" i="5"/>
  <c r="O45" i="5"/>
  <c r="O44" i="5"/>
  <c r="O43" i="5"/>
  <c r="O42" i="5"/>
  <c r="O41" i="5"/>
  <c r="O40" i="5"/>
  <c r="O36" i="5"/>
  <c r="O35" i="5"/>
  <c r="O34" i="5"/>
  <c r="O37" i="5" l="1"/>
  <c r="O38" i="5" s="1"/>
  <c r="O27" i="5"/>
  <c r="O25" i="5"/>
  <c r="O24" i="5"/>
  <c r="O23" i="5"/>
  <c r="O21" i="5"/>
  <c r="O20" i="5"/>
  <c r="O19" i="5"/>
  <c r="O15" i="5"/>
  <c r="O14" i="5"/>
  <c r="O13" i="5" l="1"/>
  <c r="O9" i="5"/>
  <c r="O8" i="5"/>
  <c r="O7" i="5"/>
  <c r="O6" i="5" s="1"/>
  <c r="H83" i="5"/>
  <c r="E82" i="5"/>
  <c r="E84" i="5" s="1"/>
  <c r="D82" i="5"/>
  <c r="H81" i="5"/>
  <c r="H80" i="5"/>
  <c r="H79" i="5"/>
  <c r="H78" i="5"/>
  <c r="H76" i="5"/>
  <c r="E75" i="5"/>
  <c r="E77" i="5" s="1"/>
  <c r="D75" i="5"/>
  <c r="D77" i="5" s="1"/>
  <c r="H77" i="5" s="1"/>
  <c r="H74" i="5"/>
  <c r="H73" i="5"/>
  <c r="H72" i="5"/>
  <c r="H71" i="5"/>
  <c r="H69" i="5"/>
  <c r="E68" i="5"/>
  <c r="D68" i="5"/>
  <c r="D70" i="5" s="1"/>
  <c r="H67" i="5"/>
  <c r="H66" i="5"/>
  <c r="H65" i="5"/>
  <c r="H64" i="5"/>
  <c r="F63" i="5"/>
  <c r="H60" i="5"/>
  <c r="F59" i="5"/>
  <c r="F61" i="5" s="1"/>
  <c r="E59" i="5"/>
  <c r="E61" i="5" s="1"/>
  <c r="H58" i="5"/>
  <c r="H57" i="5"/>
  <c r="D56" i="5"/>
  <c r="H56" i="5" s="1"/>
  <c r="H55" i="5"/>
  <c r="O5" i="5" l="1"/>
  <c r="H68" i="5"/>
  <c r="H82" i="5"/>
  <c r="F62" i="5"/>
  <c r="H75" i="5"/>
  <c r="E70" i="5"/>
  <c r="E63" i="5" s="1"/>
  <c r="E62" i="5" s="1"/>
  <c r="D84" i="5"/>
  <c r="H84" i="5" s="1"/>
  <c r="D59" i="5"/>
  <c r="D63" i="5" l="1"/>
  <c r="H63" i="5"/>
  <c r="D61" i="5"/>
  <c r="H59" i="5"/>
  <c r="H70" i="5"/>
  <c r="D62" i="5" l="1"/>
  <c r="H62" i="5" s="1"/>
  <c r="H61" i="5"/>
  <c r="K16" i="5" l="1"/>
  <c r="K6" i="5"/>
  <c r="K5" i="5" s="1"/>
  <c r="N30" i="5" l="1"/>
  <c r="M30" i="5"/>
  <c r="L30" i="5"/>
  <c r="K30" i="5"/>
  <c r="J30" i="5"/>
  <c r="I30" i="5"/>
  <c r="H30" i="5"/>
  <c r="G30" i="5"/>
  <c r="F30" i="5"/>
  <c r="E30" i="5"/>
  <c r="D30" i="5"/>
  <c r="C30" i="5"/>
  <c r="D26" i="5"/>
  <c r="N26" i="5"/>
  <c r="M26" i="5"/>
  <c r="L26" i="5"/>
  <c r="K26" i="5"/>
  <c r="J26" i="5"/>
  <c r="I26" i="5"/>
  <c r="H26" i="5"/>
  <c r="G26" i="5"/>
  <c r="F26" i="5"/>
  <c r="E26" i="5"/>
  <c r="C26" i="5"/>
  <c r="N22" i="5"/>
  <c r="M22" i="5"/>
  <c r="L22" i="5"/>
  <c r="K22" i="5"/>
  <c r="J22" i="5"/>
  <c r="I22" i="5"/>
  <c r="H22" i="5"/>
  <c r="G22" i="5"/>
  <c r="F22" i="5"/>
  <c r="E22" i="5"/>
  <c r="D22" i="5"/>
  <c r="C22" i="5"/>
  <c r="J16" i="5"/>
  <c r="I16" i="5"/>
  <c r="H16" i="5"/>
  <c r="G16" i="5"/>
  <c r="E16" i="5"/>
  <c r="D16" i="5"/>
  <c r="C16" i="5"/>
  <c r="F16" i="5"/>
  <c r="C18" i="5" l="1"/>
  <c r="J6" i="5"/>
  <c r="J5" i="5" s="1"/>
  <c r="F37" i="5" l="1"/>
  <c r="E37" i="5"/>
  <c r="D37" i="5"/>
  <c r="H37" i="5"/>
  <c r="N37" i="5"/>
  <c r="M37" i="5"/>
  <c r="L37" i="5"/>
  <c r="K37" i="5"/>
  <c r="K38" i="5" s="1"/>
  <c r="J37" i="5"/>
  <c r="G37" i="5"/>
  <c r="C37" i="5"/>
  <c r="C6" i="5" l="1"/>
  <c r="G6" i="5"/>
  <c r="G5" i="5" s="1"/>
  <c r="I6" i="5"/>
  <c r="H6" i="5"/>
  <c r="H5" i="5" s="1"/>
  <c r="I5" i="5" l="1"/>
  <c r="N51" i="5" l="1"/>
  <c r="M51" i="5"/>
  <c r="L51" i="5"/>
  <c r="K51" i="5"/>
  <c r="J51" i="5"/>
  <c r="I51" i="5"/>
  <c r="H51" i="5"/>
  <c r="G51" i="5"/>
  <c r="F51" i="5"/>
  <c r="E51" i="5"/>
  <c r="D51" i="5"/>
  <c r="C51" i="5"/>
  <c r="N47" i="5"/>
  <c r="M47" i="5"/>
  <c r="L47" i="5"/>
  <c r="K47" i="5"/>
  <c r="J47" i="5"/>
  <c r="I47" i="5"/>
  <c r="H47" i="5"/>
  <c r="G47" i="5"/>
  <c r="F47" i="5"/>
  <c r="E47" i="5"/>
  <c r="D47" i="5"/>
  <c r="C47" i="5"/>
  <c r="N43" i="5"/>
  <c r="M43" i="5"/>
  <c r="L43" i="5"/>
  <c r="K43" i="5"/>
  <c r="J43" i="5"/>
  <c r="I43" i="5"/>
  <c r="H43" i="5"/>
  <c r="G43" i="5"/>
  <c r="F43" i="5"/>
  <c r="E43" i="5"/>
  <c r="D43" i="5"/>
  <c r="C43" i="5"/>
  <c r="O51" i="5" l="1"/>
  <c r="O29" i="5"/>
  <c r="O28" i="5"/>
  <c r="K18" i="5"/>
  <c r="K17" i="5" s="1"/>
  <c r="J18" i="5"/>
  <c r="J17" i="5" s="1"/>
  <c r="I18" i="5"/>
  <c r="I17" i="5" s="1"/>
  <c r="H18" i="5"/>
  <c r="H17" i="5" s="1"/>
  <c r="G18" i="5"/>
  <c r="G17" i="5" s="1"/>
  <c r="F18" i="5"/>
  <c r="F17" i="5" s="1"/>
  <c r="E18" i="5"/>
  <c r="E17" i="5" s="1"/>
  <c r="D18" i="5"/>
  <c r="D17" i="5" s="1"/>
  <c r="F6" i="5"/>
  <c r="F5" i="5" s="1"/>
  <c r="E6" i="5"/>
  <c r="E5" i="5" s="1"/>
  <c r="D6" i="5"/>
  <c r="D5" i="5" s="1"/>
  <c r="C5" i="5"/>
  <c r="O22" i="5" l="1"/>
  <c r="O30" i="5"/>
  <c r="O26" i="5"/>
  <c r="O47" i="5"/>
  <c r="C17" i="5"/>
  <c r="C39" i="5"/>
  <c r="E39" i="5"/>
  <c r="E38" i="5" s="1"/>
  <c r="I39" i="5"/>
  <c r="I38" i="5" s="1"/>
  <c r="D39" i="5"/>
  <c r="D38" i="5" s="1"/>
  <c r="H39" i="5"/>
  <c r="H38" i="5" s="1"/>
  <c r="F39" i="5"/>
  <c r="F38" i="5" s="1"/>
  <c r="J39" i="5"/>
  <c r="J38" i="5" s="1"/>
  <c r="G39" i="5"/>
  <c r="G38" i="5" s="1"/>
  <c r="K39" i="5"/>
  <c r="C38" i="5" l="1"/>
</calcChain>
</file>

<file path=xl/sharedStrings.xml><?xml version="1.0" encoding="utf-8"?>
<sst xmlns="http://schemas.openxmlformats.org/spreadsheetml/2006/main" count="138" uniqueCount="41">
  <si>
    <t>R２</t>
    <phoneticPr fontId="2"/>
  </si>
  <si>
    <t>R1</t>
    <phoneticPr fontId="2"/>
  </si>
  <si>
    <t>H30</t>
    <phoneticPr fontId="2"/>
  </si>
  <si>
    <t>H29</t>
    <phoneticPr fontId="2"/>
  </si>
  <si>
    <t>R１</t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</si>
  <si>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</si>
  <si>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</si>
  <si>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</si>
  <si>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</si>
  <si>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</si>
  <si>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</si>
  <si>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</si>
  <si>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</si>
  <si>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</si>
  <si>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</si>
  <si>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</si>
  <si>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</si>
  <si>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　１　入館者数</t>
    <rPh sb="3" eb="6">
      <t>ニュウカンシャ</t>
    </rPh>
    <rPh sb="6" eb="7">
      <t>カズ</t>
    </rPh>
    <phoneticPr fontId="2"/>
  </si>
  <si>
    <t>合計</t>
    <rPh sb="0" eb="2">
      <t>ゴウケイ</t>
    </rPh>
    <phoneticPr fontId="2"/>
  </si>
  <si>
    <t>多目１</t>
    <rPh sb="0" eb="1">
      <t>タ</t>
    </rPh>
    <rPh sb="1" eb="2">
      <t>モク</t>
    </rPh>
    <phoneticPr fontId="2"/>
  </si>
  <si>
    <t>多目２</t>
    <rPh sb="0" eb="1">
      <t>タ</t>
    </rPh>
    <rPh sb="1" eb="2">
      <t>モク</t>
    </rPh>
    <phoneticPr fontId="2"/>
  </si>
  <si>
    <t>多目３</t>
    <rPh sb="0" eb="1">
      <t>タ</t>
    </rPh>
    <rPh sb="1" eb="2">
      <t>モク</t>
    </rPh>
    <phoneticPr fontId="2"/>
  </si>
  <si>
    <t>H29-R1平均</t>
    <rPh sb="6" eb="8">
      <t>ヘイキン</t>
    </rPh>
    <phoneticPr fontId="2"/>
  </si>
  <si>
    <t>平均</t>
    <rPh sb="0" eb="2">
      <t>ヘイキン</t>
    </rPh>
    <phoneticPr fontId="2"/>
  </si>
  <si>
    <t>過年度比</t>
    <rPh sb="0" eb="3">
      <t>カネンド</t>
    </rPh>
    <rPh sb="3" eb="4">
      <t>ヒ</t>
    </rPh>
    <phoneticPr fontId="2"/>
  </si>
  <si>
    <t>　３　多目的スペース収入額</t>
    <rPh sb="3" eb="6">
      <t>タモクテキ</t>
    </rPh>
    <rPh sb="10" eb="12">
      <t>シュウニュウ</t>
    </rPh>
    <rPh sb="12" eb="13">
      <t>ガク</t>
    </rPh>
    <phoneticPr fontId="2"/>
  </si>
  <si>
    <t>　４　収支状況</t>
    <rPh sb="3" eb="5">
      <t>シュウシ</t>
    </rPh>
    <rPh sb="5" eb="7">
      <t>ジョウキョウ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</si>
  <si>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</si>
  <si>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</si>
  <si>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委託料</t>
    <rPh sb="0" eb="3">
      <t>イタクリョウ</t>
    </rPh>
    <phoneticPr fontId="2"/>
  </si>
  <si>
    <t>利用料金</t>
    <rPh sb="0" eb="4">
      <t>リヨウリョウキン</t>
    </rPh>
    <phoneticPr fontId="2"/>
  </si>
  <si>
    <t>事業収入</t>
    <rPh sb="0" eb="2">
      <t>ジギョウ</t>
    </rPh>
    <rPh sb="2" eb="4">
      <t>シュウニュウ</t>
    </rPh>
    <phoneticPr fontId="2"/>
  </si>
  <si>
    <t>その他</t>
    <rPh sb="2" eb="3">
      <t>ホカ</t>
    </rPh>
    <phoneticPr fontId="2"/>
  </si>
  <si>
    <t>7~9月</t>
    <rPh sb="3" eb="4">
      <t>ガツ</t>
    </rPh>
    <phoneticPr fontId="2"/>
  </si>
  <si>
    <t>10~12月</t>
    <rPh sb="5" eb="6">
      <t>ガツ</t>
    </rPh>
    <phoneticPr fontId="2"/>
  </si>
  <si>
    <t>１~３月</t>
    <rPh sb="3" eb="4">
      <t>ガツ</t>
    </rPh>
    <phoneticPr fontId="2"/>
  </si>
  <si>
    <t>収支</t>
    <rPh sb="0" eb="2">
      <t>シュウシ</t>
    </rPh>
    <phoneticPr fontId="2"/>
  </si>
  <si>
    <t>4~6月</t>
    <rPh sb="3" eb="4">
      <t>ガツ</t>
    </rPh>
    <phoneticPr fontId="2"/>
  </si>
  <si>
    <t>　</t>
    <phoneticPr fontId="2"/>
  </si>
  <si>
    <t>　２　多目的スペース有料利用稼働率（コマ数）</t>
    <rPh sb="3" eb="6">
      <t>タモクテキ</t>
    </rPh>
    <rPh sb="10" eb="12">
      <t>ユウリョウ</t>
    </rPh>
    <rPh sb="12" eb="14">
      <t>リヨウ</t>
    </rPh>
    <rPh sb="14" eb="16">
      <t>カドウ</t>
    </rPh>
    <rPh sb="16" eb="17">
      <t>リツ</t>
    </rPh>
    <rPh sb="20" eb="21">
      <t>スウ</t>
    </rPh>
    <phoneticPr fontId="2"/>
  </si>
  <si>
    <t>中之島図書館 定量評価項目 過年度データ</t>
    <rPh sb="0" eb="3">
      <t>ナカノシマ</t>
    </rPh>
    <rPh sb="3" eb="6">
      <t>トショカン</t>
    </rPh>
    <rPh sb="7" eb="9">
      <t>テイリョウ</t>
    </rPh>
    <rPh sb="9" eb="11">
      <t>ヒョウカ</t>
    </rPh>
    <rPh sb="11" eb="13">
      <t>コウモク</t>
    </rPh>
    <rPh sb="14" eb="17">
      <t>カネンド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</si>
</sst>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.0"/>
    <numFmt numFmtId="178" formatCode="0.0%"/>
    <numFmt numFmtId="179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1" applyFont="1" applyBorder="1">
      <alignment vertical="center"/>
    </xf>
    <xf numFmtId="38" fontId="5" fillId="0" borderId="0" xfId="1" applyFont="1">
      <alignment vertical="center"/>
    </xf>
    <xf numFmtId="0" fontId="4" fillId="0" borderId="0" xfId="0" applyFont="1" applyBorder="1">
      <alignment vertical="center"/>
    </xf>
    <xf numFmtId="38" fontId="4" fillId="0" borderId="0" xfId="0" applyNumberFormat="1" applyFont="1">
      <alignment vertical="center"/>
    </xf>
    <xf numFmtId="0" fontId="4" fillId="0" borderId="77" xfId="0" applyFont="1" applyBorder="1">
      <alignment vertical="center"/>
    </xf>
    <xf numFmtId="178" fontId="4" fillId="0" borderId="65" xfId="2" applyNumberFormat="1" applyFont="1" applyBorder="1">
      <alignment vertical="center"/>
    </xf>
    <xf numFmtId="178" fontId="4" fillId="0" borderId="66" xfId="2" applyNumberFormat="1" applyFont="1" applyBorder="1">
      <alignment vertical="center"/>
    </xf>
    <xf numFmtId="0" fontId="6" fillId="2" borderId="9" xfId="0" applyFont="1" applyFill="1" applyBorder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38" fontId="6" fillId="0" borderId="18" xfId="1" applyFont="1" applyBorder="1">
      <alignment vertical="center"/>
    </xf>
    <xf numFmtId="38" fontId="6" fillId="0" borderId="61" xfId="1" applyFont="1" applyBorder="1">
      <alignment vertical="center"/>
    </xf>
    <xf numFmtId="38" fontId="6" fillId="0" borderId="62" xfId="1" applyFont="1" applyBorder="1">
      <alignment vertical="center"/>
    </xf>
    <xf numFmtId="38" fontId="6" fillId="0" borderId="65" xfId="1" applyFont="1" applyBorder="1">
      <alignment vertical="center"/>
    </xf>
    <xf numFmtId="38" fontId="6" fillId="0" borderId="66" xfId="1" applyFont="1" applyBorder="1">
      <alignment vertical="center"/>
    </xf>
    <xf numFmtId="38" fontId="7" fillId="0" borderId="66" xfId="1" applyFont="1" applyBorder="1">
      <alignment vertical="center"/>
    </xf>
    <xf numFmtId="38" fontId="6" fillId="0" borderId="44" xfId="1" applyFont="1" applyBorder="1">
      <alignment vertical="center"/>
    </xf>
    <xf numFmtId="38" fontId="6" fillId="0" borderId="31" xfId="1" applyFont="1" applyBorder="1">
      <alignment vertical="center"/>
    </xf>
    <xf numFmtId="38" fontId="6" fillId="0" borderId="32" xfId="1" applyFont="1" applyBorder="1">
      <alignment vertical="center"/>
    </xf>
    <xf numFmtId="38" fontId="7" fillId="0" borderId="31" xfId="1" applyFont="1" applyBorder="1">
      <alignment vertical="center"/>
    </xf>
    <xf numFmtId="38" fontId="6" fillId="0" borderId="45" xfId="1" applyFont="1" applyBorder="1">
      <alignment vertical="center"/>
    </xf>
    <xf numFmtId="38" fontId="6" fillId="0" borderId="35" xfId="1" applyFont="1" applyBorder="1">
      <alignment vertical="center"/>
    </xf>
    <xf numFmtId="38" fontId="6" fillId="0" borderId="36" xfId="1" applyFont="1" applyBorder="1">
      <alignment vertical="center"/>
    </xf>
    <xf numFmtId="38" fontId="7" fillId="0" borderId="35" xfId="1" applyFont="1" applyBorder="1">
      <alignment vertical="center"/>
    </xf>
    <xf numFmtId="38" fontId="6" fillId="0" borderId="33" xfId="1" applyFont="1" applyBorder="1">
      <alignment vertical="center"/>
    </xf>
    <xf numFmtId="0" fontId="8" fillId="2" borderId="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6" fillId="2" borderId="26" xfId="0" applyFont="1" applyFill="1" applyBorder="1" applyAlignment="1">
      <alignment horizontal="center" vertical="center"/>
    </xf>
    <xf numFmtId="177" fontId="6" fillId="0" borderId="43" xfId="0" applyNumberFormat="1" applyFont="1" applyBorder="1">
      <alignment vertical="center"/>
    </xf>
    <xf numFmtId="177" fontId="6" fillId="0" borderId="27" xfId="0" applyNumberFormat="1" applyFont="1" applyBorder="1">
      <alignment vertical="center"/>
    </xf>
    <xf numFmtId="0" fontId="6" fillId="2" borderId="30" xfId="0" applyFont="1" applyFill="1" applyBorder="1" applyAlignment="1">
      <alignment horizontal="center" vertical="center"/>
    </xf>
    <xf numFmtId="177" fontId="6" fillId="0" borderId="44" xfId="0" applyNumberFormat="1" applyFont="1" applyBorder="1">
      <alignment vertical="center"/>
    </xf>
    <xf numFmtId="177" fontId="6" fillId="0" borderId="31" xfId="0" applyNumberFormat="1" applyFont="1" applyBorder="1">
      <alignment vertical="center"/>
    </xf>
    <xf numFmtId="0" fontId="6" fillId="2" borderId="34" xfId="0" applyFont="1" applyFill="1" applyBorder="1" applyAlignment="1">
      <alignment horizontal="center" vertical="center"/>
    </xf>
    <xf numFmtId="177" fontId="6" fillId="0" borderId="45" xfId="0" applyNumberFormat="1" applyFont="1" applyBorder="1">
      <alignment vertical="center"/>
    </xf>
    <xf numFmtId="177" fontId="6" fillId="0" borderId="35" xfId="0" applyNumberFormat="1" applyFont="1" applyBorder="1">
      <alignment vertical="center"/>
    </xf>
    <xf numFmtId="0" fontId="6" fillId="2" borderId="40" xfId="0" applyFont="1" applyFill="1" applyBorder="1" applyAlignment="1">
      <alignment horizontal="center" vertical="center"/>
    </xf>
    <xf numFmtId="177" fontId="6" fillId="0" borderId="37" xfId="0" applyNumberFormat="1" applyFont="1" applyBorder="1">
      <alignment vertical="center"/>
    </xf>
    <xf numFmtId="177" fontId="6" fillId="0" borderId="29" xfId="0" applyNumberFormat="1" applyFont="1" applyBorder="1">
      <alignment vertical="center"/>
    </xf>
    <xf numFmtId="177" fontId="6" fillId="0" borderId="33" xfId="0" applyNumberFormat="1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2" fontId="6" fillId="0" borderId="21" xfId="0" applyNumberFormat="1" applyFont="1" applyBorder="1">
      <alignment vertical="center"/>
    </xf>
    <xf numFmtId="38" fontId="6" fillId="0" borderId="27" xfId="1" applyFont="1" applyBorder="1">
      <alignment vertical="center"/>
    </xf>
    <xf numFmtId="38" fontId="6" fillId="0" borderId="28" xfId="1" applyFont="1" applyBorder="1">
      <alignment vertical="center"/>
    </xf>
    <xf numFmtId="38" fontId="6" fillId="0" borderId="29" xfId="1" applyFont="1" applyBorder="1">
      <alignment vertical="center"/>
    </xf>
    <xf numFmtId="38" fontId="6" fillId="0" borderId="37" xfId="1" applyFont="1" applyBorder="1">
      <alignment vertical="center"/>
    </xf>
    <xf numFmtId="38" fontId="6" fillId="0" borderId="43" xfId="1" applyFont="1" applyBorder="1">
      <alignment vertical="center"/>
    </xf>
    <xf numFmtId="38" fontId="6" fillId="0" borderId="16" xfId="1" applyFont="1" applyBorder="1">
      <alignment vertical="center"/>
    </xf>
    <xf numFmtId="38" fontId="6" fillId="0" borderId="21" xfId="1" applyFont="1" applyBorder="1">
      <alignment vertical="center"/>
    </xf>
    <xf numFmtId="38" fontId="6" fillId="0" borderId="43" xfId="0" applyNumberFormat="1" applyFont="1" applyBorder="1">
      <alignment vertical="center"/>
    </xf>
    <xf numFmtId="38" fontId="6" fillId="0" borderId="29" xfId="0" applyNumberFormat="1" applyFont="1" applyBorder="1">
      <alignment vertical="center"/>
    </xf>
    <xf numFmtId="38" fontId="6" fillId="0" borderId="44" xfId="0" applyNumberFormat="1" applyFont="1" applyBorder="1">
      <alignment vertical="center"/>
    </xf>
    <xf numFmtId="38" fontId="6" fillId="0" borderId="33" xfId="0" applyNumberFormat="1" applyFont="1" applyBorder="1">
      <alignment vertical="center"/>
    </xf>
    <xf numFmtId="38" fontId="6" fillId="0" borderId="45" xfId="0" applyNumberFormat="1" applyFont="1" applyBorder="1">
      <alignment vertical="center"/>
    </xf>
    <xf numFmtId="38" fontId="6" fillId="0" borderId="37" xfId="0" applyNumberFormat="1" applyFont="1" applyBorder="1">
      <alignment vertical="center"/>
    </xf>
    <xf numFmtId="38" fontId="6" fillId="0" borderId="24" xfId="0" applyNumberFormat="1" applyFont="1" applyBorder="1">
      <alignment vertical="center"/>
    </xf>
    <xf numFmtId="38" fontId="6" fillId="0" borderId="41" xfId="0" applyNumberFormat="1" applyFont="1" applyBorder="1">
      <alignment vertical="center"/>
    </xf>
    <xf numFmtId="38" fontId="6" fillId="0" borderId="22" xfId="0" applyNumberFormat="1" applyFont="1" applyBorder="1">
      <alignment vertical="center"/>
    </xf>
    <xf numFmtId="176" fontId="6" fillId="0" borderId="0" xfId="1" applyNumberFormat="1" applyFont="1" applyBorder="1">
      <alignment vertical="center"/>
    </xf>
    <xf numFmtId="176" fontId="6" fillId="0" borderId="76" xfId="1" applyNumberFormat="1" applyFont="1" applyBorder="1">
      <alignment vertical="center"/>
    </xf>
    <xf numFmtId="0" fontId="6" fillId="0" borderId="0" xfId="0" applyFont="1" applyFill="1">
      <alignment vertical="center"/>
    </xf>
    <xf numFmtId="176" fontId="6" fillId="0" borderId="61" xfId="1" applyNumberFormat="1" applyFont="1" applyBorder="1">
      <alignment vertical="center"/>
    </xf>
    <xf numFmtId="0" fontId="6" fillId="2" borderId="57" xfId="0" applyFont="1" applyFill="1" applyBorder="1" applyAlignment="1">
      <alignment horizontal="center" vertical="center"/>
    </xf>
    <xf numFmtId="176" fontId="6" fillId="0" borderId="46" xfId="1" applyNumberFormat="1" applyFont="1" applyBorder="1">
      <alignment vertical="center"/>
    </xf>
    <xf numFmtId="176" fontId="6" fillId="0" borderId="47" xfId="1" applyNumberFormat="1" applyFont="1" applyBorder="1">
      <alignment vertical="center"/>
    </xf>
    <xf numFmtId="176" fontId="6" fillId="0" borderId="50" xfId="1" applyNumberFormat="1" applyFont="1" applyBorder="1">
      <alignment vertical="center"/>
    </xf>
    <xf numFmtId="176" fontId="6" fillId="0" borderId="67" xfId="1" applyNumberFormat="1" applyFont="1" applyBorder="1">
      <alignment vertical="center"/>
    </xf>
    <xf numFmtId="0" fontId="6" fillId="0" borderId="31" xfId="0" applyFont="1" applyBorder="1">
      <alignment vertical="center"/>
    </xf>
    <xf numFmtId="0" fontId="6" fillId="0" borderId="32" xfId="0" applyFont="1" applyBorder="1">
      <alignment vertical="center"/>
    </xf>
    <xf numFmtId="38" fontId="6" fillId="0" borderId="10" xfId="0" applyNumberFormat="1" applyFont="1" applyBorder="1">
      <alignment vertical="center"/>
    </xf>
    <xf numFmtId="38" fontId="6" fillId="0" borderId="41" xfId="1" applyFont="1" applyBorder="1">
      <alignment vertical="center"/>
    </xf>
    <xf numFmtId="38" fontId="6" fillId="0" borderId="20" xfId="1" applyFont="1" applyBorder="1">
      <alignment vertical="center"/>
    </xf>
    <xf numFmtId="38" fontId="6" fillId="0" borderId="42" xfId="1" applyFont="1" applyBorder="1">
      <alignment vertical="center"/>
    </xf>
    <xf numFmtId="38" fontId="6" fillId="0" borderId="49" xfId="0" applyNumberFormat="1" applyFont="1" applyBorder="1">
      <alignment vertical="center"/>
    </xf>
    <xf numFmtId="176" fontId="6" fillId="0" borderId="71" xfId="0" applyNumberFormat="1" applyFont="1" applyBorder="1">
      <alignment vertical="center"/>
    </xf>
    <xf numFmtId="176" fontId="6" fillId="0" borderId="72" xfId="0" applyNumberFormat="1" applyFont="1" applyBorder="1">
      <alignment vertical="center"/>
    </xf>
    <xf numFmtId="176" fontId="6" fillId="0" borderId="75" xfId="0" applyNumberFormat="1" applyFont="1" applyBorder="1">
      <alignment vertical="center"/>
    </xf>
    <xf numFmtId="176" fontId="6" fillId="0" borderId="56" xfId="0" applyNumberFormat="1" applyFont="1" applyBorder="1">
      <alignment vertical="center"/>
    </xf>
    <xf numFmtId="176" fontId="6" fillId="0" borderId="29" xfId="0" applyNumberFormat="1" applyFont="1" applyBorder="1">
      <alignment vertical="center"/>
    </xf>
    <xf numFmtId="176" fontId="6" fillId="0" borderId="33" xfId="0" applyNumberFormat="1" applyFont="1" applyBorder="1">
      <alignment vertical="center"/>
    </xf>
    <xf numFmtId="176" fontId="6" fillId="0" borderId="37" xfId="0" applyNumberFormat="1" applyFont="1" applyBorder="1">
      <alignment vertical="center"/>
    </xf>
    <xf numFmtId="176" fontId="6" fillId="0" borderId="22" xfId="0" applyNumberFormat="1" applyFont="1" applyBorder="1">
      <alignment vertical="center"/>
    </xf>
    <xf numFmtId="38" fontId="6" fillId="0" borderId="71" xfId="0" applyNumberFormat="1" applyFont="1" applyBorder="1">
      <alignment vertical="center"/>
    </xf>
    <xf numFmtId="176" fontId="6" fillId="0" borderId="54" xfId="0" applyNumberFormat="1" applyFont="1" applyBorder="1">
      <alignment vertical="center"/>
    </xf>
    <xf numFmtId="0" fontId="6" fillId="0" borderId="20" xfId="0" applyFont="1" applyBorder="1">
      <alignment vertical="center"/>
    </xf>
    <xf numFmtId="0" fontId="6" fillId="0" borderId="42" xfId="0" applyFont="1" applyBorder="1">
      <alignment vertical="center"/>
    </xf>
    <xf numFmtId="9" fontId="6" fillId="0" borderId="19" xfId="2" applyFont="1" applyBorder="1" applyAlignment="1">
      <alignment horizontal="right" vertical="center"/>
    </xf>
    <xf numFmtId="0" fontId="6" fillId="2" borderId="73" xfId="0" applyFont="1" applyFill="1" applyBorder="1" applyAlignment="1">
      <alignment horizontal="center" vertical="center"/>
    </xf>
    <xf numFmtId="38" fontId="6" fillId="0" borderId="74" xfId="1" applyFont="1" applyBorder="1">
      <alignment vertical="center"/>
    </xf>
    <xf numFmtId="38" fontId="6" fillId="0" borderId="80" xfId="1" applyFont="1" applyBorder="1">
      <alignment vertical="center"/>
    </xf>
    <xf numFmtId="38" fontId="6" fillId="0" borderId="81" xfId="1" applyFont="1" applyBorder="1">
      <alignment vertical="center"/>
    </xf>
    <xf numFmtId="38" fontId="6" fillId="0" borderId="73" xfId="1" applyFont="1" applyBorder="1">
      <alignment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9" fontId="6" fillId="0" borderId="23" xfId="2" applyFont="1" applyBorder="1" applyAlignment="1">
      <alignment horizontal="right" vertical="center"/>
    </xf>
    <xf numFmtId="176" fontId="6" fillId="0" borderId="79" xfId="1" applyNumberFormat="1" applyFont="1" applyBorder="1">
      <alignment vertical="center"/>
    </xf>
    <xf numFmtId="176" fontId="6" fillId="0" borderId="84" xfId="1" applyNumberFormat="1" applyFont="1" applyBorder="1">
      <alignment vertical="center"/>
    </xf>
    <xf numFmtId="38" fontId="6" fillId="0" borderId="62" xfId="1" applyFont="1" applyFill="1" applyBorder="1">
      <alignment vertical="center"/>
    </xf>
    <xf numFmtId="178" fontId="4" fillId="0" borderId="66" xfId="2" applyNumberFormat="1" applyFont="1" applyFill="1" applyBorder="1">
      <alignment vertical="center"/>
    </xf>
    <xf numFmtId="38" fontId="6" fillId="0" borderId="67" xfId="1" applyFont="1" applyFill="1" applyBorder="1">
      <alignment vertical="center"/>
    </xf>
    <xf numFmtId="2" fontId="6" fillId="0" borderId="0" xfId="0" applyNumberFormat="1" applyFont="1">
      <alignment vertical="center"/>
    </xf>
    <xf numFmtId="177" fontId="6" fillId="0" borderId="80" xfId="0" applyNumberFormat="1" applyFont="1" applyBorder="1">
      <alignment vertical="center"/>
    </xf>
    <xf numFmtId="177" fontId="6" fillId="0" borderId="81" xfId="0" applyNumberFormat="1" applyFont="1" applyBorder="1">
      <alignment vertical="center"/>
    </xf>
    <xf numFmtId="177" fontId="6" fillId="0" borderId="74" xfId="0" applyNumberFormat="1" applyFont="1" applyBorder="1">
      <alignment vertical="center"/>
    </xf>
    <xf numFmtId="9" fontId="6" fillId="0" borderId="87" xfId="2" applyFont="1" applyBorder="1">
      <alignment vertical="center"/>
    </xf>
    <xf numFmtId="176" fontId="6" fillId="0" borderId="62" xfId="1" applyNumberFormat="1" applyFont="1" applyBorder="1">
      <alignment vertical="center"/>
    </xf>
    <xf numFmtId="176" fontId="6" fillId="0" borderId="83" xfId="1" applyNumberFormat="1" applyFont="1" applyFill="1" applyBorder="1">
      <alignment vertical="center"/>
    </xf>
    <xf numFmtId="178" fontId="6" fillId="0" borderId="66" xfId="1" applyNumberFormat="1" applyFont="1" applyBorder="1">
      <alignment vertical="center"/>
    </xf>
    <xf numFmtId="176" fontId="6" fillId="0" borderId="0" xfId="1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38" fontId="6" fillId="0" borderId="0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right" vertical="center"/>
    </xf>
    <xf numFmtId="38" fontId="6" fillId="0" borderId="0" xfId="0" applyNumberFormat="1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7" fillId="0" borderId="78" xfId="1" applyFont="1" applyBorder="1">
      <alignment vertical="center"/>
    </xf>
    <xf numFmtId="38" fontId="7" fillId="0" borderId="81" xfId="1" applyFont="1" applyBorder="1">
      <alignment vertical="center"/>
    </xf>
    <xf numFmtId="38" fontId="7" fillId="0" borderId="74" xfId="1" applyFont="1" applyBorder="1">
      <alignment vertical="center"/>
    </xf>
    <xf numFmtId="2" fontId="6" fillId="0" borderId="15" xfId="0" applyNumberFormat="1" applyFont="1" applyBorder="1">
      <alignment vertical="center"/>
    </xf>
    <xf numFmtId="2" fontId="6" fillId="0" borderId="82" xfId="0" applyNumberFormat="1" applyFont="1" applyBorder="1">
      <alignment vertical="center"/>
    </xf>
    <xf numFmtId="178" fontId="4" fillId="0" borderId="19" xfId="2" applyNumberFormat="1" applyFont="1" applyBorder="1">
      <alignment vertical="center"/>
    </xf>
    <xf numFmtId="178" fontId="4" fillId="0" borderId="87" xfId="2" applyNumberFormat="1" applyFont="1" applyBorder="1">
      <alignment vertical="center"/>
    </xf>
    <xf numFmtId="2" fontId="6" fillId="0" borderId="16" xfId="0" applyNumberFormat="1" applyFont="1" applyBorder="1">
      <alignment vertical="center"/>
    </xf>
    <xf numFmtId="2" fontId="6" fillId="0" borderId="73" xfId="0" applyNumberFormat="1" applyFont="1" applyBorder="1">
      <alignment vertical="center"/>
    </xf>
    <xf numFmtId="38" fontId="6" fillId="0" borderId="82" xfId="1" applyFont="1" applyBorder="1">
      <alignment vertical="center"/>
    </xf>
    <xf numFmtId="38" fontId="11" fillId="0" borderId="0" xfId="1" applyFont="1" applyFill="1" applyBorder="1">
      <alignment vertical="center"/>
    </xf>
    <xf numFmtId="179" fontId="11" fillId="0" borderId="0" xfId="0" applyNumberFormat="1" applyFont="1" applyFill="1" applyBorder="1">
      <alignment vertical="center"/>
    </xf>
    <xf numFmtId="9" fontId="6" fillId="0" borderId="0" xfId="2" applyFont="1" applyFill="1" applyBorder="1">
      <alignment vertical="center"/>
    </xf>
    <xf numFmtId="38" fontId="6" fillId="0" borderId="0" xfId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7" fontId="6" fillId="0" borderId="48" xfId="0" applyNumberFormat="1" applyFont="1" applyBorder="1">
      <alignment vertical="center"/>
    </xf>
    <xf numFmtId="2" fontId="6" fillId="0" borderId="85" xfId="0" applyNumberFormat="1" applyFont="1" applyBorder="1">
      <alignment vertical="center"/>
    </xf>
    <xf numFmtId="38" fontId="6" fillId="0" borderId="92" xfId="1" applyFont="1" applyBorder="1">
      <alignment vertical="center"/>
    </xf>
    <xf numFmtId="38" fontId="6" fillId="0" borderId="93" xfId="1" applyFont="1" applyBorder="1">
      <alignment vertical="center"/>
    </xf>
    <xf numFmtId="38" fontId="6" fillId="0" borderId="79" xfId="1" applyFont="1" applyBorder="1">
      <alignment vertical="center"/>
    </xf>
    <xf numFmtId="38" fontId="6" fillId="0" borderId="88" xfId="1" applyFont="1" applyBorder="1">
      <alignment vertical="center"/>
    </xf>
    <xf numFmtId="38" fontId="6" fillId="0" borderId="82" xfId="1" applyFont="1" applyFill="1" applyBorder="1">
      <alignment vertical="center"/>
    </xf>
    <xf numFmtId="38" fontId="6" fillId="3" borderId="82" xfId="1" applyFont="1" applyFill="1" applyBorder="1">
      <alignment vertical="center"/>
    </xf>
    <xf numFmtId="178" fontId="4" fillId="0" borderId="66" xfId="1" applyNumberFormat="1" applyFont="1" applyBorder="1">
      <alignment vertical="center"/>
    </xf>
    <xf numFmtId="177" fontId="6" fillId="0" borderId="27" xfId="0" applyNumberFormat="1" applyFont="1" applyFill="1" applyBorder="1">
      <alignment vertical="center"/>
    </xf>
    <xf numFmtId="177" fontId="6" fillId="0" borderId="31" xfId="0" applyNumberFormat="1" applyFont="1" applyFill="1" applyBorder="1">
      <alignment vertical="center"/>
    </xf>
    <xf numFmtId="177" fontId="6" fillId="0" borderId="35" xfId="0" applyNumberFormat="1" applyFont="1" applyFill="1" applyBorder="1">
      <alignment vertical="center"/>
    </xf>
    <xf numFmtId="177" fontId="6" fillId="0" borderId="48" xfId="0" applyNumberFormat="1" applyFont="1" applyFill="1" applyBorder="1">
      <alignment vertical="center"/>
    </xf>
    <xf numFmtId="2" fontId="6" fillId="0" borderId="85" xfId="0" applyNumberFormat="1" applyFont="1" applyFill="1" applyBorder="1">
      <alignment vertical="center"/>
    </xf>
    <xf numFmtId="178" fontId="6" fillId="0" borderId="66" xfId="2" applyNumberFormat="1" applyFont="1" applyBorder="1">
      <alignment vertical="center"/>
    </xf>
    <xf numFmtId="38" fontId="6" fillId="0" borderId="27" xfId="1" applyFont="1" applyFill="1" applyBorder="1">
      <alignment vertical="center"/>
    </xf>
    <xf numFmtId="38" fontId="6" fillId="0" borderId="31" xfId="1" applyFont="1" applyFill="1" applyBorder="1">
      <alignment vertical="center"/>
    </xf>
    <xf numFmtId="38" fontId="6" fillId="0" borderId="35" xfId="1" applyFont="1" applyFill="1" applyBorder="1">
      <alignment vertical="center"/>
    </xf>
    <xf numFmtId="38" fontId="6" fillId="0" borderId="20" xfId="1" applyFont="1" applyFill="1" applyBorder="1">
      <alignment vertical="center"/>
    </xf>
    <xf numFmtId="178" fontId="6" fillId="0" borderId="66" xfId="1" applyNumberFormat="1" applyFont="1" applyFill="1" applyBorder="1">
      <alignment vertical="center"/>
    </xf>
    <xf numFmtId="179" fontId="6" fillId="0" borderId="27" xfId="0" applyNumberFormat="1" applyFont="1" applyBorder="1">
      <alignment vertical="center"/>
    </xf>
    <xf numFmtId="179" fontId="6" fillId="0" borderId="31" xfId="0" applyNumberFormat="1" applyFont="1" applyBorder="1">
      <alignment vertical="center"/>
    </xf>
    <xf numFmtId="179" fontId="6" fillId="0" borderId="35" xfId="0" applyNumberFormat="1" applyFont="1" applyBorder="1">
      <alignment vertical="center"/>
    </xf>
    <xf numFmtId="38" fontId="6" fillId="0" borderId="16" xfId="1" applyFont="1" applyFill="1" applyBorder="1">
      <alignment vertical="center"/>
    </xf>
    <xf numFmtId="179" fontId="6" fillId="0" borderId="16" xfId="0" applyNumberFormat="1" applyFont="1" applyBorder="1">
      <alignment vertical="center"/>
    </xf>
    <xf numFmtId="179" fontId="6" fillId="0" borderId="20" xfId="0" applyNumberFormat="1" applyFont="1" applyBorder="1">
      <alignment vertical="center"/>
    </xf>
    <xf numFmtId="178" fontId="4" fillId="0" borderId="78" xfId="1" applyNumberFormat="1" applyFont="1" applyBorder="1">
      <alignment vertical="center"/>
    </xf>
    <xf numFmtId="178" fontId="4" fillId="0" borderId="91" xfId="1" applyNumberFormat="1" applyFont="1" applyBorder="1">
      <alignment vertical="center"/>
    </xf>
    <xf numFmtId="177" fontId="6" fillId="3" borderId="27" xfId="0" applyNumberFormat="1" applyFont="1" applyFill="1" applyBorder="1">
      <alignment vertical="center"/>
    </xf>
    <xf numFmtId="177" fontId="6" fillId="3" borderId="80" xfId="0" applyNumberFormat="1" applyFont="1" applyFill="1" applyBorder="1">
      <alignment vertical="center"/>
    </xf>
    <xf numFmtId="177" fontId="6" fillId="3" borderId="31" xfId="0" applyNumberFormat="1" applyFont="1" applyFill="1" applyBorder="1">
      <alignment vertical="center"/>
    </xf>
    <xf numFmtId="177" fontId="6" fillId="3" borderId="81" xfId="0" applyNumberFormat="1" applyFont="1" applyFill="1" applyBorder="1">
      <alignment vertical="center"/>
    </xf>
    <xf numFmtId="177" fontId="6" fillId="3" borderId="48" xfId="0" applyNumberFormat="1" applyFont="1" applyFill="1" applyBorder="1">
      <alignment vertical="center"/>
    </xf>
    <xf numFmtId="177" fontId="6" fillId="3" borderId="89" xfId="0" applyNumberFormat="1" applyFont="1" applyFill="1" applyBorder="1">
      <alignment vertical="center"/>
    </xf>
    <xf numFmtId="2" fontId="6" fillId="3" borderId="85" xfId="0" applyNumberFormat="1" applyFont="1" applyFill="1" applyBorder="1">
      <alignment vertical="center"/>
    </xf>
    <xf numFmtId="2" fontId="6" fillId="3" borderId="86" xfId="0" applyNumberFormat="1" applyFont="1" applyFill="1" applyBorder="1">
      <alignment vertical="center"/>
    </xf>
    <xf numFmtId="178" fontId="6" fillId="3" borderId="87" xfId="2" applyNumberFormat="1" applyFont="1" applyFill="1" applyBorder="1">
      <alignment vertical="center"/>
    </xf>
    <xf numFmtId="178" fontId="6" fillId="3" borderId="90" xfId="2" applyNumberFormat="1" applyFont="1" applyFill="1" applyBorder="1">
      <alignment vertical="center"/>
    </xf>
    <xf numFmtId="178" fontId="6" fillId="3" borderId="91" xfId="2" applyNumberFormat="1" applyFont="1" applyFill="1" applyBorder="1">
      <alignment vertical="center"/>
    </xf>
    <xf numFmtId="177" fontId="6" fillId="3" borderId="35" xfId="0" applyNumberFormat="1" applyFont="1" applyFill="1" applyBorder="1">
      <alignment vertical="center"/>
    </xf>
    <xf numFmtId="177" fontId="6" fillId="3" borderId="74" xfId="0" applyNumberFormat="1" applyFont="1" applyFill="1" applyBorder="1">
      <alignment vertical="center"/>
    </xf>
    <xf numFmtId="177" fontId="6" fillId="3" borderId="37" xfId="0" applyNumberFormat="1" applyFont="1" applyFill="1" applyBorder="1">
      <alignment vertical="center"/>
    </xf>
    <xf numFmtId="38" fontId="6" fillId="3" borderId="27" xfId="1" applyFont="1" applyFill="1" applyBorder="1">
      <alignment vertical="center"/>
    </xf>
    <xf numFmtId="38" fontId="6" fillId="3" borderId="80" xfId="1" applyFont="1" applyFill="1" applyBorder="1">
      <alignment vertical="center"/>
    </xf>
    <xf numFmtId="38" fontId="6" fillId="3" borderId="31" xfId="1" applyFont="1" applyFill="1" applyBorder="1">
      <alignment vertical="center"/>
    </xf>
    <xf numFmtId="38" fontId="6" fillId="3" borderId="81" xfId="1" applyFont="1" applyFill="1" applyBorder="1">
      <alignment vertical="center"/>
    </xf>
    <xf numFmtId="38" fontId="6" fillId="3" borderId="35" xfId="1" applyFont="1" applyFill="1" applyBorder="1">
      <alignment vertical="center"/>
    </xf>
    <xf numFmtId="38" fontId="6" fillId="3" borderId="74" xfId="1" applyFont="1" applyFill="1" applyBorder="1">
      <alignment vertical="center"/>
    </xf>
    <xf numFmtId="38" fontId="6" fillId="3" borderId="85" xfId="1" applyFont="1" applyFill="1" applyBorder="1">
      <alignment vertical="center"/>
    </xf>
    <xf numFmtId="38" fontId="6" fillId="3" borderId="86" xfId="1" applyFont="1" applyFill="1" applyBorder="1">
      <alignment vertical="center"/>
    </xf>
    <xf numFmtId="178" fontId="6" fillId="3" borderId="66" xfId="1" applyNumberFormat="1" applyFont="1" applyFill="1" applyBorder="1">
      <alignment vertical="center"/>
    </xf>
    <xf numFmtId="178" fontId="6" fillId="3" borderId="78" xfId="1" applyNumberFormat="1" applyFont="1" applyFill="1" applyBorder="1">
      <alignment vertical="center"/>
    </xf>
    <xf numFmtId="178" fontId="6" fillId="3" borderId="91" xfId="1" applyNumberFormat="1" applyFont="1" applyFill="1" applyBorder="1">
      <alignment vertical="center"/>
    </xf>
    <xf numFmtId="38" fontId="6" fillId="3" borderId="37" xfId="1" applyFont="1" applyFill="1" applyBorder="1">
      <alignment vertical="center"/>
    </xf>
    <xf numFmtId="38" fontId="6" fillId="3" borderId="73" xfId="1" applyFont="1" applyFill="1" applyBorder="1">
      <alignment vertical="center"/>
    </xf>
    <xf numFmtId="38" fontId="6" fillId="3" borderId="94" xfId="1" applyFont="1" applyFill="1" applyBorder="1">
      <alignment vertical="center"/>
    </xf>
    <xf numFmtId="176" fontId="6" fillId="3" borderId="93" xfId="1" applyNumberFormat="1" applyFont="1" applyFill="1" applyBorder="1">
      <alignment vertical="center"/>
    </xf>
    <xf numFmtId="3" fontId="6" fillId="3" borderId="95" xfId="1" applyNumberFormat="1" applyFont="1" applyFill="1" applyBorder="1">
      <alignment vertical="center"/>
    </xf>
    <xf numFmtId="9" fontId="6" fillId="3" borderId="95" xfId="2" applyFont="1" applyFill="1" applyBorder="1">
      <alignment vertical="center"/>
    </xf>
    <xf numFmtId="176" fontId="6" fillId="0" borderId="87" xfId="1" applyNumberFormat="1" applyFont="1" applyBorder="1">
      <alignment vertical="center"/>
    </xf>
    <xf numFmtId="9" fontId="6" fillId="0" borderId="66" xfId="2" applyFont="1" applyBorder="1">
      <alignment vertical="center"/>
    </xf>
    <xf numFmtId="38" fontId="6" fillId="3" borderId="29" xfId="1" applyFont="1" applyFill="1" applyBorder="1">
      <alignment vertical="center"/>
    </xf>
    <xf numFmtId="38" fontId="6" fillId="3" borderId="33" xfId="1" applyFont="1" applyFill="1" applyBorder="1">
      <alignment vertical="center"/>
    </xf>
    <xf numFmtId="38" fontId="6" fillId="3" borderId="55" xfId="1" applyFont="1" applyFill="1" applyBorder="1">
      <alignment vertical="center"/>
    </xf>
    <xf numFmtId="38" fontId="6" fillId="3" borderId="49" xfId="1" applyFont="1" applyFill="1" applyBorder="1">
      <alignment vertical="center"/>
    </xf>
    <xf numFmtId="38" fontId="6" fillId="0" borderId="49" xfId="1" applyFont="1" applyBorder="1">
      <alignment vertical="center"/>
    </xf>
    <xf numFmtId="177" fontId="6" fillId="3" borderId="29" xfId="0" applyNumberFormat="1" applyFont="1" applyFill="1" applyBorder="1">
      <alignment vertical="center"/>
    </xf>
    <xf numFmtId="177" fontId="6" fillId="3" borderId="33" xfId="0" applyNumberFormat="1" applyFont="1" applyFill="1" applyBorder="1">
      <alignment vertical="center"/>
    </xf>
    <xf numFmtId="177" fontId="6" fillId="3" borderId="55" xfId="0" applyNumberFormat="1" applyFont="1" applyFill="1" applyBorder="1">
      <alignment vertical="center"/>
    </xf>
    <xf numFmtId="177" fontId="6" fillId="3" borderId="49" xfId="0" applyNumberFormat="1" applyFont="1" applyFill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38" fontId="7" fillId="0" borderId="43" xfId="1" applyFont="1" applyBorder="1">
      <alignment vertical="center"/>
    </xf>
    <xf numFmtId="38" fontId="7" fillId="0" borderId="44" xfId="1" applyFont="1" applyBorder="1">
      <alignment vertical="center"/>
    </xf>
    <xf numFmtId="38" fontId="7" fillId="0" borderId="45" xfId="1" applyFont="1" applyBorder="1">
      <alignment vertical="center"/>
    </xf>
    <xf numFmtId="38" fontId="7" fillId="0" borderId="17" xfId="1" applyFont="1" applyBorder="1">
      <alignment vertical="center"/>
    </xf>
    <xf numFmtId="178" fontId="5" fillId="0" borderId="65" xfId="2" applyNumberFormat="1" applyFont="1" applyBorder="1">
      <alignment vertical="center"/>
    </xf>
    <xf numFmtId="38" fontId="7" fillId="0" borderId="15" xfId="1" applyFont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147204</xdr:colOff>
      <xdr:row>0</xdr:row>
      <xdr:rowOff>95250</xdr:rowOff>
    </xdr:from>
    <xdr:to>
      <xdr:col>15</xdr:col>
      <xdr:colOff>8658</xdr:colOff>
      <xdr:row>1</xdr:row>
      <xdr:rowOff>60614</xdr:rowOff>
    </xdr:to>
    <xdr:sp macro="" textlink="">
      <xdr:nvSpPr>
        <xdr:cNvPr id="2" name="テキスト ボックス 1"/>
        <xdr:cNvSpPr txBox="1"/>
      </xdr:nvSpPr>
      <xdr:spPr>
        <a:xfrm>
          <a:off x="8598477" y="95250"/>
          <a:ext cx="1177636" cy="346364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参考資料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01"/>
  <sheetViews>
    <sheetView tabSelected="1" zoomScale="80" zoomScaleNormal="80" workbookViewId="0">
      <selection sqref="A1:O1"/>
    </sheetView>
  </sheetViews>
  <sheetFormatPr defaultRowHeight="18.75" x14ac:dyDescent="0.4"/>
  <cols>
    <col min="1" max="2" width="8" style="1" customWidth="1"/>
    <col min="3" max="15" width="8.625" style="1" customWidth="1"/>
    <col min="16" max="16" width="9" style="1"/>
    <col min="17" max="17" width="9.5" style="1" bestFit="1" customWidth="1"/>
    <col min="18" max="16384" width="9" style="1"/>
  </cols>
  <sheetData>
    <row r="1" spans="1:16" ht="30" customHeight="1" x14ac:dyDescent="0.4">
      <c r="A1" s="259" t="s">
        <v>40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</row>
    <row r="2" spans="1:16" ht="22.5" customHeight="1" x14ac:dyDescent="0.4">
      <c r="A2" s="244" t="s">
        <v>17</v>
      </c>
      <c r="B2" s="244"/>
      <c r="C2" s="244"/>
      <c r="D2" s="244"/>
      <c r="E2" s="244"/>
    </row>
    <row r="3" spans="1:16" ht="17.100000000000001" customHeight="1" x14ac:dyDescent="0.4">
      <c r="A3" s="11"/>
      <c r="B3" s="12"/>
      <c r="C3" s="13" t="s">
        <v>5</v>
      </c>
      <c r="D3" s="14" t="s">
        <v>6</v>
      </c>
      <c r="E3" s="15" t="s">
        <v>7</v>
      </c>
      <c r="F3" s="14" t="s">
        <v>8</v>
      </c>
      <c r="G3" s="14" t="s">
        <v>9</v>
      </c>
      <c r="H3" s="14" t="s">
        <v>10</v>
      </c>
      <c r="I3" s="16" t="s">
        <v>11</v>
      </c>
      <c r="J3" s="14" t="s">
        <v>12</v>
      </c>
      <c r="K3" s="15" t="s">
        <v>13</v>
      </c>
      <c r="L3" s="14" t="s">
        <v>14</v>
      </c>
      <c r="M3" s="14" t="s">
        <v>15</v>
      </c>
      <c r="N3" s="15" t="s">
        <v>16</v>
      </c>
      <c r="O3" s="17" t="s">
        <v>18</v>
      </c>
    </row>
    <row r="4" spans="1:16" ht="17.100000000000001" customHeight="1" thickBot="1" x14ac:dyDescent="0.45">
      <c r="A4" s="221" t="s">
        <v>0</v>
      </c>
      <c r="B4" s="260"/>
      <c r="C4" s="146">
        <v>0</v>
      </c>
      <c r="D4" s="135">
        <v>7357</v>
      </c>
      <c r="E4" s="147">
        <v>18673</v>
      </c>
      <c r="F4" s="147">
        <v>21465</v>
      </c>
      <c r="G4" s="148">
        <v>19655</v>
      </c>
      <c r="H4" s="148">
        <v>22003</v>
      </c>
      <c r="I4" s="148">
        <v>23693</v>
      </c>
      <c r="J4" s="135">
        <v>20382</v>
      </c>
      <c r="K4" s="135">
        <v>17462</v>
      </c>
      <c r="L4" s="135">
        <v>14926</v>
      </c>
      <c r="M4" s="135">
        <v>16323</v>
      </c>
      <c r="N4" s="143">
        <v>21323</v>
      </c>
      <c r="O4" s="206">
        <f>SUM(C4:N4)</f>
        <v>203262</v>
      </c>
    </row>
    <row r="5" spans="1:16" ht="17.100000000000001" customHeight="1" thickTop="1" x14ac:dyDescent="0.4">
      <c r="A5" s="256" t="s">
        <v>24</v>
      </c>
      <c r="B5" s="257"/>
      <c r="C5" s="9">
        <f>C4/C6</f>
        <v>0</v>
      </c>
      <c r="D5" s="10">
        <f t="shared" ref="D5:E5" si="0">D4/D6</f>
        <v>0.23175059851316729</v>
      </c>
      <c r="E5" s="10">
        <f t="shared" si="0"/>
        <v>0.61728245418783267</v>
      </c>
      <c r="F5" s="10">
        <f t="shared" ref="F5:O5" si="1">F4/F6</f>
        <v>0.717700949578708</v>
      </c>
      <c r="G5" s="109">
        <f t="shared" si="1"/>
        <v>0.62934264032531784</v>
      </c>
      <c r="H5" s="109">
        <f t="shared" si="1"/>
        <v>0.80435021019923236</v>
      </c>
      <c r="I5" s="109">
        <f t="shared" si="1"/>
        <v>0.80569252218859455</v>
      </c>
      <c r="J5" s="149">
        <f t="shared" si="1"/>
        <v>0.68192311552745155</v>
      </c>
      <c r="K5" s="149">
        <f t="shared" si="1"/>
        <v>0.61439763557890792</v>
      </c>
      <c r="L5" s="149">
        <f t="shared" si="1"/>
        <v>0.61653907583851963</v>
      </c>
      <c r="M5" s="149">
        <f t="shared" si="1"/>
        <v>0.62380891719745224</v>
      </c>
      <c r="N5" s="167">
        <f t="shared" si="1"/>
        <v>1.0181282826675155</v>
      </c>
      <c r="O5" s="168">
        <f t="shared" si="1"/>
        <v>0.59866460758489537</v>
      </c>
    </row>
    <row r="6" spans="1:16" ht="17.100000000000001" customHeight="1" thickBot="1" x14ac:dyDescent="0.45">
      <c r="A6" s="233" t="s">
        <v>22</v>
      </c>
      <c r="B6" s="235"/>
      <c r="C6" s="19">
        <f>AVERAGE(C7:C9)</f>
        <v>29999.333333333332</v>
      </c>
      <c r="D6" s="20">
        <f>AVERAGE(D7:D9)</f>
        <v>31745.333333333332</v>
      </c>
      <c r="E6" s="20">
        <f t="shared" ref="E6:F6" si="2">AVERAGE(E7:E9)</f>
        <v>30250.333333333332</v>
      </c>
      <c r="F6" s="20">
        <f t="shared" si="2"/>
        <v>29908</v>
      </c>
      <c r="G6" s="108">
        <f>AVERAGE(G7:G9)</f>
        <v>31231</v>
      </c>
      <c r="H6" s="108">
        <f>AVERAGE(H7:H9)</f>
        <v>27355</v>
      </c>
      <c r="I6" s="108">
        <f>AVERAGE(I7:I9)</f>
        <v>29407</v>
      </c>
      <c r="J6" s="20">
        <f>AVERAGE(J7:J9)</f>
        <v>29889</v>
      </c>
      <c r="K6" s="20">
        <f>AVERAGE(K7:K9)</f>
        <v>28421.333333333332</v>
      </c>
      <c r="L6" s="20">
        <f t="shared" ref="L6:O6" si="3">AVERAGE(L7:L9)</f>
        <v>24209.333333333332</v>
      </c>
      <c r="M6" s="20">
        <f t="shared" si="3"/>
        <v>26166.666666666668</v>
      </c>
      <c r="N6" s="144">
        <f t="shared" si="3"/>
        <v>20943.333333333332</v>
      </c>
      <c r="O6" s="145">
        <f t="shared" si="3"/>
        <v>339525.66666666669</v>
      </c>
    </row>
    <row r="7" spans="1:16" ht="17.100000000000001" customHeight="1" thickTop="1" x14ac:dyDescent="0.4">
      <c r="A7" s="256" t="s">
        <v>4</v>
      </c>
      <c r="B7" s="257"/>
      <c r="C7" s="21">
        <v>29046</v>
      </c>
      <c r="D7" s="22">
        <v>29284</v>
      </c>
      <c r="E7" s="22">
        <v>27905</v>
      </c>
      <c r="F7" s="22">
        <v>30405</v>
      </c>
      <c r="G7" s="22">
        <v>29894</v>
      </c>
      <c r="H7" s="22">
        <v>27789</v>
      </c>
      <c r="I7" s="22">
        <v>28585</v>
      </c>
      <c r="J7" s="22">
        <v>30262</v>
      </c>
      <c r="K7" s="22">
        <v>28486</v>
      </c>
      <c r="L7" s="23">
        <v>25069</v>
      </c>
      <c r="M7" s="23">
        <v>24666</v>
      </c>
      <c r="N7" s="126">
        <v>2622</v>
      </c>
      <c r="O7" s="110">
        <f>SUM(C7:N7)</f>
        <v>314013</v>
      </c>
      <c r="P7" s="1" t="s">
        <v>38</v>
      </c>
    </row>
    <row r="8" spans="1:16" ht="17.100000000000001" customHeight="1" x14ac:dyDescent="0.4">
      <c r="A8" s="250" t="s">
        <v>2</v>
      </c>
      <c r="B8" s="251"/>
      <c r="C8" s="24">
        <v>29524</v>
      </c>
      <c r="D8" s="25">
        <v>32393</v>
      </c>
      <c r="E8" s="25">
        <v>28198</v>
      </c>
      <c r="F8" s="25">
        <v>28040</v>
      </c>
      <c r="G8" s="25">
        <v>31399</v>
      </c>
      <c r="H8" s="25">
        <v>25424</v>
      </c>
      <c r="I8" s="25">
        <v>32082</v>
      </c>
      <c r="J8" s="25">
        <v>30329</v>
      </c>
      <c r="K8" s="25">
        <v>28138</v>
      </c>
      <c r="L8" s="27">
        <v>23271</v>
      </c>
      <c r="M8" s="27">
        <v>27460</v>
      </c>
      <c r="N8" s="127">
        <v>30024</v>
      </c>
      <c r="O8" s="32">
        <f>SUM(C8:N8)</f>
        <v>346282</v>
      </c>
    </row>
    <row r="9" spans="1:16" ht="17.100000000000001" customHeight="1" x14ac:dyDescent="0.4">
      <c r="A9" s="252" t="s">
        <v>3</v>
      </c>
      <c r="B9" s="253"/>
      <c r="C9" s="28">
        <v>31428</v>
      </c>
      <c r="D9" s="29">
        <v>33559</v>
      </c>
      <c r="E9" s="29">
        <v>34648</v>
      </c>
      <c r="F9" s="29">
        <v>31279</v>
      </c>
      <c r="G9" s="29">
        <v>32400</v>
      </c>
      <c r="H9" s="29">
        <v>28852</v>
      </c>
      <c r="I9" s="29">
        <v>27554</v>
      </c>
      <c r="J9" s="29">
        <v>29076</v>
      </c>
      <c r="K9" s="29">
        <v>28640</v>
      </c>
      <c r="L9" s="31">
        <v>24288</v>
      </c>
      <c r="M9" s="31">
        <v>26374</v>
      </c>
      <c r="N9" s="128">
        <v>30184</v>
      </c>
      <c r="O9" s="54">
        <f>SUM(C9:N9)</f>
        <v>358282</v>
      </c>
    </row>
    <row r="10" spans="1:16" ht="5.0999999999999996" customHeight="1" x14ac:dyDescent="0.4">
      <c r="A10" s="2"/>
      <c r="B10" s="2"/>
      <c r="C10" s="3"/>
      <c r="D10" s="3"/>
      <c r="E10" s="3"/>
      <c r="F10" s="3"/>
      <c r="G10" s="3"/>
      <c r="H10" s="3"/>
      <c r="I10" s="3"/>
      <c r="J10" s="3"/>
      <c r="K10" s="3"/>
      <c r="L10" s="5"/>
      <c r="M10" s="5"/>
      <c r="N10" s="5"/>
      <c r="O10" s="4"/>
    </row>
    <row r="11" spans="1:16" ht="17.100000000000001" customHeight="1" x14ac:dyDescent="0.4">
      <c r="A11" s="254" t="s">
        <v>39</v>
      </c>
      <c r="B11" s="254"/>
      <c r="C11" s="254"/>
      <c r="D11" s="254"/>
      <c r="E11" s="254"/>
    </row>
    <row r="12" spans="1:16" ht="17.100000000000001" customHeight="1" x14ac:dyDescent="0.4">
      <c r="A12" s="33"/>
      <c r="B12" s="34"/>
      <c r="C12" s="16" t="s">
        <v>5</v>
      </c>
      <c r="D12" s="14" t="s">
        <v>6</v>
      </c>
      <c r="E12" s="15" t="s">
        <v>7</v>
      </c>
      <c r="F12" s="14" t="s">
        <v>8</v>
      </c>
      <c r="G12" s="14" t="s">
        <v>9</v>
      </c>
      <c r="H12" s="14" t="s">
        <v>10</v>
      </c>
      <c r="I12" s="16" t="s">
        <v>11</v>
      </c>
      <c r="J12" s="14" t="s">
        <v>12</v>
      </c>
      <c r="K12" s="15" t="s">
        <v>13</v>
      </c>
      <c r="L12" s="14" t="s">
        <v>14</v>
      </c>
      <c r="M12" s="14" t="s">
        <v>15</v>
      </c>
      <c r="N12" s="15" t="s">
        <v>16</v>
      </c>
      <c r="O12" s="17" t="s">
        <v>18</v>
      </c>
      <c r="P12" s="35"/>
    </row>
    <row r="13" spans="1:16" ht="17.100000000000001" customHeight="1" x14ac:dyDescent="0.4">
      <c r="A13" s="223" t="s">
        <v>0</v>
      </c>
      <c r="B13" s="36" t="s">
        <v>19</v>
      </c>
      <c r="C13" s="37">
        <v>0</v>
      </c>
      <c r="D13" s="38">
        <v>0</v>
      </c>
      <c r="E13" s="38">
        <v>0</v>
      </c>
      <c r="F13" s="38">
        <v>7</v>
      </c>
      <c r="G13" s="150">
        <v>0</v>
      </c>
      <c r="H13" s="150">
        <v>0</v>
      </c>
      <c r="I13" s="150">
        <v>139</v>
      </c>
      <c r="J13" s="38">
        <v>0</v>
      </c>
      <c r="K13" s="38">
        <v>0</v>
      </c>
      <c r="L13" s="169">
        <v>0</v>
      </c>
      <c r="M13" s="169">
        <v>0</v>
      </c>
      <c r="N13" s="170">
        <v>0</v>
      </c>
      <c r="O13" s="207">
        <f>SUM(C13:N13)</f>
        <v>146</v>
      </c>
      <c r="P13" s="35"/>
    </row>
    <row r="14" spans="1:16" ht="17.100000000000001" customHeight="1" x14ac:dyDescent="0.4">
      <c r="A14" s="224"/>
      <c r="B14" s="39" t="s">
        <v>20</v>
      </c>
      <c r="C14" s="40">
        <v>0</v>
      </c>
      <c r="D14" s="41">
        <v>0</v>
      </c>
      <c r="E14" s="41">
        <v>0</v>
      </c>
      <c r="F14" s="41">
        <v>3</v>
      </c>
      <c r="G14" s="151">
        <v>0</v>
      </c>
      <c r="H14" s="151">
        <v>8</v>
      </c>
      <c r="I14" s="151">
        <v>32</v>
      </c>
      <c r="J14" s="41">
        <v>8</v>
      </c>
      <c r="K14" s="41">
        <v>8</v>
      </c>
      <c r="L14" s="171">
        <v>24</v>
      </c>
      <c r="M14" s="171">
        <v>0</v>
      </c>
      <c r="N14" s="172">
        <v>16</v>
      </c>
      <c r="O14" s="208">
        <f>SUM(C14:N14)</f>
        <v>99</v>
      </c>
      <c r="P14" s="35"/>
    </row>
    <row r="15" spans="1:16" ht="17.100000000000001" customHeight="1" x14ac:dyDescent="0.4">
      <c r="A15" s="224"/>
      <c r="B15" s="213" t="s">
        <v>21</v>
      </c>
      <c r="C15" s="43">
        <v>0</v>
      </c>
      <c r="D15" s="44">
        <v>0</v>
      </c>
      <c r="E15" s="44">
        <v>0</v>
      </c>
      <c r="F15" s="44">
        <v>3</v>
      </c>
      <c r="G15" s="152">
        <v>0</v>
      </c>
      <c r="H15" s="152">
        <v>0</v>
      </c>
      <c r="I15" s="153">
        <v>7</v>
      </c>
      <c r="J15" s="141">
        <v>0</v>
      </c>
      <c r="K15" s="141">
        <v>0</v>
      </c>
      <c r="L15" s="173">
        <v>0</v>
      </c>
      <c r="M15" s="173">
        <v>0</v>
      </c>
      <c r="N15" s="174">
        <v>0</v>
      </c>
      <c r="O15" s="209">
        <f>SUM(C15:N15)</f>
        <v>10</v>
      </c>
      <c r="P15" s="35"/>
    </row>
    <row r="16" spans="1:16" ht="17.100000000000001" customHeight="1" thickBot="1" x14ac:dyDescent="0.45">
      <c r="A16" s="255"/>
      <c r="B16" s="45" t="s">
        <v>23</v>
      </c>
      <c r="C16" s="129">
        <f t="shared" ref="C16:E16" si="4">AVERAGE(C13:C15)</f>
        <v>0</v>
      </c>
      <c r="D16" s="130">
        <f t="shared" si="4"/>
        <v>0</v>
      </c>
      <c r="E16" s="130">
        <f t="shared" si="4"/>
        <v>0</v>
      </c>
      <c r="F16" s="130">
        <f>AVERAGE(F13:F15)</f>
        <v>4.333333333333333</v>
      </c>
      <c r="G16" s="154">
        <f t="shared" ref="G16:O16" si="5">AVERAGE(G13:G15)</f>
        <v>0</v>
      </c>
      <c r="H16" s="154">
        <f t="shared" si="5"/>
        <v>2.6666666666666665</v>
      </c>
      <c r="I16" s="154">
        <f t="shared" si="5"/>
        <v>59.333333333333336</v>
      </c>
      <c r="J16" s="142">
        <f t="shared" si="5"/>
        <v>2.6666666666666665</v>
      </c>
      <c r="K16" s="142">
        <f t="shared" si="5"/>
        <v>2.6666666666666665</v>
      </c>
      <c r="L16" s="175">
        <f t="shared" si="5"/>
        <v>8</v>
      </c>
      <c r="M16" s="175">
        <f t="shared" si="5"/>
        <v>0</v>
      </c>
      <c r="N16" s="176">
        <f t="shared" si="5"/>
        <v>5.333333333333333</v>
      </c>
      <c r="O16" s="210">
        <f t="shared" si="5"/>
        <v>85</v>
      </c>
      <c r="P16" s="35"/>
    </row>
    <row r="17" spans="1:16" ht="17.100000000000001" customHeight="1" thickTop="1" x14ac:dyDescent="0.4">
      <c r="A17" s="256" t="s">
        <v>24</v>
      </c>
      <c r="B17" s="257"/>
      <c r="C17" s="131">
        <f>C16/C18</f>
        <v>0</v>
      </c>
      <c r="D17" s="132">
        <f t="shared" ref="D17:E17" si="6">D16/D18</f>
        <v>0</v>
      </c>
      <c r="E17" s="132">
        <f t="shared" si="6"/>
        <v>0</v>
      </c>
      <c r="F17" s="132">
        <f t="shared" ref="F17:O17" si="7">F16/F18</f>
        <v>0.28260869565217384</v>
      </c>
      <c r="G17" s="10">
        <f t="shared" si="7"/>
        <v>0</v>
      </c>
      <c r="H17" s="10">
        <f t="shared" si="7"/>
        <v>0.1708185053380783</v>
      </c>
      <c r="I17" s="155">
        <f t="shared" si="7"/>
        <v>4.3414634146341466</v>
      </c>
      <c r="J17" s="155">
        <f t="shared" si="7"/>
        <v>0.10344827586206896</v>
      </c>
      <c r="K17" s="155">
        <f t="shared" si="7"/>
        <v>0.37499999999999994</v>
      </c>
      <c r="L17" s="177">
        <f t="shared" si="7"/>
        <v>0.58536585365853666</v>
      </c>
      <c r="M17" s="177">
        <f t="shared" si="7"/>
        <v>0</v>
      </c>
      <c r="N17" s="178">
        <f t="shared" si="7"/>
        <v>1.263157894736842</v>
      </c>
      <c r="O17" s="179">
        <f t="shared" si="7"/>
        <v>0.54197662061636553</v>
      </c>
      <c r="P17" s="35"/>
    </row>
    <row r="18" spans="1:16" ht="17.100000000000001" customHeight="1" x14ac:dyDescent="0.4">
      <c r="A18" s="252" t="s">
        <v>22</v>
      </c>
      <c r="B18" s="253"/>
      <c r="C18" s="43">
        <f>AVERAGE(C22,C26,C30)</f>
        <v>7.5555555555555562</v>
      </c>
      <c r="D18" s="44">
        <f t="shared" ref="D18:O18" si="8">AVERAGE(D22,D26,D30)</f>
        <v>3.2222222222222219</v>
      </c>
      <c r="E18" s="44">
        <f t="shared" si="8"/>
        <v>35.055555555555557</v>
      </c>
      <c r="F18" s="44">
        <f t="shared" si="8"/>
        <v>15.333333333333336</v>
      </c>
      <c r="G18" s="44">
        <f t="shared" si="8"/>
        <v>7.0555555555555562</v>
      </c>
      <c r="H18" s="44">
        <f t="shared" si="8"/>
        <v>15.611111111111109</v>
      </c>
      <c r="I18" s="44">
        <f t="shared" si="8"/>
        <v>13.666666666666666</v>
      </c>
      <c r="J18" s="44">
        <f t="shared" si="8"/>
        <v>25.777777777777775</v>
      </c>
      <c r="K18" s="44">
        <f t="shared" si="8"/>
        <v>7.1111111111111116</v>
      </c>
      <c r="L18" s="180">
        <f t="shared" si="8"/>
        <v>13.666666666666666</v>
      </c>
      <c r="M18" s="180">
        <f t="shared" si="8"/>
        <v>8.5555555555555554</v>
      </c>
      <c r="N18" s="181">
        <f t="shared" si="8"/>
        <v>4.2222222222222223</v>
      </c>
      <c r="O18" s="182">
        <f t="shared" si="8"/>
        <v>156.83333333333334</v>
      </c>
      <c r="P18" s="35"/>
    </row>
    <row r="19" spans="1:16" ht="17.100000000000001" customHeight="1" x14ac:dyDescent="0.4">
      <c r="A19" s="223" t="s">
        <v>4</v>
      </c>
      <c r="B19" s="36" t="s">
        <v>19</v>
      </c>
      <c r="C19" s="37">
        <v>3</v>
      </c>
      <c r="D19" s="38">
        <v>7</v>
      </c>
      <c r="E19" s="38">
        <v>7</v>
      </c>
      <c r="F19" s="38">
        <v>60</v>
      </c>
      <c r="G19" s="38">
        <v>10</v>
      </c>
      <c r="H19" s="38">
        <v>14</v>
      </c>
      <c r="I19" s="38">
        <v>85</v>
      </c>
      <c r="J19" s="38">
        <v>39</v>
      </c>
      <c r="K19" s="38">
        <v>7</v>
      </c>
      <c r="L19" s="38">
        <v>68</v>
      </c>
      <c r="M19" s="38">
        <v>3</v>
      </c>
      <c r="N19" s="112">
        <v>0</v>
      </c>
      <c r="O19" s="47">
        <f>SUM(C19:N19)</f>
        <v>303</v>
      </c>
      <c r="P19" s="35"/>
    </row>
    <row r="20" spans="1:16" ht="17.100000000000001" customHeight="1" x14ac:dyDescent="0.4">
      <c r="A20" s="224"/>
      <c r="B20" s="102" t="s">
        <v>20</v>
      </c>
      <c r="C20" s="40">
        <v>0</v>
      </c>
      <c r="D20" s="41">
        <v>0</v>
      </c>
      <c r="E20" s="41">
        <v>0</v>
      </c>
      <c r="F20" s="41">
        <v>34.5</v>
      </c>
      <c r="G20" s="41">
        <v>46.5</v>
      </c>
      <c r="H20" s="41">
        <v>59</v>
      </c>
      <c r="I20" s="41">
        <v>5</v>
      </c>
      <c r="J20" s="41">
        <v>42</v>
      </c>
      <c r="K20" s="41">
        <v>7</v>
      </c>
      <c r="L20" s="41">
        <v>6</v>
      </c>
      <c r="M20" s="41">
        <v>8</v>
      </c>
      <c r="N20" s="113">
        <v>0</v>
      </c>
      <c r="O20" s="48">
        <f>SUM(C20:N20)</f>
        <v>208</v>
      </c>
      <c r="P20" s="35"/>
    </row>
    <row r="21" spans="1:16" ht="17.100000000000001" customHeight="1" x14ac:dyDescent="0.4">
      <c r="A21" s="224"/>
      <c r="B21" s="213" t="s">
        <v>21</v>
      </c>
      <c r="C21" s="43">
        <v>4</v>
      </c>
      <c r="D21" s="44">
        <v>6</v>
      </c>
      <c r="E21" s="44">
        <v>33.5</v>
      </c>
      <c r="F21" s="44">
        <v>23.5</v>
      </c>
      <c r="G21" s="44">
        <v>4</v>
      </c>
      <c r="H21" s="44">
        <v>26.5</v>
      </c>
      <c r="I21" s="44">
        <v>13</v>
      </c>
      <c r="J21" s="44">
        <v>46</v>
      </c>
      <c r="K21" s="44">
        <v>11</v>
      </c>
      <c r="L21" s="44">
        <v>0</v>
      </c>
      <c r="M21" s="44">
        <v>3</v>
      </c>
      <c r="N21" s="114">
        <v>0</v>
      </c>
      <c r="O21" s="46">
        <f>SUM(C21:N21)</f>
        <v>170.5</v>
      </c>
      <c r="P21" s="35"/>
    </row>
    <row r="22" spans="1:16" ht="17.100000000000001" customHeight="1" x14ac:dyDescent="0.4">
      <c r="A22" s="225"/>
      <c r="B22" s="211" t="s">
        <v>23</v>
      </c>
      <c r="C22" s="129">
        <f>AVERAGE(C19:C21)</f>
        <v>2.3333333333333335</v>
      </c>
      <c r="D22" s="133">
        <f t="shared" ref="D22:K22" si="9">AVERAGE(D19:D21)</f>
        <v>4.333333333333333</v>
      </c>
      <c r="E22" s="133">
        <f t="shared" si="9"/>
        <v>13.5</v>
      </c>
      <c r="F22" s="133">
        <f t="shared" si="9"/>
        <v>39.333333333333336</v>
      </c>
      <c r="G22" s="133">
        <f t="shared" si="9"/>
        <v>20.166666666666668</v>
      </c>
      <c r="H22" s="133">
        <f t="shared" si="9"/>
        <v>33.166666666666664</v>
      </c>
      <c r="I22" s="133">
        <f t="shared" si="9"/>
        <v>34.333333333333336</v>
      </c>
      <c r="J22" s="133">
        <f t="shared" si="9"/>
        <v>42.333333333333336</v>
      </c>
      <c r="K22" s="133">
        <f t="shared" si="9"/>
        <v>8.3333333333333339</v>
      </c>
      <c r="L22" s="133">
        <f>AVERAGE(L19:L21)</f>
        <v>24.666666666666668</v>
      </c>
      <c r="M22" s="133">
        <f t="shared" ref="M22:O22" si="10">AVERAGE(M19:M21)</f>
        <v>4.666666666666667</v>
      </c>
      <c r="N22" s="134">
        <f t="shared" si="10"/>
        <v>0</v>
      </c>
      <c r="O22" s="47">
        <f t="shared" si="10"/>
        <v>227.16666666666666</v>
      </c>
      <c r="P22" s="111"/>
    </row>
    <row r="23" spans="1:16" ht="17.100000000000001" customHeight="1" x14ac:dyDescent="0.4">
      <c r="A23" s="223" t="s">
        <v>2</v>
      </c>
      <c r="B23" s="101" t="s">
        <v>19</v>
      </c>
      <c r="C23" s="37">
        <v>0</v>
      </c>
      <c r="D23" s="38">
        <v>0</v>
      </c>
      <c r="E23" s="38">
        <v>208</v>
      </c>
      <c r="F23" s="38">
        <v>0</v>
      </c>
      <c r="G23" s="38">
        <v>0</v>
      </c>
      <c r="H23" s="38">
        <v>0</v>
      </c>
      <c r="I23" s="38">
        <v>4</v>
      </c>
      <c r="J23" s="38">
        <v>0</v>
      </c>
      <c r="K23" s="38">
        <v>0</v>
      </c>
      <c r="L23" s="38">
        <v>12</v>
      </c>
      <c r="M23" s="38">
        <v>0</v>
      </c>
      <c r="N23" s="112">
        <v>0</v>
      </c>
      <c r="O23" s="47">
        <f>SUM(C23:N23)</f>
        <v>224</v>
      </c>
      <c r="P23" s="35"/>
    </row>
    <row r="24" spans="1:16" ht="17.100000000000001" customHeight="1" x14ac:dyDescent="0.4">
      <c r="A24" s="224"/>
      <c r="B24" s="102" t="s">
        <v>20</v>
      </c>
      <c r="C24" s="40">
        <v>0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61</v>
      </c>
      <c r="K24" s="41">
        <v>0</v>
      </c>
      <c r="L24" s="41">
        <v>16</v>
      </c>
      <c r="M24" s="41">
        <v>13</v>
      </c>
      <c r="N24" s="113">
        <v>8</v>
      </c>
      <c r="O24" s="48">
        <f>SUM(C24:N24)</f>
        <v>98</v>
      </c>
      <c r="P24" s="35"/>
    </row>
    <row r="25" spans="1:16" ht="17.100000000000001" customHeight="1" x14ac:dyDescent="0.4">
      <c r="A25" s="224"/>
      <c r="B25" s="213" t="s">
        <v>21</v>
      </c>
      <c r="C25" s="43">
        <v>4</v>
      </c>
      <c r="D25" s="44">
        <v>13</v>
      </c>
      <c r="E25" s="44">
        <v>4</v>
      </c>
      <c r="F25" s="44">
        <v>16</v>
      </c>
      <c r="G25" s="44">
        <v>3</v>
      </c>
      <c r="H25" s="44">
        <v>20</v>
      </c>
      <c r="I25" s="44">
        <v>8.5</v>
      </c>
      <c r="J25" s="44">
        <v>28</v>
      </c>
      <c r="K25" s="44">
        <v>16</v>
      </c>
      <c r="L25" s="44">
        <v>9</v>
      </c>
      <c r="M25" s="44">
        <v>7</v>
      </c>
      <c r="N25" s="114">
        <v>13.5</v>
      </c>
      <c r="O25" s="46">
        <f>SUM(C25:N25)</f>
        <v>142</v>
      </c>
      <c r="P25" s="35"/>
    </row>
    <row r="26" spans="1:16" ht="17.100000000000001" customHeight="1" x14ac:dyDescent="0.4">
      <c r="A26" s="225"/>
      <c r="B26" s="103" t="s">
        <v>23</v>
      </c>
      <c r="C26" s="129">
        <f>AVERAGE(C23:C25)</f>
        <v>1.3333333333333333</v>
      </c>
      <c r="D26" s="133">
        <f>AVERAGE(D23:D25)</f>
        <v>4.333333333333333</v>
      </c>
      <c r="E26" s="133">
        <f t="shared" ref="E26:O26" si="11">AVERAGE(E23:E25)</f>
        <v>70.666666666666671</v>
      </c>
      <c r="F26" s="133">
        <f t="shared" si="11"/>
        <v>5.333333333333333</v>
      </c>
      <c r="G26" s="133">
        <f t="shared" si="11"/>
        <v>1</v>
      </c>
      <c r="H26" s="133">
        <f t="shared" si="11"/>
        <v>6.666666666666667</v>
      </c>
      <c r="I26" s="133">
        <f t="shared" si="11"/>
        <v>4.166666666666667</v>
      </c>
      <c r="J26" s="133">
        <f t="shared" si="11"/>
        <v>29.666666666666668</v>
      </c>
      <c r="K26" s="133">
        <f t="shared" si="11"/>
        <v>5.333333333333333</v>
      </c>
      <c r="L26" s="133">
        <f t="shared" si="11"/>
        <v>12.333333333333334</v>
      </c>
      <c r="M26" s="133">
        <f t="shared" si="11"/>
        <v>6.666666666666667</v>
      </c>
      <c r="N26" s="134">
        <f t="shared" si="11"/>
        <v>7.166666666666667</v>
      </c>
      <c r="O26" s="50">
        <f t="shared" si="11"/>
        <v>154.66666666666666</v>
      </c>
      <c r="P26" s="35"/>
    </row>
    <row r="27" spans="1:16" ht="17.100000000000001" customHeight="1" x14ac:dyDescent="0.4">
      <c r="A27" s="220" t="s">
        <v>3</v>
      </c>
      <c r="B27" s="101" t="s">
        <v>19</v>
      </c>
      <c r="C27" s="37">
        <v>20</v>
      </c>
      <c r="D27" s="38">
        <v>3</v>
      </c>
      <c r="E27" s="38">
        <v>55</v>
      </c>
      <c r="F27" s="38">
        <v>0</v>
      </c>
      <c r="G27" s="38">
        <v>0</v>
      </c>
      <c r="H27" s="38">
        <v>15</v>
      </c>
      <c r="I27" s="38">
        <v>4</v>
      </c>
      <c r="J27" s="38">
        <v>4</v>
      </c>
      <c r="K27" s="38">
        <v>3</v>
      </c>
      <c r="L27" s="38">
        <v>0</v>
      </c>
      <c r="M27" s="38">
        <v>5</v>
      </c>
      <c r="N27" s="112">
        <v>4.5</v>
      </c>
      <c r="O27" s="47">
        <f>SUM(C27:N27)</f>
        <v>113.5</v>
      </c>
      <c r="P27" s="35"/>
    </row>
    <row r="28" spans="1:16" ht="17.100000000000001" customHeight="1" x14ac:dyDescent="0.4">
      <c r="A28" s="221"/>
      <c r="B28" s="102" t="s">
        <v>20</v>
      </c>
      <c r="C28" s="40">
        <v>37</v>
      </c>
      <c r="D28" s="41">
        <v>0</v>
      </c>
      <c r="E28" s="41">
        <v>8</v>
      </c>
      <c r="F28" s="41">
        <v>0</v>
      </c>
      <c r="G28" s="41">
        <v>0</v>
      </c>
      <c r="H28" s="41">
        <v>3</v>
      </c>
      <c r="I28" s="41">
        <v>0</v>
      </c>
      <c r="J28" s="41">
        <v>0</v>
      </c>
      <c r="K28" s="41">
        <v>8</v>
      </c>
      <c r="L28" s="41">
        <v>7</v>
      </c>
      <c r="M28" s="41">
        <v>30.5</v>
      </c>
      <c r="N28" s="113">
        <v>5</v>
      </c>
      <c r="O28" s="48">
        <f>SUM(C28:N28)</f>
        <v>98.5</v>
      </c>
      <c r="P28" s="35"/>
    </row>
    <row r="29" spans="1:16" ht="17.100000000000001" customHeight="1" x14ac:dyDescent="0.4">
      <c r="A29" s="221"/>
      <c r="B29" s="213" t="s">
        <v>21</v>
      </c>
      <c r="C29" s="43">
        <v>0</v>
      </c>
      <c r="D29" s="44">
        <v>0</v>
      </c>
      <c r="E29" s="44">
        <v>0</v>
      </c>
      <c r="F29" s="44">
        <v>4</v>
      </c>
      <c r="G29" s="44">
        <v>0</v>
      </c>
      <c r="H29" s="44">
        <v>3</v>
      </c>
      <c r="I29" s="44">
        <v>3.5</v>
      </c>
      <c r="J29" s="44">
        <v>12</v>
      </c>
      <c r="K29" s="44">
        <v>12</v>
      </c>
      <c r="L29" s="44">
        <v>5</v>
      </c>
      <c r="M29" s="44">
        <v>7.5</v>
      </c>
      <c r="N29" s="114">
        <v>7</v>
      </c>
      <c r="O29" s="46">
        <f>SUM(C29:N29)</f>
        <v>54</v>
      </c>
      <c r="P29" s="35"/>
    </row>
    <row r="30" spans="1:16" ht="17.100000000000001" customHeight="1" x14ac:dyDescent="0.4">
      <c r="A30" s="222"/>
      <c r="B30" s="103" t="s">
        <v>23</v>
      </c>
      <c r="C30" s="129">
        <f>AVERAGE(C27:C29)</f>
        <v>19</v>
      </c>
      <c r="D30" s="133">
        <f t="shared" ref="D30:O30" si="12">AVERAGE(D27:D29)</f>
        <v>1</v>
      </c>
      <c r="E30" s="133">
        <f t="shared" si="12"/>
        <v>21</v>
      </c>
      <c r="F30" s="133">
        <f t="shared" si="12"/>
        <v>1.3333333333333333</v>
      </c>
      <c r="G30" s="133">
        <f t="shared" si="12"/>
        <v>0</v>
      </c>
      <c r="H30" s="133">
        <f t="shared" si="12"/>
        <v>7</v>
      </c>
      <c r="I30" s="133">
        <f t="shared" si="12"/>
        <v>2.5</v>
      </c>
      <c r="J30" s="133">
        <f t="shared" si="12"/>
        <v>5.333333333333333</v>
      </c>
      <c r="K30" s="133">
        <f t="shared" si="12"/>
        <v>7.666666666666667</v>
      </c>
      <c r="L30" s="133">
        <f t="shared" si="12"/>
        <v>4</v>
      </c>
      <c r="M30" s="133">
        <f t="shared" si="12"/>
        <v>14.333333333333334</v>
      </c>
      <c r="N30" s="134">
        <f t="shared" si="12"/>
        <v>5.5</v>
      </c>
      <c r="O30" s="50">
        <f t="shared" si="12"/>
        <v>88.666666666666671</v>
      </c>
      <c r="P30" s="35"/>
    </row>
    <row r="31" spans="1:16" ht="5.0999999999999996" customHeight="1" x14ac:dyDescent="0.4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</row>
    <row r="32" spans="1:16" ht="17.100000000000001" customHeight="1" x14ac:dyDescent="0.4">
      <c r="A32" s="254" t="s">
        <v>25</v>
      </c>
      <c r="B32" s="254"/>
      <c r="C32" s="254"/>
      <c r="D32" s="254"/>
      <c r="E32" s="254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</row>
    <row r="33" spans="1:17" ht="17.100000000000001" customHeight="1" x14ac:dyDescent="0.4">
      <c r="A33" s="33"/>
      <c r="B33" s="34"/>
      <c r="C33" s="13" t="s">
        <v>5</v>
      </c>
      <c r="D33" s="14" t="s">
        <v>6</v>
      </c>
      <c r="E33" s="14" t="s">
        <v>7</v>
      </c>
      <c r="F33" s="14" t="s">
        <v>8</v>
      </c>
      <c r="G33" s="14" t="s">
        <v>9</v>
      </c>
      <c r="H33" s="14" t="s">
        <v>10</v>
      </c>
      <c r="I33" s="14" t="s">
        <v>11</v>
      </c>
      <c r="J33" s="14" t="s">
        <v>12</v>
      </c>
      <c r="K33" s="14" t="s">
        <v>13</v>
      </c>
      <c r="L33" s="14" t="s">
        <v>14</v>
      </c>
      <c r="M33" s="14" t="s">
        <v>15</v>
      </c>
      <c r="N33" s="96" t="s">
        <v>16</v>
      </c>
      <c r="O33" s="17" t="s">
        <v>18</v>
      </c>
      <c r="P33" s="35"/>
    </row>
    <row r="34" spans="1:17" ht="17.100000000000001" customHeight="1" x14ac:dyDescent="0.4">
      <c r="A34" s="238" t="s">
        <v>0</v>
      </c>
      <c r="B34" s="101" t="s">
        <v>19</v>
      </c>
      <c r="C34" s="214">
        <v>0</v>
      </c>
      <c r="D34" s="51">
        <v>0</v>
      </c>
      <c r="E34" s="51">
        <v>0</v>
      </c>
      <c r="F34" s="51">
        <v>10000</v>
      </c>
      <c r="G34" s="156">
        <v>0</v>
      </c>
      <c r="H34" s="156">
        <v>0</v>
      </c>
      <c r="I34" s="156">
        <v>128000</v>
      </c>
      <c r="J34" s="51">
        <v>0</v>
      </c>
      <c r="K34" s="51">
        <v>0</v>
      </c>
      <c r="L34" s="183">
        <v>0</v>
      </c>
      <c r="M34" s="183">
        <v>0</v>
      </c>
      <c r="N34" s="184">
        <v>0</v>
      </c>
      <c r="O34" s="202">
        <f>SUM(C34:N34)</f>
        <v>138000</v>
      </c>
      <c r="P34" s="35"/>
      <c r="Q34" s="7"/>
    </row>
    <row r="35" spans="1:17" ht="17.100000000000001" customHeight="1" x14ac:dyDescent="0.4">
      <c r="A35" s="239"/>
      <c r="B35" s="102" t="s">
        <v>20</v>
      </c>
      <c r="C35" s="215">
        <v>0</v>
      </c>
      <c r="D35" s="25">
        <v>0</v>
      </c>
      <c r="E35" s="25">
        <v>0</v>
      </c>
      <c r="F35" s="25">
        <v>18000</v>
      </c>
      <c r="G35" s="157">
        <v>0</v>
      </c>
      <c r="H35" s="157">
        <v>10000</v>
      </c>
      <c r="I35" s="157">
        <v>182000</v>
      </c>
      <c r="J35" s="25">
        <v>10000</v>
      </c>
      <c r="K35" s="25">
        <v>10000</v>
      </c>
      <c r="L35" s="185">
        <v>63000</v>
      </c>
      <c r="M35" s="185">
        <v>0</v>
      </c>
      <c r="N35" s="186">
        <v>21000</v>
      </c>
      <c r="O35" s="203">
        <f>SUM(C35:N35)</f>
        <v>314000</v>
      </c>
      <c r="P35" s="35"/>
    </row>
    <row r="36" spans="1:17" ht="17.100000000000001" customHeight="1" x14ac:dyDescent="0.4">
      <c r="A36" s="239"/>
      <c r="B36" s="213" t="s">
        <v>21</v>
      </c>
      <c r="C36" s="216">
        <v>0</v>
      </c>
      <c r="D36" s="29">
        <v>0</v>
      </c>
      <c r="E36" s="29">
        <v>0</v>
      </c>
      <c r="F36" s="29">
        <v>12000</v>
      </c>
      <c r="G36" s="158">
        <v>0</v>
      </c>
      <c r="H36" s="158">
        <v>0</v>
      </c>
      <c r="I36" s="158">
        <v>41000</v>
      </c>
      <c r="J36" s="29">
        <v>0</v>
      </c>
      <c r="K36" s="29">
        <v>0</v>
      </c>
      <c r="L36" s="187">
        <v>0</v>
      </c>
      <c r="M36" s="187">
        <v>0</v>
      </c>
      <c r="N36" s="188">
        <v>0</v>
      </c>
      <c r="O36" s="204">
        <f>SUM(C36:N36)</f>
        <v>53000</v>
      </c>
      <c r="P36" s="35"/>
    </row>
    <row r="37" spans="1:17" ht="17.100000000000001" customHeight="1" thickBot="1" x14ac:dyDescent="0.45">
      <c r="A37" s="258"/>
      <c r="B37" s="212" t="s">
        <v>18</v>
      </c>
      <c r="C37" s="217">
        <f>SUM(C34:C36)</f>
        <v>0</v>
      </c>
      <c r="D37" s="18">
        <f>SUM(D34:D36)</f>
        <v>0</v>
      </c>
      <c r="E37" s="18">
        <f>SUM(E34:E36)</f>
        <v>0</v>
      </c>
      <c r="F37" s="18">
        <f>SUM(F34:F36)</f>
        <v>40000</v>
      </c>
      <c r="G37" s="159">
        <f t="shared" ref="G37:N37" si="13">SUM(G34:G36)</f>
        <v>0</v>
      </c>
      <c r="H37" s="159">
        <f>SUM(H34:H36)</f>
        <v>10000</v>
      </c>
      <c r="I37" s="159">
        <f>SUM(I34:I36)</f>
        <v>351000</v>
      </c>
      <c r="J37" s="135">
        <f t="shared" si="13"/>
        <v>10000</v>
      </c>
      <c r="K37" s="135">
        <f t="shared" si="13"/>
        <v>10000</v>
      </c>
      <c r="L37" s="148">
        <f t="shared" si="13"/>
        <v>63000</v>
      </c>
      <c r="M37" s="189">
        <f t="shared" si="13"/>
        <v>0</v>
      </c>
      <c r="N37" s="190">
        <f t="shared" si="13"/>
        <v>21000</v>
      </c>
      <c r="O37" s="205">
        <f>SUM(O34:O36)</f>
        <v>505000</v>
      </c>
      <c r="P37" s="35"/>
    </row>
    <row r="38" spans="1:17" ht="17.100000000000001" customHeight="1" thickTop="1" x14ac:dyDescent="0.4">
      <c r="A38" s="248" t="s">
        <v>24</v>
      </c>
      <c r="B38" s="249"/>
      <c r="C38" s="218">
        <f>C37/C39</f>
        <v>0</v>
      </c>
      <c r="D38" s="10">
        <f t="shared" ref="D38:E38" si="14">D37/D39</f>
        <v>0</v>
      </c>
      <c r="E38" s="10">
        <f t="shared" si="14"/>
        <v>0</v>
      </c>
      <c r="F38" s="132">
        <f>F37/F39</f>
        <v>0.46082949308755761</v>
      </c>
      <c r="G38" s="160">
        <f>G37/G39</f>
        <v>0</v>
      </c>
      <c r="H38" s="160">
        <f>H37/H39</f>
        <v>6.9108500345542501E-2</v>
      </c>
      <c r="I38" s="160">
        <f>I37/I39</f>
        <v>3.269171064886681</v>
      </c>
      <c r="J38" s="118">
        <f t="shared" ref="J38:O38" si="15">J37/J39</f>
        <v>2.5743559819451832E-2</v>
      </c>
      <c r="K38" s="118">
        <f t="shared" si="15"/>
        <v>6.7409671040805322E-2</v>
      </c>
      <c r="L38" s="191">
        <f t="shared" si="15"/>
        <v>0.5126118795768918</v>
      </c>
      <c r="M38" s="191">
        <f t="shared" si="15"/>
        <v>0</v>
      </c>
      <c r="N38" s="192">
        <f t="shared" si="15"/>
        <v>0.49489395129615077</v>
      </c>
      <c r="O38" s="193">
        <f t="shared" si="15"/>
        <v>0.3423976423153765</v>
      </c>
      <c r="P38" s="35"/>
    </row>
    <row r="39" spans="1:17" ht="17.100000000000001" customHeight="1" x14ac:dyDescent="0.4">
      <c r="A39" s="236" t="s">
        <v>22</v>
      </c>
      <c r="B39" s="237"/>
      <c r="C39" s="216">
        <f>AVERAGE(C43,C47,C51)</f>
        <v>116633.33333333333</v>
      </c>
      <c r="D39" s="29">
        <f t="shared" ref="D39:O39" si="16">AVERAGE(D43,D47,D51)</f>
        <v>54066.666666666664</v>
      </c>
      <c r="E39" s="29">
        <f t="shared" si="16"/>
        <v>115166.66666666667</v>
      </c>
      <c r="F39" s="29">
        <f t="shared" si="16"/>
        <v>86800</v>
      </c>
      <c r="G39" s="29">
        <f t="shared" si="16"/>
        <v>23000</v>
      </c>
      <c r="H39" s="29">
        <f t="shared" si="16"/>
        <v>144700</v>
      </c>
      <c r="I39" s="29">
        <f t="shared" si="16"/>
        <v>107366.66666666667</v>
      </c>
      <c r="J39" s="29">
        <f t="shared" si="16"/>
        <v>388446.66666666669</v>
      </c>
      <c r="K39" s="29">
        <f t="shared" si="16"/>
        <v>148346.66666666666</v>
      </c>
      <c r="L39" s="187">
        <f t="shared" si="16"/>
        <v>122900</v>
      </c>
      <c r="M39" s="187">
        <f t="shared" si="16"/>
        <v>125033.33333333333</v>
      </c>
      <c r="N39" s="188">
        <f t="shared" si="16"/>
        <v>42433.333333333336</v>
      </c>
      <c r="O39" s="194">
        <f t="shared" si="16"/>
        <v>1474893.3333333333</v>
      </c>
      <c r="P39" s="35"/>
    </row>
    <row r="40" spans="1:17" ht="17.100000000000001" customHeight="1" x14ac:dyDescent="0.4">
      <c r="A40" s="238" t="s">
        <v>4</v>
      </c>
      <c r="B40" s="101" t="s">
        <v>19</v>
      </c>
      <c r="C40" s="214">
        <v>0</v>
      </c>
      <c r="D40" s="51">
        <v>10500</v>
      </c>
      <c r="E40" s="51">
        <v>10500</v>
      </c>
      <c r="F40" s="51">
        <v>100000</v>
      </c>
      <c r="G40" s="51">
        <v>19500</v>
      </c>
      <c r="H40" s="51">
        <v>43000</v>
      </c>
      <c r="I40" s="51">
        <v>145500</v>
      </c>
      <c r="J40" s="51">
        <v>111000</v>
      </c>
      <c r="K40" s="51">
        <v>10500</v>
      </c>
      <c r="L40" s="51">
        <v>110500</v>
      </c>
      <c r="M40" s="51">
        <v>3600</v>
      </c>
      <c r="N40" s="98">
        <v>0</v>
      </c>
      <c r="O40" s="53">
        <f>SUM(C40:N40)</f>
        <v>564600</v>
      </c>
      <c r="P40" s="35"/>
      <c r="Q40" s="7"/>
    </row>
    <row r="41" spans="1:17" ht="17.100000000000001" customHeight="1" x14ac:dyDescent="0.4">
      <c r="A41" s="239"/>
      <c r="B41" s="102" t="s">
        <v>20</v>
      </c>
      <c r="C41" s="21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41500</v>
      </c>
      <c r="I41" s="25">
        <v>26000</v>
      </c>
      <c r="J41" s="25">
        <v>263000</v>
      </c>
      <c r="K41" s="25">
        <v>35000</v>
      </c>
      <c r="L41" s="25">
        <v>38500</v>
      </c>
      <c r="M41" s="25">
        <v>42000</v>
      </c>
      <c r="N41" s="99">
        <v>0</v>
      </c>
      <c r="O41" s="32">
        <f>SUM(C41:N41)</f>
        <v>446000</v>
      </c>
      <c r="P41" s="35"/>
    </row>
    <row r="42" spans="1:17" ht="17.100000000000001" customHeight="1" x14ac:dyDescent="0.4">
      <c r="A42" s="239"/>
      <c r="B42" s="213" t="s">
        <v>21</v>
      </c>
      <c r="C42" s="216">
        <v>16000</v>
      </c>
      <c r="D42" s="29">
        <v>34000</v>
      </c>
      <c r="E42" s="29">
        <v>135500</v>
      </c>
      <c r="F42" s="29">
        <v>97700</v>
      </c>
      <c r="G42" s="29">
        <v>16000</v>
      </c>
      <c r="H42" s="29">
        <v>108500</v>
      </c>
      <c r="I42" s="29">
        <v>54200</v>
      </c>
      <c r="J42" s="29">
        <v>252200</v>
      </c>
      <c r="K42" s="29">
        <v>47000</v>
      </c>
      <c r="L42" s="29">
        <v>0</v>
      </c>
      <c r="M42" s="29">
        <v>12000</v>
      </c>
      <c r="N42" s="97">
        <v>0</v>
      </c>
      <c r="O42" s="54">
        <f>SUM(C42:N42)</f>
        <v>773100</v>
      </c>
      <c r="P42" s="35"/>
    </row>
    <row r="43" spans="1:17" ht="17.100000000000001" customHeight="1" x14ac:dyDescent="0.4">
      <c r="A43" s="240"/>
      <c r="B43" s="211" t="s">
        <v>18</v>
      </c>
      <c r="C43" s="219">
        <f t="shared" ref="C43:N43" si="17">SUM(C40:C42)</f>
        <v>16000</v>
      </c>
      <c r="D43" s="56">
        <f t="shared" si="17"/>
        <v>44500</v>
      </c>
      <c r="E43" s="56">
        <f t="shared" si="17"/>
        <v>146000</v>
      </c>
      <c r="F43" s="56">
        <f t="shared" si="17"/>
        <v>197700</v>
      </c>
      <c r="G43" s="56">
        <f t="shared" si="17"/>
        <v>35500</v>
      </c>
      <c r="H43" s="56">
        <f t="shared" si="17"/>
        <v>193000</v>
      </c>
      <c r="I43" s="56">
        <f t="shared" si="17"/>
        <v>225700</v>
      </c>
      <c r="J43" s="56">
        <f t="shared" si="17"/>
        <v>626200</v>
      </c>
      <c r="K43" s="56">
        <f t="shared" si="17"/>
        <v>92500</v>
      </c>
      <c r="L43" s="56">
        <f t="shared" si="17"/>
        <v>149000</v>
      </c>
      <c r="M43" s="56">
        <f t="shared" si="17"/>
        <v>57600</v>
      </c>
      <c r="N43" s="100">
        <f t="shared" si="17"/>
        <v>0</v>
      </c>
      <c r="O43" s="57">
        <f>SUM(O40:O42)</f>
        <v>1783700</v>
      </c>
      <c r="P43" s="35"/>
    </row>
    <row r="44" spans="1:17" ht="17.100000000000001" customHeight="1" x14ac:dyDescent="0.4">
      <c r="A44" s="238" t="s">
        <v>2</v>
      </c>
      <c r="B44" s="101" t="s">
        <v>19</v>
      </c>
      <c r="C44" s="214">
        <v>5500</v>
      </c>
      <c r="D44" s="51">
        <v>40500</v>
      </c>
      <c r="E44" s="51">
        <v>19500</v>
      </c>
      <c r="F44" s="51">
        <v>9900</v>
      </c>
      <c r="G44" s="51">
        <v>5500</v>
      </c>
      <c r="H44" s="51">
        <v>5500</v>
      </c>
      <c r="I44" s="51">
        <v>56300</v>
      </c>
      <c r="J44" s="51">
        <v>47940</v>
      </c>
      <c r="K44" s="51">
        <v>104540</v>
      </c>
      <c r="L44" s="51">
        <v>34500</v>
      </c>
      <c r="M44" s="51">
        <v>10500</v>
      </c>
      <c r="N44" s="98">
        <v>0</v>
      </c>
      <c r="O44" s="53">
        <f>SUM(C44:N44)</f>
        <v>340180</v>
      </c>
      <c r="P44" s="35"/>
      <c r="Q44" s="7"/>
    </row>
    <row r="45" spans="1:17" ht="17.100000000000001" customHeight="1" x14ac:dyDescent="0.4">
      <c r="A45" s="239"/>
      <c r="B45" s="102" t="s">
        <v>20</v>
      </c>
      <c r="C45" s="21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214000</v>
      </c>
      <c r="K45" s="25">
        <v>63000</v>
      </c>
      <c r="L45" s="25">
        <v>90400</v>
      </c>
      <c r="M45" s="25">
        <v>96200</v>
      </c>
      <c r="N45" s="99">
        <v>10000</v>
      </c>
      <c r="O45" s="32">
        <f>SUM(C45:N45)</f>
        <v>473600</v>
      </c>
      <c r="P45" s="35"/>
    </row>
    <row r="46" spans="1:17" ht="17.100000000000001" customHeight="1" x14ac:dyDescent="0.4">
      <c r="A46" s="239"/>
      <c r="B46" s="213" t="s">
        <v>21</v>
      </c>
      <c r="C46" s="216">
        <v>16000</v>
      </c>
      <c r="D46" s="29">
        <v>77200</v>
      </c>
      <c r="E46" s="29">
        <v>16000</v>
      </c>
      <c r="F46" s="29">
        <v>48000</v>
      </c>
      <c r="G46" s="29">
        <v>28000</v>
      </c>
      <c r="H46" s="29">
        <v>87400</v>
      </c>
      <c r="I46" s="29">
        <v>16000</v>
      </c>
      <c r="J46" s="29">
        <v>225000</v>
      </c>
      <c r="K46" s="29">
        <v>90200</v>
      </c>
      <c r="L46" s="29">
        <v>49800</v>
      </c>
      <c r="M46" s="29">
        <v>32000</v>
      </c>
      <c r="N46" s="97">
        <v>55000</v>
      </c>
      <c r="O46" s="54">
        <f>SUM(C46:N46)</f>
        <v>740600</v>
      </c>
      <c r="P46" s="35"/>
    </row>
    <row r="47" spans="1:17" ht="17.100000000000001" customHeight="1" x14ac:dyDescent="0.4">
      <c r="A47" s="240"/>
      <c r="B47" s="103" t="s">
        <v>18</v>
      </c>
      <c r="C47" s="219">
        <f t="shared" ref="C47:O47" si="18">SUM(C44:C46)</f>
        <v>21500</v>
      </c>
      <c r="D47" s="56">
        <f t="shared" si="18"/>
        <v>117700</v>
      </c>
      <c r="E47" s="56">
        <f t="shared" si="18"/>
        <v>35500</v>
      </c>
      <c r="F47" s="56">
        <f t="shared" si="18"/>
        <v>57900</v>
      </c>
      <c r="G47" s="56">
        <f t="shared" si="18"/>
        <v>33500</v>
      </c>
      <c r="H47" s="56">
        <f t="shared" si="18"/>
        <v>92900</v>
      </c>
      <c r="I47" s="56">
        <f t="shared" si="18"/>
        <v>72300</v>
      </c>
      <c r="J47" s="56">
        <f t="shared" si="18"/>
        <v>486940</v>
      </c>
      <c r="K47" s="56">
        <f t="shared" si="18"/>
        <v>257740</v>
      </c>
      <c r="L47" s="56">
        <f t="shared" si="18"/>
        <v>174700</v>
      </c>
      <c r="M47" s="56">
        <f t="shared" si="18"/>
        <v>138700</v>
      </c>
      <c r="N47" s="100">
        <f t="shared" si="18"/>
        <v>65000</v>
      </c>
      <c r="O47" s="57">
        <f t="shared" si="18"/>
        <v>1554380</v>
      </c>
      <c r="P47" s="35"/>
    </row>
    <row r="48" spans="1:17" ht="17.100000000000001" customHeight="1" x14ac:dyDescent="0.4">
      <c r="A48" s="241" t="s">
        <v>3</v>
      </c>
      <c r="B48" s="101" t="s">
        <v>19</v>
      </c>
      <c r="C48" s="214">
        <v>62400</v>
      </c>
      <c r="D48" s="51">
        <v>0</v>
      </c>
      <c r="E48" s="51">
        <v>110000</v>
      </c>
      <c r="F48" s="51">
        <v>4800</v>
      </c>
      <c r="G48" s="51">
        <v>0</v>
      </c>
      <c r="H48" s="51">
        <v>70800</v>
      </c>
      <c r="I48" s="51">
        <v>9600</v>
      </c>
      <c r="J48" s="51">
        <v>0</v>
      </c>
      <c r="K48" s="51">
        <v>3000</v>
      </c>
      <c r="L48" s="51">
        <v>0</v>
      </c>
      <c r="M48" s="51">
        <v>16800</v>
      </c>
      <c r="N48" s="98">
        <v>13100</v>
      </c>
      <c r="O48" s="53">
        <f>SUM(C48:N48)</f>
        <v>290500</v>
      </c>
      <c r="P48" s="35"/>
      <c r="Q48" s="7"/>
    </row>
    <row r="49" spans="1:16" ht="17.100000000000001" customHeight="1" x14ac:dyDescent="0.4">
      <c r="A49" s="242"/>
      <c r="B49" s="102" t="s">
        <v>20</v>
      </c>
      <c r="C49" s="215">
        <v>250000</v>
      </c>
      <c r="D49" s="25">
        <v>0</v>
      </c>
      <c r="E49" s="25">
        <v>54000</v>
      </c>
      <c r="F49" s="25">
        <v>0</v>
      </c>
      <c r="G49" s="25">
        <v>0</v>
      </c>
      <c r="H49" s="25">
        <v>15000</v>
      </c>
      <c r="I49" s="25">
        <v>0</v>
      </c>
      <c r="J49" s="25">
        <v>0</v>
      </c>
      <c r="K49" s="25">
        <v>39000</v>
      </c>
      <c r="L49" s="25">
        <v>24000</v>
      </c>
      <c r="M49" s="25">
        <v>119500</v>
      </c>
      <c r="N49" s="99">
        <v>24000</v>
      </c>
      <c r="O49" s="32">
        <f>SUM(C49:N49)</f>
        <v>525500</v>
      </c>
      <c r="P49" s="35"/>
    </row>
    <row r="50" spans="1:16" ht="17.100000000000001" customHeight="1" x14ac:dyDescent="0.4">
      <c r="A50" s="242"/>
      <c r="B50" s="213" t="s">
        <v>21</v>
      </c>
      <c r="C50" s="216">
        <v>0</v>
      </c>
      <c r="D50" s="29">
        <v>0</v>
      </c>
      <c r="E50" s="29">
        <v>0</v>
      </c>
      <c r="F50" s="29">
        <v>0</v>
      </c>
      <c r="G50" s="29">
        <v>0</v>
      </c>
      <c r="H50" s="29">
        <v>62400</v>
      </c>
      <c r="I50" s="29">
        <v>14500</v>
      </c>
      <c r="J50" s="29">
        <v>52200</v>
      </c>
      <c r="K50" s="29">
        <v>52800</v>
      </c>
      <c r="L50" s="29">
        <v>21000</v>
      </c>
      <c r="M50" s="29">
        <v>42500</v>
      </c>
      <c r="N50" s="97">
        <v>25200</v>
      </c>
      <c r="O50" s="54">
        <f>SUM(C50:N50)</f>
        <v>270600</v>
      </c>
      <c r="P50" s="35"/>
    </row>
    <row r="51" spans="1:16" ht="17.100000000000001" customHeight="1" x14ac:dyDescent="0.4">
      <c r="A51" s="243"/>
      <c r="B51" s="103" t="s">
        <v>18</v>
      </c>
      <c r="C51" s="219">
        <f t="shared" ref="C51:O51" si="19">SUM(C48:C50)</f>
        <v>312400</v>
      </c>
      <c r="D51" s="56">
        <f t="shared" si="19"/>
        <v>0</v>
      </c>
      <c r="E51" s="56">
        <f t="shared" si="19"/>
        <v>164000</v>
      </c>
      <c r="F51" s="56">
        <f t="shared" si="19"/>
        <v>4800</v>
      </c>
      <c r="G51" s="56">
        <f t="shared" si="19"/>
        <v>0</v>
      </c>
      <c r="H51" s="56">
        <f t="shared" si="19"/>
        <v>148200</v>
      </c>
      <c r="I51" s="56">
        <f t="shared" si="19"/>
        <v>24100</v>
      </c>
      <c r="J51" s="56">
        <f t="shared" si="19"/>
        <v>52200</v>
      </c>
      <c r="K51" s="56">
        <f t="shared" si="19"/>
        <v>94800</v>
      </c>
      <c r="L51" s="56">
        <f t="shared" si="19"/>
        <v>45000</v>
      </c>
      <c r="M51" s="56">
        <f t="shared" si="19"/>
        <v>178800</v>
      </c>
      <c r="N51" s="100">
        <f t="shared" si="19"/>
        <v>62300</v>
      </c>
      <c r="O51" s="57">
        <f t="shared" si="19"/>
        <v>1086600</v>
      </c>
      <c r="P51" s="35"/>
    </row>
    <row r="52" spans="1:16" ht="5.0999999999999996" customHeight="1" x14ac:dyDescent="0.4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</row>
    <row r="53" spans="1:16" ht="17.100000000000001" customHeight="1" x14ac:dyDescent="0.4">
      <c r="A53" s="244" t="s">
        <v>26</v>
      </c>
      <c r="B53" s="244"/>
      <c r="C53" s="244"/>
      <c r="D53" s="244"/>
      <c r="E53" s="244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</row>
    <row r="54" spans="1:16" ht="17.100000000000001" customHeight="1" x14ac:dyDescent="0.4">
      <c r="A54" s="245"/>
      <c r="B54" s="246"/>
      <c r="C54" s="247"/>
      <c r="D54" s="16" t="s">
        <v>37</v>
      </c>
      <c r="E54" s="14" t="s">
        <v>33</v>
      </c>
      <c r="F54" s="14" t="s">
        <v>34</v>
      </c>
      <c r="G54" s="15" t="s">
        <v>35</v>
      </c>
      <c r="H54" s="17" t="s">
        <v>18</v>
      </c>
      <c r="I54" s="124"/>
      <c r="J54" s="104"/>
      <c r="K54" s="104"/>
      <c r="L54" s="104"/>
      <c r="M54" s="104"/>
      <c r="N54" s="104"/>
      <c r="O54" s="104"/>
      <c r="P54" s="69"/>
    </row>
    <row r="55" spans="1:16" ht="17.100000000000001" customHeight="1" x14ac:dyDescent="0.4">
      <c r="A55" s="220" t="s">
        <v>0</v>
      </c>
      <c r="B55" s="223" t="s">
        <v>27</v>
      </c>
      <c r="C55" s="36" t="s">
        <v>29</v>
      </c>
      <c r="D55" s="58">
        <v>19479</v>
      </c>
      <c r="E55" s="156">
        <v>19479</v>
      </c>
      <c r="F55" s="161">
        <v>19479</v>
      </c>
      <c r="G55" s="184">
        <v>19479</v>
      </c>
      <c r="H55" s="59">
        <f t="shared" ref="H55:H60" si="20">SUM(D55:G55)</f>
        <v>77916</v>
      </c>
      <c r="I55" s="121"/>
      <c r="J55" s="119"/>
      <c r="K55" s="119"/>
      <c r="L55" s="119"/>
      <c r="M55" s="67"/>
      <c r="N55" s="67"/>
      <c r="O55" s="67"/>
      <c r="P55" s="35"/>
    </row>
    <row r="56" spans="1:16" ht="17.100000000000001" customHeight="1" x14ac:dyDescent="0.4">
      <c r="A56" s="221"/>
      <c r="B56" s="224"/>
      <c r="C56" s="39" t="s">
        <v>30</v>
      </c>
      <c r="D56" s="60">
        <f>M56</f>
        <v>0</v>
      </c>
      <c r="E56" s="157">
        <v>50</v>
      </c>
      <c r="F56" s="162">
        <v>371</v>
      </c>
      <c r="G56" s="186">
        <v>84</v>
      </c>
      <c r="H56" s="61">
        <f t="shared" si="20"/>
        <v>505</v>
      </c>
      <c r="I56" s="121"/>
      <c r="J56" s="119"/>
      <c r="K56" s="119"/>
      <c r="L56" s="119"/>
      <c r="M56" s="67"/>
      <c r="N56" s="67"/>
      <c r="O56" s="67"/>
      <c r="P56" s="35"/>
    </row>
    <row r="57" spans="1:16" ht="17.100000000000001" customHeight="1" x14ac:dyDescent="0.4">
      <c r="A57" s="221"/>
      <c r="B57" s="224"/>
      <c r="C57" s="39" t="s">
        <v>31</v>
      </c>
      <c r="D57" s="60">
        <v>56</v>
      </c>
      <c r="E57" s="157">
        <v>94</v>
      </c>
      <c r="F57" s="162">
        <v>34</v>
      </c>
      <c r="G57" s="186">
        <v>39</v>
      </c>
      <c r="H57" s="61">
        <f t="shared" si="20"/>
        <v>223</v>
      </c>
      <c r="I57" s="121"/>
      <c r="J57" s="119"/>
      <c r="K57" s="119"/>
      <c r="L57" s="119"/>
      <c r="M57" s="67"/>
      <c r="N57" s="67"/>
      <c r="O57" s="67"/>
      <c r="P57" s="35"/>
    </row>
    <row r="58" spans="1:16" ht="17.100000000000001" customHeight="1" x14ac:dyDescent="0.4">
      <c r="A58" s="221"/>
      <c r="B58" s="224"/>
      <c r="C58" s="42" t="s">
        <v>32</v>
      </c>
      <c r="D58" s="62">
        <v>496</v>
      </c>
      <c r="E58" s="158">
        <v>766</v>
      </c>
      <c r="F58" s="163">
        <v>1027</v>
      </c>
      <c r="G58" s="188">
        <v>1433</v>
      </c>
      <c r="H58" s="63">
        <f t="shared" si="20"/>
        <v>3722</v>
      </c>
      <c r="I58" s="121"/>
      <c r="J58" s="119"/>
      <c r="K58" s="119"/>
      <c r="L58" s="119"/>
      <c r="M58" s="67"/>
      <c r="N58" s="67"/>
      <c r="O58" s="67"/>
      <c r="P58" s="35"/>
    </row>
    <row r="59" spans="1:16" ht="17.100000000000001" customHeight="1" x14ac:dyDescent="0.4">
      <c r="A59" s="221"/>
      <c r="B59" s="225"/>
      <c r="C59" s="49" t="s">
        <v>18</v>
      </c>
      <c r="D59" s="64">
        <f>SUM(D55:D58)</f>
        <v>20031</v>
      </c>
      <c r="E59" s="164">
        <f>SUM(E55:E58)</f>
        <v>20389</v>
      </c>
      <c r="F59" s="165">
        <f>SUM(F55:F58)</f>
        <v>20911</v>
      </c>
      <c r="G59" s="195">
        <f>SUM(G55:G58)</f>
        <v>21035</v>
      </c>
      <c r="H59" s="59">
        <f t="shared" si="20"/>
        <v>82366</v>
      </c>
      <c r="I59" s="121"/>
      <c r="J59" s="119"/>
      <c r="K59" s="119"/>
      <c r="L59" s="119"/>
      <c r="M59" s="67"/>
      <c r="N59" s="67"/>
      <c r="O59" s="67"/>
      <c r="P59" s="35"/>
    </row>
    <row r="60" spans="1:16" ht="17.100000000000001" customHeight="1" thickBot="1" x14ac:dyDescent="0.45">
      <c r="A60" s="221"/>
      <c r="B60" s="226" t="s">
        <v>28</v>
      </c>
      <c r="C60" s="227"/>
      <c r="D60" s="65">
        <v>17261</v>
      </c>
      <c r="E60" s="159">
        <v>21792</v>
      </c>
      <c r="F60" s="166">
        <v>20241</v>
      </c>
      <c r="G60" s="196">
        <v>24085</v>
      </c>
      <c r="H60" s="66">
        <f t="shared" si="20"/>
        <v>83379</v>
      </c>
      <c r="I60" s="125"/>
      <c r="J60" s="119"/>
      <c r="K60" s="119"/>
      <c r="L60" s="119"/>
      <c r="M60" s="67"/>
      <c r="N60" s="67"/>
      <c r="O60" s="67"/>
      <c r="P60" s="35"/>
    </row>
    <row r="61" spans="1:16" ht="17.100000000000001" customHeight="1" thickTop="1" thickBot="1" x14ac:dyDescent="0.45">
      <c r="A61" s="221"/>
      <c r="B61" s="230" t="s">
        <v>36</v>
      </c>
      <c r="C61" s="232"/>
      <c r="D61" s="107">
        <f>D59-D60</f>
        <v>2770</v>
      </c>
      <c r="E61" s="117">
        <f>E59-E60</f>
        <v>-1403</v>
      </c>
      <c r="F61" s="200">
        <f>F59-F60</f>
        <v>670</v>
      </c>
      <c r="G61" s="198">
        <f>G59-G60</f>
        <v>-3050</v>
      </c>
      <c r="H61" s="68">
        <f>SUM(D61:G61)</f>
        <v>-1013</v>
      </c>
      <c r="I61" s="124"/>
      <c r="J61" s="119"/>
      <c r="K61" s="119"/>
      <c r="L61" s="119"/>
      <c r="M61" s="67"/>
      <c r="N61" s="67"/>
      <c r="O61" s="67"/>
      <c r="P61" s="35"/>
    </row>
    <row r="62" spans="1:16" ht="17.100000000000001" customHeight="1" thickTop="1" x14ac:dyDescent="0.4">
      <c r="A62" s="230" t="s">
        <v>24</v>
      </c>
      <c r="B62" s="231"/>
      <c r="C62" s="232"/>
      <c r="D62" s="95">
        <f>D61/D63</f>
        <v>3.2047821056691088</v>
      </c>
      <c r="E62" s="115">
        <f>E61/E63</f>
        <v>1.1607832322118035</v>
      </c>
      <c r="F62" s="201">
        <f>F61/F63</f>
        <v>4.4567627494456756</v>
      </c>
      <c r="G62" s="199">
        <f>G61/G63</f>
        <v>1.8208955223880596</v>
      </c>
      <c r="H62" s="105">
        <f>D62</f>
        <v>3.2047821056691088</v>
      </c>
      <c r="I62" s="120"/>
      <c r="J62" s="120"/>
      <c r="K62" s="120"/>
      <c r="L62" s="120"/>
      <c r="M62" s="35"/>
      <c r="N62" s="35"/>
      <c r="O62" s="35"/>
      <c r="P62" s="35"/>
    </row>
    <row r="63" spans="1:16" ht="17.100000000000001" customHeight="1" thickBot="1" x14ac:dyDescent="0.45">
      <c r="A63" s="233" t="s">
        <v>22</v>
      </c>
      <c r="B63" s="234"/>
      <c r="C63" s="235"/>
      <c r="D63" s="70">
        <f>AVERAGE(D70,D77,D84)</f>
        <v>864.33333333333337</v>
      </c>
      <c r="E63" s="116">
        <f>AVERAGE(E70,E77,E84)</f>
        <v>-1208.6666666666667</v>
      </c>
      <c r="F63" s="116">
        <f>AVERAGE(F70,F77,F84)</f>
        <v>150.33333333333334</v>
      </c>
      <c r="G63" s="197">
        <f>AVERAGE(G70,G77,G84)</f>
        <v>-1675</v>
      </c>
      <c r="H63" s="106">
        <f t="shared" ref="H63:H84" si="21">SUM(D63:G63)</f>
        <v>-1869</v>
      </c>
      <c r="I63" s="124"/>
      <c r="J63" s="104"/>
      <c r="K63" s="104"/>
      <c r="L63" s="104"/>
      <c r="M63" s="35"/>
      <c r="N63" s="35"/>
      <c r="O63" s="35"/>
      <c r="P63" s="35"/>
    </row>
    <row r="64" spans="1:16" ht="17.100000000000001" customHeight="1" thickTop="1" x14ac:dyDescent="0.4">
      <c r="A64" s="221" t="s">
        <v>1</v>
      </c>
      <c r="B64" s="224" t="s">
        <v>27</v>
      </c>
      <c r="C64" s="71" t="s">
        <v>29</v>
      </c>
      <c r="D64" s="72">
        <v>19031</v>
      </c>
      <c r="E64" s="73">
        <v>19031</v>
      </c>
      <c r="F64" s="73">
        <v>19383</v>
      </c>
      <c r="G64" s="74">
        <v>19383</v>
      </c>
      <c r="H64" s="75">
        <f t="shared" si="21"/>
        <v>76828</v>
      </c>
      <c r="I64" s="121"/>
      <c r="J64" s="119"/>
      <c r="K64" s="119"/>
      <c r="L64" s="119"/>
      <c r="M64" s="35"/>
      <c r="N64" s="35"/>
      <c r="O64" s="35"/>
      <c r="P64" s="35"/>
    </row>
    <row r="65" spans="1:16" ht="17.100000000000001" customHeight="1" x14ac:dyDescent="0.4">
      <c r="A65" s="221"/>
      <c r="B65" s="224"/>
      <c r="C65" s="39" t="s">
        <v>30</v>
      </c>
      <c r="D65" s="60">
        <v>209</v>
      </c>
      <c r="E65" s="76">
        <v>422</v>
      </c>
      <c r="F65" s="76">
        <v>943</v>
      </c>
      <c r="G65" s="77">
        <v>206</v>
      </c>
      <c r="H65" s="61">
        <f t="shared" si="21"/>
        <v>1780</v>
      </c>
      <c r="I65" s="121"/>
      <c r="J65" s="119"/>
      <c r="K65" s="119"/>
      <c r="L65" s="119"/>
      <c r="M65" s="35"/>
      <c r="N65" s="35"/>
      <c r="O65" s="35"/>
      <c r="P65" s="35"/>
    </row>
    <row r="66" spans="1:16" ht="17.100000000000001" customHeight="1" x14ac:dyDescent="0.4">
      <c r="A66" s="221"/>
      <c r="B66" s="224"/>
      <c r="C66" s="39" t="s">
        <v>31</v>
      </c>
      <c r="D66" s="60">
        <v>146</v>
      </c>
      <c r="E66" s="76">
        <v>152</v>
      </c>
      <c r="F66" s="76">
        <v>126</v>
      </c>
      <c r="G66" s="77">
        <v>75</v>
      </c>
      <c r="H66" s="61">
        <f t="shared" si="21"/>
        <v>499</v>
      </c>
      <c r="I66" s="121"/>
      <c r="J66" s="119"/>
      <c r="K66" s="119"/>
      <c r="L66" s="119"/>
      <c r="M66" s="35"/>
      <c r="N66" s="35"/>
      <c r="O66" s="35"/>
      <c r="P66" s="35"/>
    </row>
    <row r="67" spans="1:16" ht="17.100000000000001" customHeight="1" x14ac:dyDescent="0.4">
      <c r="A67" s="221"/>
      <c r="B67" s="224"/>
      <c r="C67" s="42" t="s">
        <v>32</v>
      </c>
      <c r="D67" s="28">
        <v>1700</v>
      </c>
      <c r="E67" s="29">
        <v>1599</v>
      </c>
      <c r="F67" s="29">
        <v>1417</v>
      </c>
      <c r="G67" s="30">
        <v>896</v>
      </c>
      <c r="H67" s="63">
        <f t="shared" si="21"/>
        <v>5612</v>
      </c>
      <c r="I67" s="121"/>
      <c r="J67" s="119"/>
      <c r="K67" s="119"/>
      <c r="L67" s="119"/>
      <c r="M67" s="35"/>
      <c r="N67" s="35"/>
      <c r="O67" s="35"/>
      <c r="P67" s="35"/>
    </row>
    <row r="68" spans="1:16" ht="17.100000000000001" customHeight="1" x14ac:dyDescent="0.4">
      <c r="A68" s="221"/>
      <c r="B68" s="225"/>
      <c r="C68" s="49" t="s">
        <v>18</v>
      </c>
      <c r="D68" s="64">
        <f>SUM(D64:D67)</f>
        <v>21086</v>
      </c>
      <c r="E68" s="64">
        <f t="shared" ref="E68" si="22">SUM(E64:E67)</f>
        <v>21204</v>
      </c>
      <c r="F68" s="64">
        <v>21869</v>
      </c>
      <c r="G68" s="78">
        <v>20560</v>
      </c>
      <c r="H68" s="59">
        <f t="shared" si="21"/>
        <v>84719</v>
      </c>
      <c r="I68" s="121"/>
      <c r="J68" s="119"/>
      <c r="K68" s="119"/>
      <c r="L68" s="119"/>
      <c r="M68" s="35"/>
      <c r="N68" s="35"/>
      <c r="O68" s="35"/>
      <c r="P68" s="35"/>
    </row>
    <row r="69" spans="1:16" ht="17.100000000000001" customHeight="1" thickBot="1" x14ac:dyDescent="0.45">
      <c r="A69" s="221"/>
      <c r="B69" s="226" t="s">
        <v>28</v>
      </c>
      <c r="C69" s="227"/>
      <c r="D69" s="79">
        <v>21230</v>
      </c>
      <c r="E69" s="80">
        <v>23133</v>
      </c>
      <c r="F69" s="80">
        <v>21159</v>
      </c>
      <c r="G69" s="81">
        <v>22682</v>
      </c>
      <c r="H69" s="82">
        <f t="shared" si="21"/>
        <v>88204</v>
      </c>
      <c r="I69" s="125"/>
      <c r="J69" s="119"/>
      <c r="K69" s="119"/>
      <c r="L69" s="119"/>
      <c r="M69" s="35"/>
      <c r="N69" s="35"/>
      <c r="O69" s="35"/>
      <c r="P69" s="35"/>
    </row>
    <row r="70" spans="1:16" ht="17.100000000000001" customHeight="1" thickTop="1" x14ac:dyDescent="0.4">
      <c r="A70" s="222"/>
      <c r="B70" s="228" t="s">
        <v>36</v>
      </c>
      <c r="C70" s="229"/>
      <c r="D70" s="83">
        <f>D68-D69</f>
        <v>-144</v>
      </c>
      <c r="E70" s="84">
        <f t="shared" ref="E70" si="23">E68-E69</f>
        <v>-1929</v>
      </c>
      <c r="F70" s="84">
        <v>710</v>
      </c>
      <c r="G70" s="85">
        <v>-2122</v>
      </c>
      <c r="H70" s="86">
        <f t="shared" si="21"/>
        <v>-3485</v>
      </c>
      <c r="I70" s="124"/>
      <c r="J70" s="122"/>
      <c r="K70" s="122"/>
      <c r="L70" s="119"/>
      <c r="M70" s="35"/>
      <c r="N70" s="35"/>
      <c r="O70" s="35"/>
      <c r="P70" s="35"/>
    </row>
    <row r="71" spans="1:16" ht="17.100000000000001" customHeight="1" x14ac:dyDescent="0.4">
      <c r="A71" s="220" t="s">
        <v>2</v>
      </c>
      <c r="B71" s="223" t="s">
        <v>27</v>
      </c>
      <c r="C71" s="36" t="s">
        <v>29</v>
      </c>
      <c r="D71" s="55">
        <v>18937</v>
      </c>
      <c r="E71" s="51">
        <v>18937</v>
      </c>
      <c r="F71" s="51">
        <v>18937</v>
      </c>
      <c r="G71" s="52">
        <v>18937</v>
      </c>
      <c r="H71" s="87">
        <f t="shared" si="21"/>
        <v>75748</v>
      </c>
      <c r="I71" s="120"/>
      <c r="J71" s="120"/>
      <c r="K71" s="120"/>
      <c r="L71" s="124"/>
      <c r="M71" s="124"/>
      <c r="N71" s="124"/>
      <c r="O71" s="35"/>
      <c r="P71" s="35"/>
    </row>
    <row r="72" spans="1:16" ht="17.100000000000001" customHeight="1" x14ac:dyDescent="0.4">
      <c r="A72" s="221"/>
      <c r="B72" s="224"/>
      <c r="C72" s="39" t="s">
        <v>30</v>
      </c>
      <c r="D72" s="60">
        <v>173</v>
      </c>
      <c r="E72" s="76">
        <v>182</v>
      </c>
      <c r="F72" s="76">
        <v>815</v>
      </c>
      <c r="G72" s="77">
        <v>377</v>
      </c>
      <c r="H72" s="88">
        <f t="shared" si="21"/>
        <v>1547</v>
      </c>
      <c r="I72" s="124"/>
      <c r="J72" s="104"/>
      <c r="K72" s="104"/>
      <c r="L72" s="136"/>
      <c r="M72" s="137"/>
      <c r="N72" s="120"/>
      <c r="O72" s="35"/>
      <c r="P72" s="35"/>
    </row>
    <row r="73" spans="1:16" ht="17.100000000000001" customHeight="1" x14ac:dyDescent="0.4">
      <c r="A73" s="221"/>
      <c r="B73" s="224"/>
      <c r="C73" s="39" t="s">
        <v>31</v>
      </c>
      <c r="D73" s="60">
        <v>134</v>
      </c>
      <c r="E73" s="76">
        <v>124</v>
      </c>
      <c r="F73" s="76">
        <v>102</v>
      </c>
      <c r="G73" s="77">
        <v>20</v>
      </c>
      <c r="H73" s="88">
        <f t="shared" si="21"/>
        <v>380</v>
      </c>
      <c r="I73" s="121"/>
      <c r="J73" s="119"/>
      <c r="K73" s="119"/>
      <c r="L73" s="136"/>
      <c r="M73" s="137"/>
      <c r="N73" s="120"/>
      <c r="O73" s="35"/>
      <c r="P73" s="35"/>
    </row>
    <row r="74" spans="1:16" ht="17.100000000000001" customHeight="1" x14ac:dyDescent="0.4">
      <c r="A74" s="221"/>
      <c r="B74" s="224"/>
      <c r="C74" s="42" t="s">
        <v>32</v>
      </c>
      <c r="D74" s="62">
        <v>2152</v>
      </c>
      <c r="E74" s="29">
        <v>2676</v>
      </c>
      <c r="F74" s="29">
        <v>2321</v>
      </c>
      <c r="G74" s="30">
        <v>1919</v>
      </c>
      <c r="H74" s="89">
        <f t="shared" si="21"/>
        <v>9068</v>
      </c>
      <c r="I74" s="121"/>
      <c r="J74" s="119"/>
      <c r="K74" s="119"/>
      <c r="L74" s="136"/>
      <c r="M74" s="137"/>
      <c r="N74" s="120"/>
      <c r="O74" s="35"/>
      <c r="P74" s="35"/>
    </row>
    <row r="75" spans="1:16" ht="17.100000000000001" customHeight="1" x14ac:dyDescent="0.4">
      <c r="A75" s="221"/>
      <c r="B75" s="225"/>
      <c r="C75" s="49" t="s">
        <v>18</v>
      </c>
      <c r="D75" s="64">
        <f>SUM(D71:D74)</f>
        <v>21396</v>
      </c>
      <c r="E75" s="64">
        <f t="shared" ref="E75" si="24">SUM(E71:E74)</f>
        <v>21919</v>
      </c>
      <c r="F75" s="64">
        <v>22175</v>
      </c>
      <c r="G75" s="78">
        <v>21253</v>
      </c>
      <c r="H75" s="87">
        <f t="shared" si="21"/>
        <v>86743</v>
      </c>
      <c r="I75" s="121"/>
      <c r="J75" s="119"/>
      <c r="K75" s="119"/>
      <c r="L75" s="136"/>
      <c r="M75" s="137"/>
      <c r="N75" s="120"/>
      <c r="O75" s="35"/>
      <c r="P75" s="35"/>
    </row>
    <row r="76" spans="1:16" ht="17.100000000000001" customHeight="1" thickBot="1" x14ac:dyDescent="0.45">
      <c r="A76" s="221"/>
      <c r="B76" s="226" t="s">
        <v>28</v>
      </c>
      <c r="C76" s="227"/>
      <c r="D76" s="65">
        <v>20715</v>
      </c>
      <c r="E76" s="80">
        <v>23035</v>
      </c>
      <c r="F76" s="80">
        <v>20702</v>
      </c>
      <c r="G76" s="81">
        <v>22399</v>
      </c>
      <c r="H76" s="90">
        <f t="shared" si="21"/>
        <v>86851</v>
      </c>
      <c r="I76" s="121"/>
      <c r="J76" s="119"/>
      <c r="K76" s="119"/>
      <c r="L76" s="136"/>
      <c r="M76" s="137"/>
      <c r="N76" s="120"/>
      <c r="O76" s="35"/>
      <c r="P76" s="35"/>
    </row>
    <row r="77" spans="1:16" ht="17.100000000000001" customHeight="1" thickTop="1" x14ac:dyDescent="0.4">
      <c r="A77" s="222"/>
      <c r="B77" s="228" t="s">
        <v>36</v>
      </c>
      <c r="C77" s="229"/>
      <c r="D77" s="91">
        <f>D75-D76</f>
        <v>681</v>
      </c>
      <c r="E77" s="84">
        <f t="shared" ref="E77" si="25">E75-E76</f>
        <v>-1116</v>
      </c>
      <c r="F77" s="84">
        <v>1473</v>
      </c>
      <c r="G77" s="85">
        <v>-1146</v>
      </c>
      <c r="H77" s="92">
        <f t="shared" si="21"/>
        <v>-108</v>
      </c>
      <c r="I77" s="121"/>
      <c r="J77" s="119"/>
      <c r="K77" s="119"/>
      <c r="L77" s="136"/>
      <c r="M77" s="137"/>
      <c r="N77" s="120"/>
      <c r="O77" s="35"/>
      <c r="P77" s="35"/>
    </row>
    <row r="78" spans="1:16" ht="17.100000000000001" customHeight="1" x14ac:dyDescent="0.4">
      <c r="A78" s="220" t="s">
        <v>3</v>
      </c>
      <c r="B78" s="223" t="s">
        <v>27</v>
      </c>
      <c r="C78" s="36" t="s">
        <v>29</v>
      </c>
      <c r="D78" s="58">
        <v>18844</v>
      </c>
      <c r="E78" s="51">
        <v>18844</v>
      </c>
      <c r="F78" s="51">
        <v>18844</v>
      </c>
      <c r="G78" s="52">
        <v>18844</v>
      </c>
      <c r="H78" s="87">
        <f t="shared" si="21"/>
        <v>75376</v>
      </c>
      <c r="I78" s="125"/>
      <c r="J78" s="119"/>
      <c r="K78" s="119"/>
      <c r="L78" s="119"/>
      <c r="M78" s="119"/>
      <c r="N78" s="119"/>
      <c r="O78" s="35"/>
      <c r="P78" s="35"/>
    </row>
    <row r="79" spans="1:16" ht="17.100000000000001" customHeight="1" x14ac:dyDescent="0.4">
      <c r="A79" s="221"/>
      <c r="B79" s="224"/>
      <c r="C79" s="39" t="s">
        <v>30</v>
      </c>
      <c r="D79" s="60">
        <v>476</v>
      </c>
      <c r="E79" s="25">
        <v>153</v>
      </c>
      <c r="F79" s="25">
        <v>171</v>
      </c>
      <c r="G79" s="26">
        <v>286</v>
      </c>
      <c r="H79" s="88">
        <f t="shared" si="21"/>
        <v>1086</v>
      </c>
      <c r="I79" s="124"/>
      <c r="J79" s="119"/>
      <c r="K79" s="119"/>
      <c r="L79" s="138"/>
      <c r="M79" s="138"/>
      <c r="N79" s="138"/>
      <c r="O79" s="35"/>
      <c r="P79" s="35"/>
    </row>
    <row r="80" spans="1:16" ht="17.100000000000001" customHeight="1" x14ac:dyDescent="0.4">
      <c r="A80" s="221"/>
      <c r="B80" s="224"/>
      <c r="C80" s="39" t="s">
        <v>31</v>
      </c>
      <c r="D80" s="60">
        <v>55</v>
      </c>
      <c r="E80" s="25">
        <v>70</v>
      </c>
      <c r="F80" s="25">
        <v>77</v>
      </c>
      <c r="G80" s="26">
        <v>100</v>
      </c>
      <c r="H80" s="88">
        <f t="shared" si="21"/>
        <v>302</v>
      </c>
      <c r="I80" s="35"/>
      <c r="J80" s="35"/>
      <c r="K80" s="35"/>
      <c r="L80" s="119"/>
      <c r="M80" s="119"/>
      <c r="N80" s="119"/>
      <c r="O80" s="35"/>
      <c r="P80" s="35"/>
    </row>
    <row r="81" spans="1:16" ht="17.100000000000001" customHeight="1" x14ac:dyDescent="0.4">
      <c r="A81" s="221"/>
      <c r="B81" s="224"/>
      <c r="C81" s="42" t="s">
        <v>32</v>
      </c>
      <c r="D81" s="62">
        <v>6787</v>
      </c>
      <c r="E81" s="29">
        <v>3663</v>
      </c>
      <c r="F81" s="29">
        <v>2370</v>
      </c>
      <c r="G81" s="30">
        <v>2393</v>
      </c>
      <c r="H81" s="89">
        <f t="shared" si="21"/>
        <v>15213</v>
      </c>
      <c r="I81" s="35"/>
      <c r="J81" s="35"/>
      <c r="K81" s="35"/>
      <c r="L81" s="119"/>
      <c r="M81" s="119"/>
      <c r="N81" s="119"/>
      <c r="O81" s="35"/>
      <c r="P81" s="35"/>
    </row>
    <row r="82" spans="1:16" ht="17.100000000000001" customHeight="1" x14ac:dyDescent="0.4">
      <c r="A82" s="221"/>
      <c r="B82" s="225"/>
      <c r="C82" s="49" t="s">
        <v>18</v>
      </c>
      <c r="D82" s="64">
        <f>SUM(D78:D81)</f>
        <v>26162</v>
      </c>
      <c r="E82" s="64">
        <f t="shared" ref="E82" si="26">SUM(E78:E81)</f>
        <v>22730</v>
      </c>
      <c r="F82" s="64">
        <v>21462</v>
      </c>
      <c r="G82" s="78">
        <v>21623</v>
      </c>
      <c r="H82" s="87">
        <f t="shared" si="21"/>
        <v>91977</v>
      </c>
      <c r="I82" s="35"/>
      <c r="J82" s="35"/>
      <c r="K82" s="35"/>
      <c r="L82" s="120"/>
      <c r="M82" s="120"/>
      <c r="N82" s="120"/>
      <c r="O82" s="35"/>
      <c r="P82" s="35"/>
    </row>
    <row r="83" spans="1:16" ht="17.100000000000001" customHeight="1" thickBot="1" x14ac:dyDescent="0.45">
      <c r="A83" s="221"/>
      <c r="B83" s="226" t="s">
        <v>28</v>
      </c>
      <c r="C83" s="227"/>
      <c r="D83" s="65">
        <v>24106</v>
      </c>
      <c r="E83" s="93">
        <v>23311</v>
      </c>
      <c r="F83" s="93">
        <v>23194</v>
      </c>
      <c r="G83" s="94">
        <v>23380</v>
      </c>
      <c r="H83" s="90">
        <f t="shared" si="21"/>
        <v>93991</v>
      </c>
      <c r="I83" s="35"/>
      <c r="J83" s="35"/>
      <c r="K83" s="35"/>
      <c r="L83" s="120"/>
      <c r="M83" s="120"/>
      <c r="N83" s="120"/>
      <c r="O83" s="35"/>
      <c r="P83" s="35"/>
    </row>
    <row r="84" spans="1:16" ht="17.100000000000001" customHeight="1" thickTop="1" x14ac:dyDescent="0.4">
      <c r="A84" s="222"/>
      <c r="B84" s="228" t="s">
        <v>36</v>
      </c>
      <c r="C84" s="229"/>
      <c r="D84" s="91">
        <f>D82-D83</f>
        <v>2056</v>
      </c>
      <c r="E84" s="84">
        <f t="shared" ref="E84" si="27">E82-E83</f>
        <v>-581</v>
      </c>
      <c r="F84" s="84">
        <v>-1732</v>
      </c>
      <c r="G84" s="85">
        <v>-1757</v>
      </c>
      <c r="H84" s="92">
        <f t="shared" si="21"/>
        <v>-2014</v>
      </c>
      <c r="I84" s="35"/>
      <c r="J84" s="35"/>
      <c r="K84" s="35"/>
      <c r="L84" s="139"/>
      <c r="M84" s="139"/>
      <c r="N84" s="139"/>
      <c r="O84" s="35"/>
      <c r="P84" s="35"/>
    </row>
    <row r="85" spans="1:16" ht="17.100000000000001" customHeight="1" x14ac:dyDescent="0.4">
      <c r="G85" s="8"/>
      <c r="H85" s="6"/>
      <c r="L85" s="123"/>
      <c r="M85" s="123"/>
      <c r="N85" s="123"/>
    </row>
    <row r="86" spans="1:16" ht="17.100000000000001" customHeight="1" x14ac:dyDescent="0.4">
      <c r="L86" s="139"/>
      <c r="M86" s="139"/>
      <c r="N86" s="139"/>
    </row>
    <row r="87" spans="1:16" ht="20.100000000000001" customHeight="1" x14ac:dyDescent="0.4">
      <c r="L87" s="140"/>
      <c r="M87" s="140"/>
      <c r="N87" s="140"/>
    </row>
    <row r="88" spans="1:16" x14ac:dyDescent="0.4">
      <c r="L88" s="139"/>
      <c r="M88" s="139"/>
      <c r="N88" s="139"/>
    </row>
    <row r="89" spans="1:16" x14ac:dyDescent="0.4">
      <c r="L89" s="120"/>
      <c r="M89" s="120"/>
      <c r="N89" s="120"/>
    </row>
    <row r="90" spans="1:16" x14ac:dyDescent="0.4">
      <c r="L90" s="120"/>
      <c r="M90" s="120"/>
      <c r="N90" s="120"/>
    </row>
    <row r="91" spans="1:16" x14ac:dyDescent="0.4">
      <c r="L91" s="139"/>
      <c r="M91" s="139"/>
      <c r="N91" s="139"/>
    </row>
    <row r="92" spans="1:16" x14ac:dyDescent="0.4">
      <c r="L92" s="123"/>
      <c r="M92" s="123"/>
      <c r="N92" s="123"/>
    </row>
    <row r="93" spans="1:16" x14ac:dyDescent="0.4">
      <c r="L93" s="139"/>
      <c r="M93" s="139"/>
      <c r="N93" s="139"/>
    </row>
    <row r="94" spans="1:16" x14ac:dyDescent="0.4">
      <c r="L94" s="140"/>
      <c r="M94" s="140"/>
      <c r="N94" s="140"/>
    </row>
    <row r="95" spans="1:16" x14ac:dyDescent="0.4">
      <c r="L95" s="139"/>
      <c r="M95" s="139"/>
      <c r="N95" s="139"/>
    </row>
    <row r="96" spans="1:16" x14ac:dyDescent="0.4">
      <c r="L96" s="139"/>
      <c r="M96" s="139"/>
      <c r="N96" s="139"/>
    </row>
    <row r="97" spans="12:14" x14ac:dyDescent="0.4">
      <c r="L97" s="139"/>
      <c r="M97" s="139"/>
      <c r="N97" s="139"/>
    </row>
    <row r="98" spans="12:14" x14ac:dyDescent="0.4">
      <c r="L98" s="139"/>
      <c r="M98" s="139"/>
      <c r="N98" s="139"/>
    </row>
    <row r="99" spans="12:14" x14ac:dyDescent="0.4">
      <c r="L99" s="123"/>
      <c r="M99" s="123"/>
      <c r="N99" s="123"/>
    </row>
    <row r="100" spans="12:14" x14ac:dyDescent="0.4">
      <c r="L100" s="120"/>
      <c r="M100" s="120"/>
      <c r="N100" s="120"/>
    </row>
    <row r="101" spans="12:14" x14ac:dyDescent="0.4">
      <c r="L101" s="140"/>
      <c r="M101" s="140"/>
      <c r="N101" s="140"/>
    </row>
  </sheetData>
  <mergeCells count="42">
    <mergeCell ref="A7:B7"/>
    <mergeCell ref="A1:O1"/>
    <mergeCell ref="A2:E2"/>
    <mergeCell ref="A4:B4"/>
    <mergeCell ref="A5:B5"/>
    <mergeCell ref="A6:B6"/>
    <mergeCell ref="A38:B38"/>
    <mergeCell ref="A8:B8"/>
    <mergeCell ref="A9:B9"/>
    <mergeCell ref="A11:E11"/>
    <mergeCell ref="A13:A16"/>
    <mergeCell ref="A17:B17"/>
    <mergeCell ref="A18:B18"/>
    <mergeCell ref="A19:A22"/>
    <mergeCell ref="A23:A26"/>
    <mergeCell ref="A27:A30"/>
    <mergeCell ref="A32:E32"/>
    <mergeCell ref="A34:A37"/>
    <mergeCell ref="A55:A61"/>
    <mergeCell ref="A39:B39"/>
    <mergeCell ref="A40:A43"/>
    <mergeCell ref="A44:A47"/>
    <mergeCell ref="A48:A51"/>
    <mergeCell ref="A53:E53"/>
    <mergeCell ref="B55:B59"/>
    <mergeCell ref="B60:C60"/>
    <mergeCell ref="B61:C61"/>
    <mergeCell ref="A54:C54"/>
    <mergeCell ref="A78:A84"/>
    <mergeCell ref="B78:B82"/>
    <mergeCell ref="B83:C83"/>
    <mergeCell ref="B84:C84"/>
    <mergeCell ref="A62:C62"/>
    <mergeCell ref="A63:C63"/>
    <mergeCell ref="A64:A70"/>
    <mergeCell ref="B64:B68"/>
    <mergeCell ref="B69:C69"/>
    <mergeCell ref="B70:C70"/>
    <mergeCell ref="A71:A77"/>
    <mergeCell ref="B71:B75"/>
    <mergeCell ref="B76:C76"/>
    <mergeCell ref="B77:C77"/>
  </mergeCells>
  <phoneticPr fontId="2"/>
  <pageMargins left="0.7" right="0.7" top="0.75" bottom="0.75" header="0.3" footer="0.3"/>
  <pageSetup paperSize="9" scale="52" orientation="portrait" r:id="rId1"/>
  <ignoredErrors>
    <ignoredError sqref="O4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中之島図書館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2021-07-19T05:29:52Z</cp:lastPrinted>
  <dcterms:created xsi:type="dcterms:W3CDTF">2020-08-07T04:37:06Z</dcterms:created>
  <dcterms:modified xsi:type="dcterms:W3CDTF">2021-09-02T07:17:51Z</dcterms:modified>
</cp:coreProperties>
</file>