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FFCC885A-C645-404D-9FAF-540D57D09F5A}"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<sst xmlns="http://schemas.openxmlformats.org/spreadsheetml/2006/main" count="408" uniqueCount="238">
  <si>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</si>
  <si>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</si>
  <si>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</si>
  <si>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</si>
  <si>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</si>
  <si>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</si>
  <si>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</si>
  <si>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</si>
  <si>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</si>
  <si>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</si>
  <si>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</si>
  <si>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</si>
  <si>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</si>
  <si>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</si>
  <si>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</si>
  <si>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</si>
  <si>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</si>
  <si>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</si>
  <si>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</si>
  <si>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</si>
  <si>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</si>
  <si>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</si>
  <si>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</si>
  <si>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</si>
  <si>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</si>
  <si>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</si>
  <si>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</si>
  <si>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</si>
  <si>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</si>
  <si>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</si>
  <si>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</si>
  <si>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</si>
  <si>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</si>
  <si>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</si>
  <si>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</si>
  <si>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</si>
  <si>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</si>
  <si>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</si>
  <si>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</si>
  <si>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</si>
  <si>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</si>
  <si>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</si>
  <si>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</si>
  <si>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</si>
  <si>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</si>
  <si>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</si>
  <si>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</si>
  <si>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</si>
  <si>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</si>
  <si>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</si>
  <si>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</si>
  <si>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</si>
  <si>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</si>
  <si>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</si>
  <si>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</si>
  <si>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</si>
  <si>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</si>
  <si>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</si>
  <si>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</si>
  <si>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</si>
  <si>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</si>
  <si>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</si>
  <si>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</si>
  <si>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</si>
  <si>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</si>
  <si>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</si>
  <si>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</si>
  <si>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</si>
  <si>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</si>
  <si>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</si>
  <si>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</si>
  <si>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</si>
  <si>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</si>
  <si>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</si>
  <si>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</si>
  <si>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</si>
  <si>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</si>
  <si>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</si>
  <si>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</si>
  <si>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</si>
  <si>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</si>
  <si>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</si>
  <si>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</si>
  <si>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</si>
  <si>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</si>
  <si>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</si>
  <si>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</si>
  <si>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</si>
  <si>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</si>
  <si>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</si>
  <si>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</si>
  <si>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</si>
  <si>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</si>
  <si>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</si>
  <si>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</si>
  <si>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</si>
  <si>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</si>
  <si>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</si>
  <si>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</si>
  <si>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</si>
  <si>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</si>
  <si>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</si>
  <si>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</si>
  <si>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</si>
  <si>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</si>
  <si>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</si>
  <si>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</si>
  <si>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</si>
  <si>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</si>
  <si>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</si>
  <si>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</si>
  <si>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</si>
  <si>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</si>
  <si>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</si>
  <si>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</si>
  <si>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</si>
  <si>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</si>
  <si>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</si>
  <si>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</si>
  <si>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</si>
  <si>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</si>
  <si>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</si>
  <si>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</si>
  <si>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</si>
  <si>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</si>
  <si>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</si>
  <si>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</si>
  <si>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</si>
  <si>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</si>
  <si>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</si>
  <si>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</si>
  <si>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</si>
  <si>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</si>
  <si>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</si>
  <si>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</si>
  <si>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</si>
  <si>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</si>
  <si>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</si>
  <si>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</si>
  <si>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</si>
  <si>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</si>
  <si>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</si>
  <si>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</si>
  <si>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</si>
  <si>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</si>
  <si>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</si>
  <si>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</si>
  <si>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</si>
  <si>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</si>
  <si>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</si>
  <si>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</si>
  <si>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</si>
  <si>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</si>
  <si>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</si>
  <si>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</si>
  <si>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</si>
  <si>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</si>
  <si>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</si>
  <si>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</si>
  <si>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</si>
  <si>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</si>
  <si>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</si>
  <si>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高等学校等就学支援金の支給に関する事務（公立高等専門学校）に係る個人情報保護評価書</t>
  </si>
  <si>
    <t>大阪府知事は、高等学校等就学支援金の支給に関する事務における特定個人情報ファイルの取り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</si>
  <si>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大阪府知事</t>
  </si>
  <si>
    <t>高等学校等就学支援金の支給に関する事務（公立高等専門学校）</t>
  </si>
  <si>
    <t>高等学校等就学支援金事務処理システム、団体内統合宛名システム、中間サーバー、住民基本台帳ネットワークシステム</t>
  </si>
  <si>
    <t>就学支援金特定個人情報照会ファイル</t>
  </si>
  <si>
    <t>実施する</t>
  </si>
  <si>
    <t>副首都推進局</t>
  </si>
  <si>
    <t>副首都推進局長</t>
  </si>
  <si>
    <t>大阪府府民文化部府政情報室情報公開課　公文書総合センター（府政情報センター）
〒540-8570　大阪市中央区大手前２丁目　大阪府庁本館
電話番号：06-6944-6066
副首都推進局公立大学法人担当
〒530-8201　大阪市北区中之島1丁目3番20号（大阪市役所5階）
電話番号：06-6208-8880</t>
  </si>
  <si>
    <t>副首都推進局公立大学法人担当
〒530-8201　大阪市北区中之島1丁目3番20号（大阪市役所5階）
電話番号：06-6208-8880</t>
  </si>
  <si>
    <t>1,000人以上1万人未満</t>
  </si>
  <si>
    <t>500人未満</t>
  </si>
  <si>
    <t>発生なし</t>
  </si>
  <si>
    <t>基礎項目評価書</t>
  </si>
  <si>
    <t>十分である</t>
  </si>
  <si>
    <t>○</t>
  </si>
  <si>
    <t>マイナンバー登録の際には、本人からのマイナンバー取得を徹底し、その上で記載されたマイナンバーの真正性を確認している。また、人手が介在する局面ごとに、人為的ミスが発生するリスクに対し、例えば次のような対策を講じている。
・特定個人情報を含む書類は、施錠できる書棚等に保管することを徹底する。
・廃棄書類に特定個人情報が含まれていないか、ダブルチェックを行う。
これらの対策を講じていることから、人為的ミスが発生するリスクへの対策は「十分である」と考えられる。</t>
  </si>
  <si>
    <t>十分に行っている</t>
  </si>
  <si>
    <t>漏えい・滅失・毀損を防ぐための物理的安全管理措置、技術的安全管理措置等を講じるとともに、特定個人情報ファイルの滅失・毀損が万が一発生した場合に備え、バックアップを保管している。
また、特定個人情報を含む書類は、施錠できる書棚等に保管すること、 不要文書を廃棄する際は特定個人情報が記録された書類等が混入していないか、複数人による確認を行ったことを確認することを徹底する運用としている。
これらの対策を講じていることから、特定個人情報の漏えい・滅失・毀損リスクへの対策は「十分である」と考えられる。</t>
  </si>
  <si>
    <t>Ⅳリスク対策</t>
  </si>
  <si>
    <t>―</t>
  </si>
  <si>
    <t>Ⅳリスク対策に記載のとおり</t>
  </si>
  <si>
    <t>事後</t>
  </si>
  <si>
    <t>様式の改正に伴う追加</t>
  </si>
  <si>
    <t>Ⅰ　関連情報
１．特定個人情報を取り扱う事務
②事務の概要</t>
  </si>
  <si>
    <t>高等学校等就学支援金の支給に関する法律(平成22年法律第18号。以下「就学支援金の支給に関する法律」という。）に基づき、高等専門学校の学生は、その授業料に充てるために高等学校等就学支援金（以下「就学支援金」という。）の支給を受けることができる。
～中略～
⑧4月申請で不認定となった学生のうち、新年度の保護者等の収入状況が所得要件を満たし申請が可能となった場合は、7月に上記①及び④～⑥を実施</t>
  </si>
  <si>
    <t>重要な変更ではないため、実態に合わせて修正</t>
  </si>
  <si>
    <t>Ⅰ　関連情報
１．特定個人情報を取り扱う事務
②システムの名称</t>
  </si>
  <si>
    <t>高等学校等就学支援金事務処理システム</t>
  </si>
  <si>
    <t>Ⅰ　関連情報
７．特定個人情報の開示・訂正・利用停止請求</t>
  </si>
  <si>
    <t>大阪府府民文化部府政情報室情報公開課 公文書総合センター（府政情報センター）
〒540-8570 大阪市中央区大手前２丁目 大阪府庁本館５階
電話番号：06-6944-6066
大阪府府民文化部府民文化総務課大学・宗教法人グループ
〒559-8555 大阪市住之江区南港北1-14-16　大阪府咲洲庁舎（さきしまコスモタワー）　38階
電話番号：06-6210-9270</t>
  </si>
  <si>
    <t>Ⅰ　関連情報
８．特定個人情報ファイルの取扱いに関する問合せ</t>
  </si>
  <si>
    <t>大阪府府民文化部府民文化総務課大学・宗教法人グループ
〒559-8555 大阪市住之江区南港北1-14-16　大阪府咲洲庁舎（さきしまコスモタワー）　38階
電話番号：06-6210-9270</t>
  </si>
  <si>
    <t>大阪府府民文化部府民文化総務課大学グループ
〒559-8555 大阪市住之江区南港北1-14-16　大阪府咲洲庁舎（さきしまコスモタワー）　38階
電話番号：06-6210-9270</t>
  </si>
  <si>
    <t>Ⅳ　リスク対策
４．特定個人情報ファイルの取扱いの委託</t>
  </si>
  <si>
    <t>委託しない</t>
  </si>
  <si>
    <t>Ⅳ　リスク対策
５．特定個人情報の提供・移転（委託や情報提供ネットワークシステムを通じた提供を除く。）</t>
  </si>
  <si>
    <t>提供・委託しない</t>
  </si>
  <si>
    <t>（略）
申請をする学生（以下「学生」という。）が就学支援金を受給するためには、親権者を含む保護者（以下「保護者等」という。）の所得が一定基準以下であることが要件となっているため、保護者等の税額情報を情報提供ネットワークシステムを通じて照会し、受給資格の判定を行う。
（中略）
①就学支援金の受給を希望する学生からの、受給資格認定の申請（1学年時の4月入学時）
②就学支援金の受給を希望する学生からの、保護者等のマイナンバーカード（通知カードも可。以下同様）の写し提出
③保護者等の個人番号のデータ化
④情報提供ネットワークシステムを利用した、市町村への保護者等の税額情報の照会
⑤上記④で取得した保護者等の税額情報を基にした、受給資格の認定、支給額の判定
⑥受給資格の認定、支給額の判定結果の通知
⑦受給資格認定を受けた学生が引き続き就学支援金の受給申請をする場合に、保護者等の収入状況を確認するため、各学年時の7月に上記④～⑥を実施
⑧4月申請で不認定となった学生のうち、新年度の保護者等の収入状況が所得要件を満たし申請が可能となった場合は、7月に上記①及び④～⑥を実施
※なお、上記の申請時期（4月・7月）以外に転入や保護者の変更等があった場合においては、随時、就学支援金の受給を希望する生徒からの受給申請書（収入届出書を含む）や保護者等のマイナンバーカードの写しの提出を受け、③～⑥を実施</t>
  </si>
  <si>
    <t>（略）
申請をする学生（以下「学生」という。）が就学支援金を受給するためには、親権者を含む保護者（以下「保護者等」という。）の所得が一定基準以下であることが要件となっているため、保護者等の税額情報等を情報提供ネットワークシステムを通じて照会し、受給資格の判定を行う。
（中略）
①就学支援金の受給を希望する学生からの、受給資格認定の申請（入学時・転入時等）
②就学支援金の受給を希望する学生からの、保護者等の個人番号の提出
③保護者等の個人番号のデータ化（個人番号が書面で提出された場合に限る）
④情報提供ネットワークシステムを利用した、市町村への保護者等の税額情報等の照会
⑤上記④で取得した保護者等の税額情報等を基にした、受給資格の認定、支給額の判定
⑥受給資格の認定、支給額の判定結果の通知
⑦受給資格認定を受けた学生が引き続き就学支援金の受給申請をする場合に、保護者等の収入状況を確認するため、各学年時の7月に上記④～⑥を実施
⑧4月申請で不認定となった学生のうち、新年度の保護者等の収入状況が所得要件を満たし申請が可能となった場合は、再申請時に上記①及び④～⑥を実施
※なお、上記の申請時期（4月・7月）以外に転入や保護者の変更等があった場合においては、随時、就学支援金の受給を希望する生徒からの受給申請書（収入届出書を含む）や保護者等の個人番号の提出を受け、③～⑥を実施</t>
  </si>
  <si>
    <t>Ⅰ　関連情報
４．情報提供ネットワークシステムによる情報連携
②法令上の根拠</t>
  </si>
  <si>
    <t>番号法第19条第7号、同法別表第二113の項
番号法別表第二の主務省令で定める事務及び情報を定める命令　第58条各号</t>
  </si>
  <si>
    <t>大阪府府民文化部府政情報室情報公開課 公文書総合センター（府政情報センター）
〒540-8570 大阪市中央区大手前２丁目 大阪府庁本館５階
電話番号：06-6944-6066</t>
  </si>
  <si>
    <t>Ⅱ　しきい値判断項目
１．対象人数
いつ時点の計数か</t>
  </si>
  <si>
    <t>平成30年5月1日　時点</t>
  </si>
  <si>
    <t>令和5年8月1日　時点</t>
  </si>
  <si>
    <t>大阪府府民文化部府民文化総務課</t>
  </si>
  <si>
    <t>事前</t>
  </si>
  <si>
    <t>５．評価実施機関における担当部署
②所属長の役職名</t>
  </si>
  <si>
    <t>府民文化総務課長</t>
  </si>
  <si>
    <t>７．特定個人情報の開示・訂正・利用停止請求</t>
  </si>
  <si>
    <t>大阪府府民文化部府政情報室情報公開課　公文書総合センター（府政情報センター）
〒540-8570　大阪市中央区大手前２丁目　大阪府庁本館
電話番号：06-6944-6066
大阪府府民文化部府民文化総務課大学グループ
〒559-8555　大阪市住之江区南港北1-14-16　大阪府咲洲庁舎（さきしまコスモタワー）38階
電話番号：06-6210-9257</t>
  </si>
  <si>
    <t>８．特定個人情報ファイルの取扱いに関する問合せ</t>
  </si>
  <si>
    <t>大阪府府民文化部府民文化総務課大学グループ
〒559-8555　大阪市住之江区南港北1-14-16　大阪府咲洲庁舎（さきしまコスモタワー）38階
電話番号：06-6210-9257</t>
  </si>
  <si>
    <t>Ⅰ関連情報
３．個人番号の利用</t>
  </si>
  <si>
    <t>番号法等改正に伴う条項改正</t>
  </si>
  <si>
    <t>Ⅰ関連情報
４．情報提供ネットワークシステムによる情報連携</t>
  </si>
  <si>
    <t>Ⅰ関連情報</t>
  </si>
  <si>
    <t>ToolVer=2.0.0</t>
  </si>
  <si>
    <t>・行政手続きにおける特定の個人を識別するための番号の利用等に関する法律（以下「番号法」という。）第9条第１項　別表　123の項
・番号法別表の主務省令で定める事務を定める命令　第66条
・就学支援金の支給に関する法律施行規則　第3条</t>
    <phoneticPr fontId="1"/>
  </si>
  <si>
    <t>番号法第19条第8号、同法別表123の項
番号法別表の主務省令で定める事務を定める命令　第66条</t>
    <phoneticPr fontId="1"/>
  </si>
  <si>
    <t>大阪府府民文化部府政情報室情報公開課　公文書総合センター（府政情報センター）
〒540-8570　大阪市中央区大手前２丁目　大阪府庁本館
電話番号：06-6944-6066
副首都推進局公立大学法人担当
〒530-8201　大阪市北区中之島1丁目3番20号（大阪市役所5階）
電話番号：06-6208-8880</t>
    <phoneticPr fontId="1"/>
  </si>
  <si>
    <t>副首都推進局公立大学法人担当
〒530-8201　大阪市北区中之島1丁目3番20号（大阪市役所5階）
電話番号：06-6208-8880</t>
    <phoneticPr fontId="1"/>
  </si>
  <si>
    <t>高等学校等就学支援金の支給に関する法律(平成22年法律第18号。以下「就学支援金の支給に関する法律」という。）に基づき、高等専門学校の学生は、その授業料に充てるために高等学校等就学支援金（以下「就学支援金」という。）の支給を受けることができる。
～中略～
⑧4月申請で不認定となった学生のうち、新年度の保護者等の収入状況が所得要件を満たし申請が可能となった場合は、7月に上記①及び④～⑥を実施
※なお、上記の申請時期（4月・7月）以外に転入や保護者の変更等があった場合においては、随時、就学支援金の受給を希望する学生からの受給申請書（収入届出書を含む）や保護者等のマイナンバーカードの写しの提出を受け、③～⑥を実施</t>
    <phoneticPr fontId="1"/>
  </si>
  <si>
    <t>高等学校等就学支援金事務処理システム、団体内統合宛名システム、中間サーバー、住民基本台帳ネットワークシステム</t>
    <phoneticPr fontId="1"/>
  </si>
  <si>
    <t>番号法第19条第8号、同法別表第二113の項
番号法別表第二の主務省令で定める事務及び情報を定める命令　第58条各号</t>
    <phoneticPr fontId="1"/>
  </si>
  <si>
    <t>大阪府府民文化部府政情報室情報公開課 公文書総合センター（府政情報センター）
〒540-8570 大阪市中央区大手前２丁目 大阪府庁本館
電話番号：06-6944-6066</t>
    <phoneticPr fontId="1"/>
  </si>
  <si>
    <t>５．評価実施機関における担当部署
①部署</t>
    <phoneticPr fontId="1"/>
  </si>
  <si>
    <t>副首都推進局</t>
    <phoneticPr fontId="1"/>
  </si>
  <si>
    <t>・行政手続きにおける特定の個人を識別するための番号の利用等に関する法律（以下「番号法」という。）第9条第１項　別表第一　91の項
・番号法別表第一の主務省で定める事務を定める命令　第66条</t>
    <phoneticPr fontId="1"/>
  </si>
  <si>
    <t>・行政手続きにおける特定の個人を識別するための番号の利用等に関する法律（以下「番号法」という。）第9条第１項　別表　123の項
・番号法別表の主務省令で定める事務を定める命令　第66条</t>
    <phoneticPr fontId="1"/>
  </si>
  <si>
    <t>以下の項目を追加
「８．人手を介在させる作業」
「11．最も優先度が高いと考えられる対策」</t>
    <phoneticPr fontId="1"/>
  </si>
  <si>
    <t>大阪府府民文化部府政情報室情報公開課 公文書総合センター（府政情報センター）
〒540-8570 大阪市中央区大手前２丁目 大阪府庁本館５階
電話番号：06-6944-6066
大阪府府民文化部府民文化総務課大学グループ
〒559-8555 大阪市住之江区南港北1-14-16　大阪府咲洲庁舎（さきしまコスモタワー）　38階
電話番号：06-6210-9270</t>
    <phoneticPr fontId="1"/>
  </si>
  <si>
    <t>以下の項目を追加
「９．規則第９条第２項の適用」</t>
    <phoneticPr fontId="1"/>
  </si>
  <si>
    <t>高等学校等就学支援金の支給に関する法律(平成22年法律第18号。以下「就学支援金の支給に関する法律」という。）に基づき、高等専門学校の学生は、その授業料に充てるために高等学校等就学支援金（以下「就学支援金」という。）の支給を受けることができる。
申請をする学生（以下「学生」という。）が就学支援金を受給するためには、親権者を含む保護者（以下「保護者等」という。）の所得が一定基準以下であることが要件となっているため、保護者等の税額情報等を情報提供ネットワークシステムを通じて照会し、受給資格の判定を行う。
具体的には、以下の手順に従い、特定個人情報の取り扱いを行う。
①就学支援金の受給を希望する学生からの、受給資格認定の申請（入学時・転入時等）
②就学支援金の受給を希望する学生からの、保護者等の個人番号の提出
③保護者等の個人番号のデータ化（個人番号が書面で提出された場合に限る）
④情報提供ネットワークシステムを利用した、市町村への保護者等の税額情報等の照会
⑤上記④で取得した保護者等の税額情報等を基にした、受給資格の認定、支給額の判定
⑥受給資格の認定、支給額の判定結果の通知
⑦受給資格認定を受けた学生が引き続き就学支援金の受給申請をする場合に、保護者等の収入状況を確認するため、各学年時の7月に上記④～⑥を実施
⑧4月申請で不認定となった学生のうち、新年度の保護者等の収入状況が所得要件を満たし申請が可能となった場合は、再申請時に上記①及び④～⑥を実施
※なお、上記の申請時期（4月・7月）以外に転入や保護者の変更等があった場合においては、随時、就学支援金の受給を希望する生徒からの受給申請書（収入届出書を含む）や保護者等の個人番号の提出を受け、③～⑥を実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</si>
</sst>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topLeftCell="A11" zoomScaleNormal="55" zoomScaleSheetLayoutView="100" zoomScalePageLayoutView="85" workbookViewId="0">
      <selection activeCell="A8" sqref="A8:AM13"/>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15</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ITEM1=15</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ITEM2=高等学校等就学支援金の支給に関する事務（公立高等専門学校）に係る個人情報保護評価書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知事は、高等学校等就学支援金の支給に関する事務における特定個人情報ファイルの取り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10.050000000000001" customHeight="1">
      <c r="A59" s="88">
        <v>46077</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ITEM6=20260224</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topLeftCell="A171" zoomScaleNormal="100" zoomScaleSheetLayoutView="100" zoomScalePageLayoutView="85" workbookViewId="0">
      <selection activeCell="A152" sqref="A152:XFD15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ITEM1=高等学校等就学支援金の支給に関する事務（公立高等専門学校）</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237</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高等学校等就学支援金の支給に関する法律(平成22年法律第18号。以下「就学支援金の支給に関する法律」という。）に基づき、高等専門学校の学生は、その授業料に充てるために高等学校等就学支援金（以下「就学支援金」という。）の支給を受けることができる。
申請をする学生（以下「学生」という。）が就学支援金を受給するためには、親権者を含む保護者（以下「保護者等」という。）の所得が一定基準以下であることが要件となっているため、保護者等の税額情報等を情報提供ネットワークシステムを通じて照会し、受給資格の判定を行う。
具体的には、以下の手順に従い、特定個人情報の取り扱いを行う。
①就学支援金の受給を希望する学生からの、受給資格認定の申請（入学時・転入時等）
②就学支援金の受給を希望する学生からの、保護者等の個人番号の提出
③保護者等の個人番号のデータ化（個人番号が書面で提出された場合に限る）
④情報提供ネットワークシステムを利用した、市町村への保護者等の税額情報等の照会
⑤上記④で取得した保護者等の税額情報等を基にした、受給資格の認定、支給額の判定
⑥受給資格の認定、支給額の判定結果の通知
⑦受給資格認定を受けた学生が引き続き就学支援金の受給申請をする場合に、保護者等の収入状況を確認するため、各学年時の7月に上記④～⑥を実施
⑧4月申請で不認定となった学生のうち、新年度の保護者等の収入状況が所得要件を満たし申請が可能となった場合は、再申請時に上記①及び④～⑥を実施
※なお、上記の申請時期（4月・7月）以外に転入や保護者の変更等があった場合においては、随時、就学支援金の受給を希望する生徒からの受給申請書（収入届出書を含む）や保護者等の個人番号の提出を受け、③～⑥を実施</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90.2"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166</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ITEM3=高等学校等就学支援金事務処理システム、団体内統合宛名システム、中間サーバー、住民基本台帳ネットワークシステム</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167</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ITEM4=就学支援金特定個人情報照会ファイル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222</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ITEM5=・行政手続きにおける特定の個人を識別するための番号の利用等に関する法律（以下「番号法」という。）第9条第１項　別表　123の項
・番号法別表の主務省令で定める事務を定める命令　第66条
・就学支援金の支給に関する法律施行規則　第3条</v>
      </c>
    </row>
    <row r="21" spans="1:61" ht="48"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168</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223</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ITEM7=番号法第19条第8号、同法別表123の項
番号法別表の主務省令で定める事務を定める命令　第66条</v>
      </c>
    </row>
    <row r="29" spans="1:61" ht="29.4"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169</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ITEM8=副首都推進局</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170</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ITEM9=副首都推進局長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15" customHeight="1">
      <c r="A42" s="117" t="s">
        <v>60</v>
      </c>
      <c r="B42" s="117"/>
      <c r="C42" s="117"/>
      <c r="D42" s="117"/>
      <c r="E42" s="117"/>
      <c r="F42" s="117"/>
      <c r="G42" s="117"/>
      <c r="H42" s="117"/>
      <c r="I42" s="117"/>
      <c r="J42" s="177" t="s">
        <v>224</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大阪市中央区大手前２丁目　大阪府庁本館
電話番号：06-6944-6066
副首都推進局公立大学法人担当
〒530-8201　大阪市北区中之島1丁目3番20号（大阪市役所5階）
電話番号：06-6208-8880</v>
      </c>
    </row>
    <row r="43" spans="1:113" ht="82.2"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7" t="s">
        <v>62</v>
      </c>
      <c r="B46" s="117"/>
      <c r="C46" s="117"/>
      <c r="D46" s="117"/>
      <c r="E46" s="117"/>
      <c r="F46" s="117"/>
      <c r="G46" s="117"/>
      <c r="H46" s="117"/>
      <c r="I46" s="117"/>
      <c r="J46" s="170" t="s">
        <v>225</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ITEM12=副首都推進局公立大学法人担当
〒530-8201　大阪市北区中之島1丁目3番20号（大阪市役所5階）
電話番号：06-6208-8880</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48"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2</v>
      </c>
      <c r="BH57" s="1">
        <v>15</v>
      </c>
      <c r="BI57" s="1" t="str">
        <f>"ITEM" &amp; BH57 &amp; BG57 &amp; "=" &amp;BF57</f>
        <v>ITEM15=2</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173</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45139</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ITEM16=20230801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174</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45139</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ITEM18=20230801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175</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176</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177</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177</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177</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t="s">
        <v>178</v>
      </c>
      <c r="AG118" s="104" t="s">
        <v>110</v>
      </c>
      <c r="AH118" s="104"/>
      <c r="AI118" s="104"/>
      <c r="AJ118" s="104"/>
      <c r="AK118" s="104"/>
      <c r="AL118" s="104"/>
      <c r="AM118" s="105"/>
      <c r="BE118" s="1" t="s">
        <v>108</v>
      </c>
      <c r="BF118" s="1" t="b">
        <f>IF($AF118="○",TRUE,IF($AF118="",FALSE,"INPUT_ERROR"))</f>
        <v>1</v>
      </c>
      <c r="BH118" s="1">
        <v>25</v>
      </c>
      <c r="BI118" s="1" t="str">
        <f>"ITEM" &amp; BH118 &amp;BG118 &amp; "=" &amp;BF118</f>
        <v>ITEM25=TRUE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t="str">
        <f>IF(TRIM($K121)="","",IF(ISERROR(MATCH($K121,$CG$3:$CG$5,0)),"INPUT_ERROR",MATCH($K121,$CG$3:$CG$5,0)))</f>
        <v/>
      </c>
      <c r="BH120" s="1">
        <v>26</v>
      </c>
      <c r="BI120" s="1" t="str">
        <f>"ITEM" &amp; BH120 &amp;BG120 &amp; "=" &amp;BF120</f>
        <v>ITEM26=</v>
      </c>
    </row>
    <row r="121" spans="1:61" ht="15" customHeight="1">
      <c r="A121" s="111"/>
      <c r="B121" s="112"/>
      <c r="C121" s="112"/>
      <c r="D121" s="112"/>
      <c r="E121" s="112"/>
      <c r="F121" s="112"/>
      <c r="G121" s="112"/>
      <c r="H121" s="112"/>
      <c r="I121" s="113"/>
      <c r="J121" s="100" t="s">
        <v>101</v>
      </c>
      <c r="K121" s="130"/>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t="s">
        <v>178</v>
      </c>
      <c r="AG124" s="104" t="s">
        <v>113</v>
      </c>
      <c r="AH124" s="104"/>
      <c r="AI124" s="104"/>
      <c r="AJ124" s="104"/>
      <c r="AK124" s="104"/>
      <c r="AL124" s="104"/>
      <c r="AM124" s="105"/>
      <c r="BE124" s="1" t="s">
        <v>124</v>
      </c>
      <c r="BF124" s="1" t="b">
        <f>IF($AF124="○",TRUE,IF($AF124="",FALSE,"INPUT_ERROR"))</f>
        <v>1</v>
      </c>
      <c r="BH124" s="1">
        <v>27</v>
      </c>
      <c r="BI124" s="1" t="str">
        <f>"ITEM" &amp; BH124 &amp;BG124 &amp; "=" &amp;BF124</f>
        <v>ITEM27=TRUE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111"/>
      <c r="B127" s="112"/>
      <c r="C127" s="112"/>
      <c r="D127" s="112"/>
      <c r="E127" s="112"/>
      <c r="F127" s="112"/>
      <c r="G127" s="112"/>
      <c r="H127" s="112"/>
      <c r="I127" s="113"/>
      <c r="J127" s="100" t="s">
        <v>49</v>
      </c>
      <c r="K127" s="130"/>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177</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11"/>
      <c r="B137" s="112"/>
      <c r="C137" s="112"/>
      <c r="D137" s="112"/>
      <c r="E137" s="112"/>
      <c r="F137" s="112"/>
      <c r="G137" s="112"/>
      <c r="H137" s="112"/>
      <c r="I137" s="113"/>
      <c r="J137" s="100" t="s">
        <v>101</v>
      </c>
      <c r="K137" s="130" t="s">
        <v>177</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177</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177</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90" customHeight="1">
      <c r="A152" s="34"/>
      <c r="B152" s="35"/>
      <c r="C152" s="131" t="s">
        <v>125</v>
      </c>
      <c r="D152" s="132"/>
      <c r="E152" s="132"/>
      <c r="F152" s="132"/>
      <c r="G152" s="132"/>
      <c r="H152" s="132"/>
      <c r="I152" s="133"/>
      <c r="J152" s="134" t="s">
        <v>179</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マイナンバー登録の際には、本人からのマイナンバー取得を徹底し、その上で記載されたマイナンバーの真正性を確認している。また、人手が介在する局面ごとに、人為的ミスが発生するリスクに対し、例えば次のような対策を講じている。
・特定個人情報を含む書類は、施錠できる書棚等に保管することを徹底する。
・廃棄書類に特定個人情報が含まれていないか、ダブルチェックを行う。
これらの対策を講じていることから、人為的ミスが発生するリスクへの対策は「十分である」と考えられる。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178</v>
      </c>
      <c r="L155" s="72" t="s">
        <v>128</v>
      </c>
      <c r="M155" s="72"/>
      <c r="N155" s="72"/>
      <c r="O155" s="72"/>
      <c r="P155" s="96"/>
      <c r="Q155" s="72"/>
      <c r="R155" s="28"/>
      <c r="S155" s="96" t="s">
        <v>49</v>
      </c>
      <c r="T155" s="98" t="s">
        <v>178</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180</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158</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8</v>
      </c>
      <c r="BH166" s="1">
        <v>42</v>
      </c>
      <c r="BI166" s="1" t="str">
        <f>"ITEM" &amp; BH166 &amp;BG166 &amp; "=" &amp;BF166</f>
        <v>ITEM42=8</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79.8" customHeight="1">
      <c r="A182" s="32"/>
      <c r="B182" s="33"/>
      <c r="C182" s="131" t="s">
        <v>125</v>
      </c>
      <c r="D182" s="132"/>
      <c r="E182" s="132"/>
      <c r="F182" s="132"/>
      <c r="G182" s="132"/>
      <c r="H182" s="132"/>
      <c r="I182" s="133"/>
      <c r="J182" s="134" t="s">
        <v>181</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ITEM44=漏えい・滅失・毀損を防ぐための物理的安全管理措置、技術的安全管理措置等を講じるとともに、特定個人情報ファイルの滅失・毀損が万が一発生した場合に備え、バックアップを保管している。
また、特定個人情報を含む書類は、施錠できる書棚等に保管すること、 不要文書を廃棄する際は特定個人情報が記録された書類等が混入していないか、複数人による確認を行ったことを確認することを徹底する運用としている。
これらの対策を講じていることから、特定個人情報の漏えい・滅失・毀損リスクへの対策は「十分である」と考えられる。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4" manualBreakCount="4">
    <brk id="35" max="38" man="1"/>
    <brk id="52"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28.8" customHeight="1">
      <c r="A5" s="202">
        <v>43524</v>
      </c>
      <c r="B5" s="203"/>
      <c r="C5" s="203"/>
      <c r="D5" s="204"/>
      <c r="E5" s="205" t="s">
        <v>182</v>
      </c>
      <c r="F5" s="206"/>
      <c r="G5" s="206"/>
      <c r="H5" s="206"/>
      <c r="I5" s="206"/>
      <c r="J5" s="206"/>
      <c r="K5" s="206"/>
      <c r="L5" s="206"/>
      <c r="M5" s="207"/>
      <c r="N5" s="205" t="s">
        <v>183</v>
      </c>
      <c r="O5" s="206"/>
      <c r="P5" s="206"/>
      <c r="Q5" s="206"/>
      <c r="R5" s="206"/>
      <c r="S5" s="206"/>
      <c r="T5" s="206"/>
      <c r="U5" s="206"/>
      <c r="V5" s="206"/>
      <c r="W5" s="206"/>
      <c r="X5" s="206"/>
      <c r="Y5" s="206"/>
      <c r="Z5" s="206"/>
      <c r="AA5" s="207"/>
      <c r="AB5" s="205" t="s">
        <v>184</v>
      </c>
      <c r="AC5" s="206"/>
      <c r="AD5" s="206"/>
      <c r="AE5" s="206"/>
      <c r="AF5" s="206"/>
      <c r="AG5" s="206"/>
      <c r="AH5" s="206"/>
      <c r="AI5" s="206"/>
      <c r="AJ5" s="206"/>
      <c r="AK5" s="206"/>
      <c r="AL5" s="206"/>
      <c r="AM5" s="206"/>
      <c r="AN5" s="206"/>
      <c r="AO5" s="207"/>
      <c r="AP5" s="208" t="s">
        <v>185</v>
      </c>
      <c r="AQ5" s="209"/>
      <c r="AR5" s="209"/>
      <c r="AS5" s="209"/>
      <c r="AT5" s="210"/>
      <c r="AU5" s="205" t="s">
        <v>186</v>
      </c>
      <c r="AV5" s="206"/>
      <c r="AW5" s="206"/>
      <c r="AX5" s="206"/>
      <c r="AY5" s="206"/>
      <c r="AZ5" s="206"/>
      <c r="BA5" s="206"/>
      <c r="BB5" s="206"/>
      <c r="BC5" s="207"/>
      <c r="BH5" s="37" t="s">
        <v>221</v>
      </c>
      <c r="BI5" s="37" t="str">
        <f>"ITEM" &amp; $BI$4 &amp; "=" &amp; IF(TRIM($A5)="","",TEXT($A5,"yyyymmdd"))</f>
        <v>ITEM1=20190228</v>
      </c>
      <c r="BJ5" s="37" t="str">
        <f>"ITEM"&amp;$BJ$4&amp;"="&amp;IF(TRIM($E5)="","",$E5)</f>
        <v>ITEM2=Ⅳリスク対策</v>
      </c>
      <c r="BK5" s="37" t="str">
        <f>"ITEM"&amp;$BK$4&amp;"="&amp;IF(TRIM($N5)="","",$N5)</f>
        <v>ITEM3=―</v>
      </c>
      <c r="BL5" s="37" t="str">
        <f>"ITEM"&amp;$BL$4&amp;"="&amp;IF(TRIM($AB5)="","",$AB5)</f>
        <v>ITEM4=Ⅳリスク対策に記載のとおり</v>
      </c>
      <c r="BM5" s="37" t="str">
        <f>"ITEM"&amp;$BM$4&amp;"="&amp;IF(TRIM($AP5)="","",IF(ISERROR(MATCH($AP5,$CA$3:$CA$4,0)),"INPUT_ERROR",MATCH($AP5,$CA$3:$CA$4,0)))</f>
        <v>ITEM5=2</v>
      </c>
      <c r="BN5" s="37" t="str">
        <f>"ITEM"&amp;$BN$4&amp;"="&amp;IF(TRIM($AU5)="","",$AU5)</f>
        <v>ITEM6=様式の改正に伴う追加</v>
      </c>
    </row>
    <row r="6" spans="1:79" ht="229.8" customHeight="1">
      <c r="A6" s="202">
        <v>44432</v>
      </c>
      <c r="B6" s="203"/>
      <c r="C6" s="203"/>
      <c r="D6" s="204"/>
      <c r="E6" s="205" t="s">
        <v>187</v>
      </c>
      <c r="F6" s="206"/>
      <c r="G6" s="206"/>
      <c r="H6" s="206"/>
      <c r="I6" s="206"/>
      <c r="J6" s="206"/>
      <c r="K6" s="206"/>
      <c r="L6" s="206"/>
      <c r="M6" s="207"/>
      <c r="N6" s="205" t="s">
        <v>188</v>
      </c>
      <c r="O6" s="206"/>
      <c r="P6" s="206"/>
      <c r="Q6" s="206"/>
      <c r="R6" s="206"/>
      <c r="S6" s="206"/>
      <c r="T6" s="206"/>
      <c r="U6" s="206"/>
      <c r="V6" s="206"/>
      <c r="W6" s="206"/>
      <c r="X6" s="206"/>
      <c r="Y6" s="206"/>
      <c r="Z6" s="206"/>
      <c r="AA6" s="207"/>
      <c r="AB6" s="205" t="s">
        <v>226</v>
      </c>
      <c r="AC6" s="206"/>
      <c r="AD6" s="206"/>
      <c r="AE6" s="206"/>
      <c r="AF6" s="206"/>
      <c r="AG6" s="206"/>
      <c r="AH6" s="206"/>
      <c r="AI6" s="206"/>
      <c r="AJ6" s="206"/>
      <c r="AK6" s="206"/>
      <c r="AL6" s="206"/>
      <c r="AM6" s="206"/>
      <c r="AN6" s="206"/>
      <c r="AO6" s="207"/>
      <c r="AP6" s="208" t="s">
        <v>185</v>
      </c>
      <c r="AQ6" s="209"/>
      <c r="AR6" s="209"/>
      <c r="AS6" s="209"/>
      <c r="AT6" s="210"/>
      <c r="AU6" s="205" t="s">
        <v>189</v>
      </c>
      <c r="AV6" s="206"/>
      <c r="AW6" s="206"/>
      <c r="AX6" s="206"/>
      <c r="AY6" s="206"/>
      <c r="AZ6" s="206"/>
      <c r="BA6" s="206"/>
      <c r="BB6" s="206"/>
      <c r="BC6" s="207"/>
      <c r="BI6" s="37" t="str">
        <f t="shared" ref="BI6:BI69" si="0">"ITEM" &amp; $BI$4 &amp; "=" &amp; IF(TRIM($A6)="","",TEXT($A6,"yyyymmdd"))</f>
        <v>ITEM1=20210824</v>
      </c>
      <c r="BJ6" s="37" t="str">
        <f t="shared" ref="BJ6:BJ69" si="1">"ITEM"&amp;$BJ$4&amp;"="&amp;IF(TRIM($E6)="","",$E6)</f>
        <v>ITEM2=Ⅰ　関連情報
１．特定個人情報を取り扱う事務
②事務の概要</v>
      </c>
      <c r="BK6" s="37" t="str">
        <f t="shared" ref="BK6:BK69" si="2">"ITEM"&amp;$BK$4&amp;"="&amp;IF(TRIM($N6)="","",$N6)</f>
        <v>ITEM3=高等学校等就学支援金の支給に関する法律(平成22年法律第18号。以下「就学支援金の支給に関する法律」という。）に基づき、高等専門学校の学生は、その授業料に充てるために高等学校等就学支援金（以下「就学支援金」という。）の支給を受けることができる。
～中略～
⑧4月申請で不認定となった学生のうち、新年度の保護者等の収入状況が所得要件を満たし申請が可能となった場合は、7月に上記①及び④～⑥を実施</v>
      </c>
      <c r="BL6" s="37" t="str">
        <f t="shared" ref="BL6:BL69" si="3">"ITEM"&amp;$BL$4&amp;"="&amp;IF(TRIM($AB6)="","",$AB6)</f>
        <v>ITEM4=高等学校等就学支援金の支給に関する法律(平成22年法律第18号。以下「就学支援金の支給に関する法律」という。）に基づき、高等専門学校の学生は、その授業料に充てるために高等学校等就学支援金（以下「就学支援金」という。）の支給を受けることができる。
～中略～
⑧4月申請で不認定となった学生のうち、新年度の保護者等の収入状況が所得要件を満たし申請が可能となった場合は、7月に上記①及び④～⑥を実施
※なお、上記の申請時期（4月・7月）以外に転入や保護者の変更等があった場合においては、随時、就学支援金の受給を希望する学生からの受給申請書（収入届出書を含む）や保護者等のマイナンバーカードの写しの提出を受け、③～⑥を実施</v>
      </c>
      <c r="BM6" s="37" t="str">
        <f t="shared" ref="BM6:BM69" si="4">"ITEM"&amp;$BM$4&amp;"="&amp;IF(TRIM($AP6)="","",IF(ISERROR(MATCH($AP6,$CA$3:$CA$4,0)),"INPUT_ERROR",MATCH($AP6,$CA$3:$CA$4,0)))</f>
        <v>ITEM5=2</v>
      </c>
      <c r="BN6" s="37" t="str">
        <f t="shared" ref="BN6:BN69" si="5">"ITEM"&amp;$BN$4&amp;"="&amp;IF(TRIM($AU6)="","",$AU6)</f>
        <v>ITEM6=重要な変更ではないため、実態に合わせて修正</v>
      </c>
    </row>
    <row r="7" spans="1:79" ht="59.4" customHeight="1">
      <c r="A7" s="202">
        <v>44432</v>
      </c>
      <c r="B7" s="203"/>
      <c r="C7" s="203"/>
      <c r="D7" s="204"/>
      <c r="E7" s="205" t="s">
        <v>190</v>
      </c>
      <c r="F7" s="206"/>
      <c r="G7" s="206"/>
      <c r="H7" s="206"/>
      <c r="I7" s="206"/>
      <c r="J7" s="206"/>
      <c r="K7" s="206"/>
      <c r="L7" s="206"/>
      <c r="M7" s="207"/>
      <c r="N7" s="205" t="s">
        <v>191</v>
      </c>
      <c r="O7" s="206"/>
      <c r="P7" s="206"/>
      <c r="Q7" s="206"/>
      <c r="R7" s="206"/>
      <c r="S7" s="206"/>
      <c r="T7" s="206"/>
      <c r="U7" s="206"/>
      <c r="V7" s="206"/>
      <c r="W7" s="206"/>
      <c r="X7" s="206"/>
      <c r="Y7" s="206"/>
      <c r="Z7" s="206"/>
      <c r="AA7" s="207"/>
      <c r="AB7" s="205" t="s">
        <v>227</v>
      </c>
      <c r="AC7" s="206"/>
      <c r="AD7" s="206"/>
      <c r="AE7" s="206"/>
      <c r="AF7" s="206"/>
      <c r="AG7" s="206"/>
      <c r="AH7" s="206"/>
      <c r="AI7" s="206"/>
      <c r="AJ7" s="206"/>
      <c r="AK7" s="206"/>
      <c r="AL7" s="206"/>
      <c r="AM7" s="206"/>
      <c r="AN7" s="206"/>
      <c r="AO7" s="207"/>
      <c r="AP7" s="208" t="s">
        <v>185</v>
      </c>
      <c r="AQ7" s="209"/>
      <c r="AR7" s="209"/>
      <c r="AS7" s="209"/>
      <c r="AT7" s="210"/>
      <c r="AU7" s="205" t="s">
        <v>189</v>
      </c>
      <c r="AV7" s="206"/>
      <c r="AW7" s="206"/>
      <c r="AX7" s="206"/>
      <c r="AY7" s="206"/>
      <c r="AZ7" s="206"/>
      <c r="BA7" s="206"/>
      <c r="BB7" s="206"/>
      <c r="BC7" s="207"/>
      <c r="BI7" s="37" t="str">
        <f t="shared" si="0"/>
        <v>ITEM1=20210824</v>
      </c>
      <c r="BJ7" s="37" t="str">
        <f t="shared" si="1"/>
        <v>ITEM2=Ⅰ　関連情報
１．特定個人情報を取り扱う事務
②システムの名称</v>
      </c>
      <c r="BK7" s="37" t="str">
        <f t="shared" si="2"/>
        <v>ITEM3=高等学校等就学支援金事務処理システム</v>
      </c>
      <c r="BL7" s="37" t="str">
        <f t="shared" si="3"/>
        <v>ITEM4=高等学校等就学支援金事務処理システム、団体内統合宛名システム、中間サーバー、住民基本台帳ネットワークシステム</v>
      </c>
      <c r="BM7" s="37" t="str">
        <f t="shared" si="4"/>
        <v>ITEM5=2</v>
      </c>
      <c r="BN7" s="37" t="str">
        <f t="shared" si="5"/>
        <v>ITEM6=重要な変更ではないため、実態に合わせて修正</v>
      </c>
    </row>
    <row r="8" spans="1:79" ht="156" customHeight="1">
      <c r="A8" s="202">
        <v>44432</v>
      </c>
      <c r="B8" s="203"/>
      <c r="C8" s="203"/>
      <c r="D8" s="204"/>
      <c r="E8" s="205" t="s">
        <v>192</v>
      </c>
      <c r="F8" s="206"/>
      <c r="G8" s="206"/>
      <c r="H8" s="206"/>
      <c r="I8" s="206"/>
      <c r="J8" s="206"/>
      <c r="K8" s="206"/>
      <c r="L8" s="206"/>
      <c r="M8" s="207"/>
      <c r="N8" s="205" t="s">
        <v>193</v>
      </c>
      <c r="O8" s="206"/>
      <c r="P8" s="206"/>
      <c r="Q8" s="206"/>
      <c r="R8" s="206"/>
      <c r="S8" s="206"/>
      <c r="T8" s="206"/>
      <c r="U8" s="206"/>
      <c r="V8" s="206"/>
      <c r="W8" s="206"/>
      <c r="X8" s="206"/>
      <c r="Y8" s="206"/>
      <c r="Z8" s="206"/>
      <c r="AA8" s="207"/>
      <c r="AB8" s="205" t="s">
        <v>235</v>
      </c>
      <c r="AC8" s="206"/>
      <c r="AD8" s="206"/>
      <c r="AE8" s="206"/>
      <c r="AF8" s="206"/>
      <c r="AG8" s="206"/>
      <c r="AH8" s="206"/>
      <c r="AI8" s="206"/>
      <c r="AJ8" s="206"/>
      <c r="AK8" s="206"/>
      <c r="AL8" s="206"/>
      <c r="AM8" s="206"/>
      <c r="AN8" s="206"/>
      <c r="AO8" s="207"/>
      <c r="AP8" s="208" t="s">
        <v>185</v>
      </c>
      <c r="AQ8" s="209"/>
      <c r="AR8" s="209"/>
      <c r="AS8" s="209"/>
      <c r="AT8" s="210"/>
      <c r="AU8" s="205" t="s">
        <v>189</v>
      </c>
      <c r="AV8" s="206"/>
      <c r="AW8" s="206"/>
      <c r="AX8" s="206"/>
      <c r="AY8" s="206"/>
      <c r="AZ8" s="206"/>
      <c r="BA8" s="206"/>
      <c r="BB8" s="206"/>
      <c r="BC8" s="207"/>
      <c r="BI8" s="37" t="str">
        <f t="shared" si="0"/>
        <v>ITEM1=20210824</v>
      </c>
      <c r="BJ8" s="37" t="str">
        <f t="shared" si="1"/>
        <v>ITEM2=Ⅰ　関連情報
７．特定個人情報の開示・訂正・利用停止請求</v>
      </c>
      <c r="BK8" s="37" t="str">
        <f t="shared" si="2"/>
        <v>ITEM3=大阪府府民文化部府政情報室情報公開課 公文書総合センター（府政情報センター）
〒540-8570 大阪市中央区大手前２丁目 大阪府庁本館５階
電話番号：06-6944-6066
大阪府府民文化部府民文化総務課大学・宗教法人グループ
〒559-8555 大阪市住之江区南港北1-14-16　大阪府咲洲庁舎（さきしまコスモタワー）　38階
電話番号：06-6210-9270</v>
      </c>
      <c r="BL8" s="37" t="str">
        <f t="shared" si="3"/>
        <v>ITEM4=大阪府府民文化部府政情報室情報公開課 公文書総合センター（府政情報センター）
〒540-8570 大阪市中央区大手前２丁目 大阪府庁本館５階
電話番号：06-6944-6066
大阪府府民文化部府民文化総務課大学グループ
〒559-8555 大阪市住之江区南港北1-14-16　大阪府咲洲庁舎（さきしまコスモタワー）　38階
電話番号：06-6210-9270</v>
      </c>
      <c r="BM8" s="37" t="str">
        <f t="shared" si="4"/>
        <v>ITEM5=2</v>
      </c>
      <c r="BN8" s="37" t="str">
        <f t="shared" si="5"/>
        <v>ITEM6=重要な変更ではないため、実態に合わせて修正</v>
      </c>
    </row>
    <row r="9" spans="1:79" ht="93.6" customHeight="1">
      <c r="A9" s="202">
        <v>44432</v>
      </c>
      <c r="B9" s="203"/>
      <c r="C9" s="203"/>
      <c r="D9" s="204"/>
      <c r="E9" s="205" t="s">
        <v>194</v>
      </c>
      <c r="F9" s="206"/>
      <c r="G9" s="206"/>
      <c r="H9" s="206"/>
      <c r="I9" s="206"/>
      <c r="J9" s="206"/>
      <c r="K9" s="206"/>
      <c r="L9" s="206"/>
      <c r="M9" s="207"/>
      <c r="N9" s="205" t="s">
        <v>195</v>
      </c>
      <c r="O9" s="206"/>
      <c r="P9" s="206"/>
      <c r="Q9" s="206"/>
      <c r="R9" s="206"/>
      <c r="S9" s="206"/>
      <c r="T9" s="206"/>
      <c r="U9" s="206"/>
      <c r="V9" s="206"/>
      <c r="W9" s="206"/>
      <c r="X9" s="206"/>
      <c r="Y9" s="206"/>
      <c r="Z9" s="206"/>
      <c r="AA9" s="207"/>
      <c r="AB9" s="205" t="s">
        <v>196</v>
      </c>
      <c r="AC9" s="206"/>
      <c r="AD9" s="206"/>
      <c r="AE9" s="206"/>
      <c r="AF9" s="206"/>
      <c r="AG9" s="206"/>
      <c r="AH9" s="206"/>
      <c r="AI9" s="206"/>
      <c r="AJ9" s="206"/>
      <c r="AK9" s="206"/>
      <c r="AL9" s="206"/>
      <c r="AM9" s="206"/>
      <c r="AN9" s="206"/>
      <c r="AO9" s="207"/>
      <c r="AP9" s="208" t="s">
        <v>185</v>
      </c>
      <c r="AQ9" s="209"/>
      <c r="AR9" s="209"/>
      <c r="AS9" s="209"/>
      <c r="AT9" s="210"/>
      <c r="AU9" s="205" t="s">
        <v>189</v>
      </c>
      <c r="AV9" s="206"/>
      <c r="AW9" s="206"/>
      <c r="AX9" s="206"/>
      <c r="AY9" s="206"/>
      <c r="AZ9" s="206"/>
      <c r="BA9" s="206"/>
      <c r="BB9" s="206"/>
      <c r="BC9" s="207"/>
      <c r="BI9" s="37" t="str">
        <f t="shared" si="0"/>
        <v>ITEM1=20210824</v>
      </c>
      <c r="BJ9" s="37" t="str">
        <f t="shared" si="1"/>
        <v>ITEM2=Ⅰ　関連情報
８．特定個人情報ファイルの取扱いに関する問合せ</v>
      </c>
      <c r="BK9" s="37" t="str">
        <f t="shared" si="2"/>
        <v>ITEM3=大阪府府民文化部府民文化総務課大学・宗教法人グループ
〒559-8555 大阪市住之江区南港北1-14-16　大阪府咲洲庁舎（さきしまコスモタワー）　38階
電話番号：06-6210-9270</v>
      </c>
      <c r="BL9" s="37" t="str">
        <f t="shared" si="3"/>
        <v>ITEM4=大阪府府民文化部府民文化総務課大学グループ
〒559-8555 大阪市住之江区南港北1-14-16　大阪府咲洲庁舎（さきしまコスモタワー）　38階
電話番号：06-6210-9270</v>
      </c>
      <c r="BM9" s="37" t="str">
        <f t="shared" si="4"/>
        <v>ITEM5=2</v>
      </c>
      <c r="BN9" s="37" t="str">
        <f t="shared" si="5"/>
        <v>ITEM6=重要な変更ではないため、実態に合わせて修正</v>
      </c>
    </row>
    <row r="10" spans="1:79" ht="51" customHeight="1">
      <c r="A10" s="202">
        <v>44432</v>
      </c>
      <c r="B10" s="203"/>
      <c r="C10" s="203"/>
      <c r="D10" s="204"/>
      <c r="E10" s="205" t="s">
        <v>197</v>
      </c>
      <c r="F10" s="206"/>
      <c r="G10" s="206"/>
      <c r="H10" s="206"/>
      <c r="I10" s="206"/>
      <c r="J10" s="206"/>
      <c r="K10" s="206"/>
      <c r="L10" s="206"/>
      <c r="M10" s="207"/>
      <c r="N10" s="205" t="s">
        <v>177</v>
      </c>
      <c r="O10" s="206"/>
      <c r="P10" s="206"/>
      <c r="Q10" s="206"/>
      <c r="R10" s="206"/>
      <c r="S10" s="206"/>
      <c r="T10" s="206"/>
      <c r="U10" s="206"/>
      <c r="V10" s="206"/>
      <c r="W10" s="206"/>
      <c r="X10" s="206"/>
      <c r="Y10" s="206"/>
      <c r="Z10" s="206"/>
      <c r="AA10" s="207"/>
      <c r="AB10" s="205" t="s">
        <v>198</v>
      </c>
      <c r="AC10" s="206"/>
      <c r="AD10" s="206"/>
      <c r="AE10" s="206"/>
      <c r="AF10" s="206"/>
      <c r="AG10" s="206"/>
      <c r="AH10" s="206"/>
      <c r="AI10" s="206"/>
      <c r="AJ10" s="206"/>
      <c r="AK10" s="206"/>
      <c r="AL10" s="206"/>
      <c r="AM10" s="206"/>
      <c r="AN10" s="206"/>
      <c r="AO10" s="207"/>
      <c r="AP10" s="208" t="s">
        <v>185</v>
      </c>
      <c r="AQ10" s="209"/>
      <c r="AR10" s="209"/>
      <c r="AS10" s="209"/>
      <c r="AT10" s="210"/>
      <c r="AU10" s="205" t="s">
        <v>189</v>
      </c>
      <c r="AV10" s="206"/>
      <c r="AW10" s="206"/>
      <c r="AX10" s="206"/>
      <c r="AY10" s="206"/>
      <c r="AZ10" s="206"/>
      <c r="BA10" s="206"/>
      <c r="BB10" s="206"/>
      <c r="BC10" s="207"/>
      <c r="BI10" s="37" t="str">
        <f t="shared" si="0"/>
        <v>ITEM1=20210824</v>
      </c>
      <c r="BJ10" s="37" t="str">
        <f t="shared" si="1"/>
        <v>ITEM2=Ⅳ　リスク対策
４．特定個人情報ファイルの取扱いの委託</v>
      </c>
      <c r="BK10" s="37" t="str">
        <f t="shared" si="2"/>
        <v>ITEM3=十分である</v>
      </c>
      <c r="BL10" s="37" t="str">
        <f t="shared" si="3"/>
        <v>ITEM4=委託しない</v>
      </c>
      <c r="BM10" s="37" t="str">
        <f t="shared" si="4"/>
        <v>ITEM5=2</v>
      </c>
      <c r="BN10" s="37" t="str">
        <f t="shared" si="5"/>
        <v>ITEM6=重要な変更ではないため、実態に合わせて修正</v>
      </c>
    </row>
    <row r="11" spans="1:79" ht="71.400000000000006" customHeight="1">
      <c r="A11" s="202">
        <v>44432</v>
      </c>
      <c r="B11" s="203"/>
      <c r="C11" s="203"/>
      <c r="D11" s="204"/>
      <c r="E11" s="205" t="s">
        <v>199</v>
      </c>
      <c r="F11" s="206"/>
      <c r="G11" s="206"/>
      <c r="H11" s="206"/>
      <c r="I11" s="206"/>
      <c r="J11" s="206"/>
      <c r="K11" s="206"/>
      <c r="L11" s="206"/>
      <c r="M11" s="207"/>
      <c r="N11" s="205" t="s">
        <v>177</v>
      </c>
      <c r="O11" s="206"/>
      <c r="P11" s="206"/>
      <c r="Q11" s="206"/>
      <c r="R11" s="206"/>
      <c r="S11" s="206"/>
      <c r="T11" s="206"/>
      <c r="U11" s="206"/>
      <c r="V11" s="206"/>
      <c r="W11" s="206"/>
      <c r="X11" s="206"/>
      <c r="Y11" s="206"/>
      <c r="Z11" s="206"/>
      <c r="AA11" s="207"/>
      <c r="AB11" s="205" t="s">
        <v>200</v>
      </c>
      <c r="AC11" s="206"/>
      <c r="AD11" s="206"/>
      <c r="AE11" s="206"/>
      <c r="AF11" s="206"/>
      <c r="AG11" s="206"/>
      <c r="AH11" s="206"/>
      <c r="AI11" s="206"/>
      <c r="AJ11" s="206"/>
      <c r="AK11" s="206"/>
      <c r="AL11" s="206"/>
      <c r="AM11" s="206"/>
      <c r="AN11" s="206"/>
      <c r="AO11" s="207"/>
      <c r="AP11" s="208" t="s">
        <v>185</v>
      </c>
      <c r="AQ11" s="209"/>
      <c r="AR11" s="209"/>
      <c r="AS11" s="209"/>
      <c r="AT11" s="210"/>
      <c r="AU11" s="205" t="s">
        <v>189</v>
      </c>
      <c r="AV11" s="206"/>
      <c r="AW11" s="206"/>
      <c r="AX11" s="206"/>
      <c r="AY11" s="206"/>
      <c r="AZ11" s="206"/>
      <c r="BA11" s="206"/>
      <c r="BB11" s="206"/>
      <c r="BC11" s="207"/>
      <c r="BI11" s="37" t="str">
        <f t="shared" si="0"/>
        <v>ITEM1=20210824</v>
      </c>
      <c r="BJ11" s="37" t="str">
        <f t="shared" si="1"/>
        <v>ITEM2=Ⅳ　リスク対策
５．特定個人情報の提供・移転（委託や情報提供ネットワークシステムを通じた提供を除く。）</v>
      </c>
      <c r="BK11" s="37" t="str">
        <f t="shared" si="2"/>
        <v>ITEM3=十分である</v>
      </c>
      <c r="BL11" s="37" t="str">
        <f t="shared" si="3"/>
        <v>ITEM4=提供・委託しない</v>
      </c>
      <c r="BM11" s="37" t="str">
        <f t="shared" si="4"/>
        <v>ITEM5=2</v>
      </c>
      <c r="BN11" s="37" t="str">
        <f t="shared" si="5"/>
        <v>ITEM6=重要な変更ではないため、実態に合わせて修正</v>
      </c>
    </row>
    <row r="12" spans="1:79" ht="409.2" customHeight="1">
      <c r="A12" s="202">
        <v>45135</v>
      </c>
      <c r="B12" s="203"/>
      <c r="C12" s="203"/>
      <c r="D12" s="204"/>
      <c r="E12" s="205" t="s">
        <v>187</v>
      </c>
      <c r="F12" s="206"/>
      <c r="G12" s="206"/>
      <c r="H12" s="206"/>
      <c r="I12" s="206"/>
      <c r="J12" s="206"/>
      <c r="K12" s="206"/>
      <c r="L12" s="206"/>
      <c r="M12" s="207"/>
      <c r="N12" s="205" t="s">
        <v>201</v>
      </c>
      <c r="O12" s="206"/>
      <c r="P12" s="206"/>
      <c r="Q12" s="206"/>
      <c r="R12" s="206"/>
      <c r="S12" s="206"/>
      <c r="T12" s="206"/>
      <c r="U12" s="206"/>
      <c r="V12" s="206"/>
      <c r="W12" s="206"/>
      <c r="X12" s="206"/>
      <c r="Y12" s="206"/>
      <c r="Z12" s="206"/>
      <c r="AA12" s="207"/>
      <c r="AB12" s="205" t="s">
        <v>202</v>
      </c>
      <c r="AC12" s="206"/>
      <c r="AD12" s="206"/>
      <c r="AE12" s="206"/>
      <c r="AF12" s="206"/>
      <c r="AG12" s="206"/>
      <c r="AH12" s="206"/>
      <c r="AI12" s="206"/>
      <c r="AJ12" s="206"/>
      <c r="AK12" s="206"/>
      <c r="AL12" s="206"/>
      <c r="AM12" s="206"/>
      <c r="AN12" s="206"/>
      <c r="AO12" s="207"/>
      <c r="AP12" s="208" t="s">
        <v>185</v>
      </c>
      <c r="AQ12" s="209"/>
      <c r="AR12" s="209"/>
      <c r="AS12" s="209"/>
      <c r="AT12" s="210"/>
      <c r="AU12" s="205" t="s">
        <v>189</v>
      </c>
      <c r="AV12" s="206"/>
      <c r="AW12" s="206"/>
      <c r="AX12" s="206"/>
      <c r="AY12" s="206"/>
      <c r="AZ12" s="206"/>
      <c r="BA12" s="206"/>
      <c r="BB12" s="206"/>
      <c r="BC12" s="207"/>
      <c r="BI12" s="37" t="str">
        <f t="shared" si="0"/>
        <v>ITEM1=20230728</v>
      </c>
      <c r="BJ12" s="37" t="str">
        <f t="shared" si="1"/>
        <v>ITEM2=Ⅰ　関連情報
１．特定個人情報を取り扱う事務
②事務の概要</v>
      </c>
      <c r="BK12" s="37" t="str">
        <f t="shared" si="2"/>
        <v>ITEM3=（略）
申請をする学生（以下「学生」という。）が就学支援金を受給するためには、親権者を含む保護者（以下「保護者等」という。）の所得が一定基準以下であることが要件となっているため、保護者等の税額情報を情報提供ネットワークシステムを通じて照会し、受給資格の判定を行う。
（中略）
①就学支援金の受給を希望する学生からの、受給資格認定の申請（1学年時の4月入学時）
②就学支援金の受給を希望する学生からの、保護者等のマイナンバーカード（通知カードも可。以下同様）の写し提出
③保護者等の個人番号のデータ化
④情報提供ネットワークシステムを利用した、市町村への保護者等の税額情報の照会
⑤上記④で取得した保護者等の税額情報を基にした、受給資格の認定、支給額の判定
⑥受給資格の認定、支給額の判定結果の通知
⑦受給資格認定を受けた学生が引き続き就学支援金の受給申請をする場合に、保護者等の収入状況を確認するため、各学年時の7月に上記④～⑥を実施
⑧4月申請で不認定となった学生のうち、新年度の保護者等の収入状況が所得要件を満たし申請が可能となった場合は、7月に上記①及び④～⑥を実施
※なお、上記の申請時期（4月・7月）以外に転入や保護者の変更等があった場合においては、随時、就学支援金の受給を希望する生徒からの受給申請書（収入届出書を含む）や保護者等のマイナンバーカードの写しの提出を受け、③～⑥を実施</v>
      </c>
      <c r="BL12" s="37" t="str">
        <f t="shared" si="3"/>
        <v>ITEM4=（略）
申請をする学生（以下「学生」という。）が就学支援金を受給するためには、親権者を含む保護者（以下「保護者等」という。）の所得が一定基準以下であることが要件となっているため、保護者等の税額情報等を情報提供ネットワークシステムを通じて照会し、受給資格の判定を行う。
（中略）
①就学支援金の受給を希望する学生からの、受給資格認定の申請（入学時・転入時等）
②就学支援金の受給を希望する学生からの、保護者等の個人番号の提出
③保護者等の個人番号のデータ化（個人番号が書面で提出された場合に限る）
④情報提供ネットワークシステムを利用した、市町村への保護者等の税額情報等の照会
⑤上記④で取得した保護者等の税額情報等を基にした、受給資格の認定、支給額の判定
⑥受給資格の認定、支給額の判定結果の通知
⑦受給資格認定を受けた学生が引き続き就学支援金の受給申請をする場合に、保護者等の収入状況を確認するため、各学年時の7月に上記④～⑥を実施
⑧4月申請で不認定となった学生のうち、新年度の保護者等の収入状況が所得要件を満たし申請が可能となった場合は、再申請時に上記①及び④～⑥を実施
※なお、上記の申請時期（4月・7月）以外に転入や保護者の変更等があった場合においては、随時、就学支援金の受給を希望する生徒からの受給申請書（収入届出書を含む）や保護者等の個人番号の提出を受け、③～⑥を実施</v>
      </c>
      <c r="BM12" s="37" t="str">
        <f t="shared" si="4"/>
        <v>ITEM5=2</v>
      </c>
      <c r="BN12" s="37" t="str">
        <f t="shared" si="5"/>
        <v>ITEM6=重要な変更ではないため、実態に合わせて修正</v>
      </c>
    </row>
    <row r="13" spans="1:79" ht="58.8" customHeight="1">
      <c r="A13" s="202">
        <v>45135</v>
      </c>
      <c r="B13" s="203"/>
      <c r="C13" s="203"/>
      <c r="D13" s="204"/>
      <c r="E13" s="205" t="s">
        <v>203</v>
      </c>
      <c r="F13" s="206"/>
      <c r="G13" s="206"/>
      <c r="H13" s="206"/>
      <c r="I13" s="206"/>
      <c r="J13" s="206"/>
      <c r="K13" s="206"/>
      <c r="L13" s="206"/>
      <c r="M13" s="207"/>
      <c r="N13" s="205" t="s">
        <v>204</v>
      </c>
      <c r="O13" s="206"/>
      <c r="P13" s="206"/>
      <c r="Q13" s="206"/>
      <c r="R13" s="206"/>
      <c r="S13" s="206"/>
      <c r="T13" s="206"/>
      <c r="U13" s="206"/>
      <c r="V13" s="206"/>
      <c r="W13" s="206"/>
      <c r="X13" s="206"/>
      <c r="Y13" s="206"/>
      <c r="Z13" s="206"/>
      <c r="AA13" s="207"/>
      <c r="AB13" s="205" t="s">
        <v>228</v>
      </c>
      <c r="AC13" s="206"/>
      <c r="AD13" s="206"/>
      <c r="AE13" s="206"/>
      <c r="AF13" s="206"/>
      <c r="AG13" s="206"/>
      <c r="AH13" s="206"/>
      <c r="AI13" s="206"/>
      <c r="AJ13" s="206"/>
      <c r="AK13" s="206"/>
      <c r="AL13" s="206"/>
      <c r="AM13" s="206"/>
      <c r="AN13" s="206"/>
      <c r="AO13" s="207"/>
      <c r="AP13" s="208" t="s">
        <v>185</v>
      </c>
      <c r="AQ13" s="209"/>
      <c r="AR13" s="209"/>
      <c r="AS13" s="209"/>
      <c r="AT13" s="210"/>
      <c r="AU13" s="205" t="s">
        <v>189</v>
      </c>
      <c r="AV13" s="206"/>
      <c r="AW13" s="206"/>
      <c r="AX13" s="206"/>
      <c r="AY13" s="206"/>
      <c r="AZ13" s="206"/>
      <c r="BA13" s="206"/>
      <c r="BB13" s="206"/>
      <c r="BC13" s="207"/>
      <c r="BI13" s="37" t="str">
        <f>"ITEM" &amp; $BI$4 &amp; "=" &amp; IF(TRIM($A13)="","",TEXT($A13,"yyyymmdd"))</f>
        <v>ITEM1=20230728</v>
      </c>
      <c r="BJ13" s="37" t="str">
        <f>"ITEM"&amp;$BJ$4&amp;"="&amp;IF(TRIM($E13)="","",$E13)</f>
        <v>ITEM2=Ⅰ　関連情報
４．情報提供ネットワークシステムによる情報連携
②法令上の根拠</v>
      </c>
      <c r="BK13" s="37" t="str">
        <f>"ITEM"&amp;$BK$4&amp;"="&amp;IF(TRIM($N13)="","",$N13)</f>
        <v>ITEM3=番号法第19条第7号、同法別表第二113の項
番号法別表第二の主務省令で定める事務及び情報を定める命令　第58条各号</v>
      </c>
      <c r="BL13" s="37" t="str">
        <f>"ITEM"&amp;$BL$4&amp;"="&amp;IF(TRIM($AB13)="","",$AB13)</f>
        <v>ITEM4=番号法第19条第8号、同法別表第二113の項
番号法別表第二の主務省令で定める事務及び情報を定める命令　第58条各号</v>
      </c>
      <c r="BM13" s="37" t="str">
        <f>"ITEM"&amp;$BM$4&amp;"="&amp;IF(TRIM($AP13)="","",IF(ISERROR(MATCH($AP13,$CA$3:$CA$4,0)),"INPUT_ERROR",MATCH($AP13,$CA$3:$CA$4,0)))</f>
        <v>ITEM5=2</v>
      </c>
      <c r="BN13" s="37" t="str">
        <f>"ITEM"&amp;$BN$4&amp;"="&amp;IF(TRIM($AU13)="","",$AU13)</f>
        <v>ITEM6=重要な変更ではないため、実態に合わせて修正</v>
      </c>
    </row>
    <row r="14" spans="1:79" ht="72.599999999999994" customHeight="1">
      <c r="A14" s="202">
        <v>45135</v>
      </c>
      <c r="B14" s="203"/>
      <c r="C14" s="203"/>
      <c r="D14" s="204"/>
      <c r="E14" s="205" t="s">
        <v>192</v>
      </c>
      <c r="F14" s="206"/>
      <c r="G14" s="206"/>
      <c r="H14" s="206"/>
      <c r="I14" s="206"/>
      <c r="J14" s="206"/>
      <c r="K14" s="206"/>
      <c r="L14" s="206"/>
      <c r="M14" s="207"/>
      <c r="N14" s="205" t="s">
        <v>205</v>
      </c>
      <c r="O14" s="206"/>
      <c r="P14" s="206"/>
      <c r="Q14" s="206"/>
      <c r="R14" s="206"/>
      <c r="S14" s="206"/>
      <c r="T14" s="206"/>
      <c r="U14" s="206"/>
      <c r="V14" s="206"/>
      <c r="W14" s="206"/>
      <c r="X14" s="206"/>
      <c r="Y14" s="206"/>
      <c r="Z14" s="206"/>
      <c r="AA14" s="207"/>
      <c r="AB14" s="205" t="s">
        <v>229</v>
      </c>
      <c r="AC14" s="206"/>
      <c r="AD14" s="206"/>
      <c r="AE14" s="206"/>
      <c r="AF14" s="206"/>
      <c r="AG14" s="206"/>
      <c r="AH14" s="206"/>
      <c r="AI14" s="206"/>
      <c r="AJ14" s="206"/>
      <c r="AK14" s="206"/>
      <c r="AL14" s="206"/>
      <c r="AM14" s="206"/>
      <c r="AN14" s="206"/>
      <c r="AO14" s="207"/>
      <c r="AP14" s="208" t="s">
        <v>185</v>
      </c>
      <c r="AQ14" s="209"/>
      <c r="AR14" s="209"/>
      <c r="AS14" s="209"/>
      <c r="AT14" s="210"/>
      <c r="AU14" s="205" t="s">
        <v>189</v>
      </c>
      <c r="AV14" s="206"/>
      <c r="AW14" s="206"/>
      <c r="AX14" s="206"/>
      <c r="AY14" s="206"/>
      <c r="AZ14" s="206"/>
      <c r="BA14" s="206"/>
      <c r="BB14" s="206"/>
      <c r="BC14" s="207"/>
      <c r="BI14" s="37" t="str">
        <f>"ITEM" &amp; $BI$4 &amp; "=" &amp; IF(TRIM($A14)="","",TEXT($A14,"yyyymmdd"))</f>
        <v>ITEM1=20230728</v>
      </c>
      <c r="BJ14" s="37" t="str">
        <f>"ITEM"&amp;$BJ$4&amp;"="&amp;IF(TRIM($E14)="","",$E14)</f>
        <v>ITEM2=Ⅰ　関連情報
７．特定個人情報の開示・訂正・利用停止請求</v>
      </c>
      <c r="BK14" s="37" t="str">
        <f>"ITEM"&amp;$BK$4&amp;"="&amp;IF(TRIM($N14)="","",$N14)</f>
        <v>ITEM3=大阪府府民文化部府政情報室情報公開課 公文書総合センター（府政情報センター）
〒540-8570 大阪市中央区大手前２丁目 大阪府庁本館５階
電話番号：06-6944-6066</v>
      </c>
      <c r="BL14" s="37" t="str">
        <f>"ITEM"&amp;$BL$4&amp;"="&amp;IF(TRIM($AB14)="","",$AB14)</f>
        <v>ITEM4=大阪府府民文化部府政情報室情報公開課 公文書総合センター（府政情報センター）
〒540-8570 大阪市中央区大手前２丁目 大阪府庁本館
電話番号：06-6944-6066</v>
      </c>
      <c r="BM14" s="37" t="str">
        <f>"ITEM"&amp;$BM$4&amp;"="&amp;IF(TRIM($AP14)="","",IF(ISERROR(MATCH($AP14,$CA$3:$CA$4,0)),"INPUT_ERROR",MATCH($AP14,$CA$3:$CA$4,0)))</f>
        <v>ITEM5=2</v>
      </c>
      <c r="BN14" s="37" t="str">
        <f>"ITEM"&amp;$BN$4&amp;"="&amp;IF(TRIM($AU14)="","",$AU14)</f>
        <v>ITEM6=重要な変更ではないため、実態に合わせて修正</v>
      </c>
    </row>
    <row r="15" spans="1:79" ht="48" customHeight="1">
      <c r="A15" s="202">
        <v>45218</v>
      </c>
      <c r="B15" s="203"/>
      <c r="C15" s="203"/>
      <c r="D15" s="204"/>
      <c r="E15" s="205" t="s">
        <v>206</v>
      </c>
      <c r="F15" s="206"/>
      <c r="G15" s="206"/>
      <c r="H15" s="206"/>
      <c r="I15" s="206"/>
      <c r="J15" s="206"/>
      <c r="K15" s="206"/>
      <c r="L15" s="206"/>
      <c r="M15" s="207"/>
      <c r="N15" s="205" t="s">
        <v>207</v>
      </c>
      <c r="O15" s="206"/>
      <c r="P15" s="206"/>
      <c r="Q15" s="206"/>
      <c r="R15" s="206"/>
      <c r="S15" s="206"/>
      <c r="T15" s="206"/>
      <c r="U15" s="206"/>
      <c r="V15" s="206"/>
      <c r="W15" s="206"/>
      <c r="X15" s="206"/>
      <c r="Y15" s="206"/>
      <c r="Z15" s="206"/>
      <c r="AA15" s="207"/>
      <c r="AB15" s="205" t="s">
        <v>208</v>
      </c>
      <c r="AC15" s="206"/>
      <c r="AD15" s="206"/>
      <c r="AE15" s="206"/>
      <c r="AF15" s="206"/>
      <c r="AG15" s="206"/>
      <c r="AH15" s="206"/>
      <c r="AI15" s="206"/>
      <c r="AJ15" s="206"/>
      <c r="AK15" s="206"/>
      <c r="AL15" s="206"/>
      <c r="AM15" s="206"/>
      <c r="AN15" s="206"/>
      <c r="AO15" s="207"/>
      <c r="AP15" s="208" t="s">
        <v>185</v>
      </c>
      <c r="AQ15" s="209"/>
      <c r="AR15" s="209"/>
      <c r="AS15" s="209"/>
      <c r="AT15" s="210"/>
      <c r="AU15" s="205"/>
      <c r="AV15" s="206"/>
      <c r="AW15" s="206"/>
      <c r="AX15" s="206"/>
      <c r="AY15" s="206"/>
      <c r="AZ15" s="206"/>
      <c r="BA15" s="206"/>
      <c r="BB15" s="206"/>
      <c r="BC15" s="207"/>
      <c r="BI15" s="37" t="str">
        <f>"ITEM" &amp; $BI$4 &amp; "=" &amp; IF(TRIM($A15)="","",TEXT($A15,"yyyymmdd"))</f>
        <v>ITEM1=20231019</v>
      </c>
      <c r="BJ15" s="37" t="str">
        <f>"ITEM"&amp;$BJ$4&amp;"="&amp;IF(TRIM($E15)="","",$E15)</f>
        <v>ITEM2=Ⅱ　しきい値判断項目
１．対象人数
いつ時点の計数か</v>
      </c>
      <c r="BK15" s="37" t="str">
        <f>"ITEM"&amp;$BK$4&amp;"="&amp;IF(TRIM($N15)="","",$N15)</f>
        <v>ITEM3=平成30年5月1日　時点</v>
      </c>
      <c r="BL15" s="37" t="str">
        <f>"ITEM"&amp;$BL$4&amp;"="&amp;IF(TRIM($AB15)="","",$AB15)</f>
        <v>ITEM4=令和5年8月1日　時点</v>
      </c>
      <c r="BM15" s="37" t="str">
        <f>"ITEM"&amp;$BM$4&amp;"="&amp;IF(TRIM($AP15)="","",IF(ISERROR(MATCH($AP15,$CA$3:$CA$4,0)),"INPUT_ERROR",MATCH($AP15,$CA$3:$CA$4,0)))</f>
        <v>ITEM5=2</v>
      </c>
      <c r="BN15" s="37" t="str">
        <f>"ITEM"&amp;$BN$4&amp;"="&amp;IF(TRIM($AU15)="","",$AU15)</f>
        <v>ITEM6=</v>
      </c>
    </row>
    <row r="16" spans="1:79" ht="52.2" customHeight="1">
      <c r="A16" s="202">
        <v>45218</v>
      </c>
      <c r="B16" s="203"/>
      <c r="C16" s="203"/>
      <c r="D16" s="204"/>
      <c r="E16" s="205" t="s">
        <v>206</v>
      </c>
      <c r="F16" s="206"/>
      <c r="G16" s="206"/>
      <c r="H16" s="206"/>
      <c r="I16" s="206"/>
      <c r="J16" s="206"/>
      <c r="K16" s="206"/>
      <c r="L16" s="206"/>
      <c r="M16" s="207"/>
      <c r="N16" s="205" t="s">
        <v>207</v>
      </c>
      <c r="O16" s="206"/>
      <c r="P16" s="206"/>
      <c r="Q16" s="206"/>
      <c r="R16" s="206"/>
      <c r="S16" s="206"/>
      <c r="T16" s="206"/>
      <c r="U16" s="206"/>
      <c r="V16" s="206"/>
      <c r="W16" s="206"/>
      <c r="X16" s="206"/>
      <c r="Y16" s="206"/>
      <c r="Z16" s="206"/>
      <c r="AA16" s="207"/>
      <c r="AB16" s="205" t="s">
        <v>208</v>
      </c>
      <c r="AC16" s="206"/>
      <c r="AD16" s="206"/>
      <c r="AE16" s="206"/>
      <c r="AF16" s="206"/>
      <c r="AG16" s="206"/>
      <c r="AH16" s="206"/>
      <c r="AI16" s="206"/>
      <c r="AJ16" s="206"/>
      <c r="AK16" s="206"/>
      <c r="AL16" s="206"/>
      <c r="AM16" s="206"/>
      <c r="AN16" s="206"/>
      <c r="AO16" s="207"/>
      <c r="AP16" s="208" t="s">
        <v>185</v>
      </c>
      <c r="AQ16" s="209"/>
      <c r="AR16" s="209"/>
      <c r="AS16" s="209"/>
      <c r="AT16" s="210"/>
      <c r="AU16" s="205"/>
      <c r="AV16" s="206"/>
      <c r="AW16" s="206"/>
      <c r="AX16" s="206"/>
      <c r="AY16" s="206"/>
      <c r="AZ16" s="206"/>
      <c r="BA16" s="206"/>
      <c r="BB16" s="206"/>
      <c r="BC16" s="207"/>
      <c r="BI16" s="37" t="str">
        <f>"ITEM" &amp; $BI$4 &amp; "=" &amp; IF(TRIM($A16)="","",TEXT($A16,"yyyymmdd"))</f>
        <v>ITEM1=20231019</v>
      </c>
      <c r="BJ16" s="37" t="str">
        <f>"ITEM"&amp;$BJ$4&amp;"="&amp;IF(TRIM($E16)="","",$E16)</f>
        <v>ITEM2=Ⅱ　しきい値判断項目
１．対象人数
いつ時点の計数か</v>
      </c>
      <c r="BK16" s="37" t="str">
        <f>"ITEM"&amp;$BK$4&amp;"="&amp;IF(TRIM($N16)="","",$N16)</f>
        <v>ITEM3=平成30年5月1日　時点</v>
      </c>
      <c r="BL16" s="37" t="str">
        <f>"ITEM"&amp;$BL$4&amp;"="&amp;IF(TRIM($AB16)="","",$AB16)</f>
        <v>ITEM4=令和5年8月1日　時点</v>
      </c>
      <c r="BM16" s="37" t="str">
        <f>"ITEM"&amp;$BM$4&amp;"="&amp;IF(TRIM($AP16)="","",IF(ISERROR(MATCH($AP16,$CA$3:$CA$4,0)),"INPUT_ERROR",MATCH($AP16,$CA$3:$CA$4,0)))</f>
        <v>ITEM5=2</v>
      </c>
      <c r="BN16" s="37" t="str">
        <f>"ITEM"&amp;$BN$4&amp;"="&amp;IF(TRIM($AU16)="","",$AU16)</f>
        <v>ITEM6=</v>
      </c>
    </row>
    <row r="17" spans="1:66" ht="46.2" customHeight="1">
      <c r="A17" s="202">
        <v>45292</v>
      </c>
      <c r="B17" s="203"/>
      <c r="C17" s="203"/>
      <c r="D17" s="204"/>
      <c r="E17" s="205" t="s">
        <v>230</v>
      </c>
      <c r="F17" s="206"/>
      <c r="G17" s="206"/>
      <c r="H17" s="206"/>
      <c r="I17" s="206"/>
      <c r="J17" s="206"/>
      <c r="K17" s="206"/>
      <c r="L17" s="206"/>
      <c r="M17" s="207"/>
      <c r="N17" s="205" t="s">
        <v>209</v>
      </c>
      <c r="O17" s="206"/>
      <c r="P17" s="206"/>
      <c r="Q17" s="206"/>
      <c r="R17" s="206"/>
      <c r="S17" s="206"/>
      <c r="T17" s="206"/>
      <c r="U17" s="206"/>
      <c r="V17" s="206"/>
      <c r="W17" s="206"/>
      <c r="X17" s="206"/>
      <c r="Y17" s="206"/>
      <c r="Z17" s="206"/>
      <c r="AA17" s="207"/>
      <c r="AB17" s="205" t="s">
        <v>231</v>
      </c>
      <c r="AC17" s="206"/>
      <c r="AD17" s="206"/>
      <c r="AE17" s="206"/>
      <c r="AF17" s="206"/>
      <c r="AG17" s="206"/>
      <c r="AH17" s="206"/>
      <c r="AI17" s="206"/>
      <c r="AJ17" s="206"/>
      <c r="AK17" s="206"/>
      <c r="AL17" s="206"/>
      <c r="AM17" s="206"/>
      <c r="AN17" s="206"/>
      <c r="AO17" s="207"/>
      <c r="AP17" s="208" t="s">
        <v>210</v>
      </c>
      <c r="AQ17" s="209"/>
      <c r="AR17" s="209"/>
      <c r="AS17" s="209"/>
      <c r="AT17" s="210"/>
      <c r="AU17" s="205"/>
      <c r="AV17" s="206"/>
      <c r="AW17" s="206"/>
      <c r="AX17" s="206"/>
      <c r="AY17" s="206"/>
      <c r="AZ17" s="206"/>
      <c r="BA17" s="206"/>
      <c r="BB17" s="206"/>
      <c r="BC17" s="207"/>
      <c r="BI17" s="37" t="str">
        <f>"ITEM" &amp; $BI$4 &amp; "=" &amp; IF(TRIM($A17)="","",TEXT($A17,"yyyymmdd"))</f>
        <v>ITEM1=20240101</v>
      </c>
      <c r="BJ17" s="37" t="str">
        <f>"ITEM"&amp;$BJ$4&amp;"="&amp;IF(TRIM($E17)="","",$E17)</f>
        <v>ITEM2=５．評価実施機関における担当部署
①部署</v>
      </c>
      <c r="BK17" s="37" t="str">
        <f>"ITEM"&amp;$BK$4&amp;"="&amp;IF(TRIM($N17)="","",$N17)</f>
        <v>ITEM3=大阪府府民文化部府民文化総務課</v>
      </c>
      <c r="BL17" s="37" t="str">
        <f>"ITEM"&amp;$BL$4&amp;"="&amp;IF(TRIM($AB17)="","",$AB17)</f>
        <v>ITEM4=副首都推進局</v>
      </c>
      <c r="BM17" s="37" t="str">
        <f>"ITEM"&amp;$BM$4&amp;"="&amp;IF(TRIM($AP17)="","",IF(ISERROR(MATCH($AP17,$CA$3:$CA$4,0)),"INPUT_ERROR",MATCH($AP17,$CA$3:$CA$4,0)))</f>
        <v>ITEM5=1</v>
      </c>
      <c r="BN17" s="37" t="str">
        <f>"ITEM"&amp;$BN$4&amp;"="&amp;IF(TRIM($AU17)="","",$AU17)</f>
        <v>ITEM6=</v>
      </c>
    </row>
    <row r="18" spans="1:66" ht="42.6" customHeight="1">
      <c r="A18" s="202">
        <v>45292</v>
      </c>
      <c r="B18" s="203"/>
      <c r="C18" s="203"/>
      <c r="D18" s="204"/>
      <c r="E18" s="205" t="s">
        <v>211</v>
      </c>
      <c r="F18" s="206"/>
      <c r="G18" s="206"/>
      <c r="H18" s="206"/>
      <c r="I18" s="206"/>
      <c r="J18" s="206"/>
      <c r="K18" s="206"/>
      <c r="L18" s="206"/>
      <c r="M18" s="207"/>
      <c r="N18" s="205" t="s">
        <v>212</v>
      </c>
      <c r="O18" s="206"/>
      <c r="P18" s="206"/>
      <c r="Q18" s="206"/>
      <c r="R18" s="206"/>
      <c r="S18" s="206"/>
      <c r="T18" s="206"/>
      <c r="U18" s="206"/>
      <c r="V18" s="206"/>
      <c r="W18" s="206"/>
      <c r="X18" s="206"/>
      <c r="Y18" s="206"/>
      <c r="Z18" s="206"/>
      <c r="AA18" s="207"/>
      <c r="AB18" s="205" t="s">
        <v>170</v>
      </c>
      <c r="AC18" s="206"/>
      <c r="AD18" s="206"/>
      <c r="AE18" s="206"/>
      <c r="AF18" s="206"/>
      <c r="AG18" s="206"/>
      <c r="AH18" s="206"/>
      <c r="AI18" s="206"/>
      <c r="AJ18" s="206"/>
      <c r="AK18" s="206"/>
      <c r="AL18" s="206"/>
      <c r="AM18" s="206"/>
      <c r="AN18" s="206"/>
      <c r="AO18" s="207"/>
      <c r="AP18" s="208" t="s">
        <v>210</v>
      </c>
      <c r="AQ18" s="209"/>
      <c r="AR18" s="209"/>
      <c r="AS18" s="209"/>
      <c r="AT18" s="210"/>
      <c r="AU18" s="205"/>
      <c r="AV18" s="206"/>
      <c r="AW18" s="206"/>
      <c r="AX18" s="206"/>
      <c r="AY18" s="206"/>
      <c r="AZ18" s="206"/>
      <c r="BA18" s="206"/>
      <c r="BB18" s="206"/>
      <c r="BC18" s="207"/>
      <c r="BI18" s="37" t="str">
        <f t="shared" si="0"/>
        <v>ITEM1=20240101</v>
      </c>
      <c r="BJ18" s="37" t="str">
        <f t="shared" si="1"/>
        <v>ITEM2=５．評価実施機関における担当部署
②所属長の役職名</v>
      </c>
      <c r="BK18" s="37" t="str">
        <f t="shared" si="2"/>
        <v>ITEM3=府民文化総務課長</v>
      </c>
      <c r="BL18" s="37" t="str">
        <f t="shared" si="3"/>
        <v>ITEM4=副首都推進局長</v>
      </c>
      <c r="BM18" s="37" t="str">
        <f t="shared" si="4"/>
        <v>ITEM5=1</v>
      </c>
      <c r="BN18" s="37" t="str">
        <f t="shared" si="5"/>
        <v>ITEM6=</v>
      </c>
    </row>
    <row r="19" spans="1:66" ht="146.4" customHeight="1">
      <c r="A19" s="202">
        <v>45292</v>
      </c>
      <c r="B19" s="203"/>
      <c r="C19" s="203"/>
      <c r="D19" s="204"/>
      <c r="E19" s="205" t="s">
        <v>213</v>
      </c>
      <c r="F19" s="206"/>
      <c r="G19" s="206"/>
      <c r="H19" s="206"/>
      <c r="I19" s="206"/>
      <c r="J19" s="206"/>
      <c r="K19" s="206"/>
      <c r="L19" s="206"/>
      <c r="M19" s="207"/>
      <c r="N19" s="205" t="s">
        <v>214</v>
      </c>
      <c r="O19" s="206"/>
      <c r="P19" s="206"/>
      <c r="Q19" s="206"/>
      <c r="R19" s="206"/>
      <c r="S19" s="206"/>
      <c r="T19" s="206"/>
      <c r="U19" s="206"/>
      <c r="V19" s="206"/>
      <c r="W19" s="206"/>
      <c r="X19" s="206"/>
      <c r="Y19" s="206"/>
      <c r="Z19" s="206"/>
      <c r="AA19" s="207"/>
      <c r="AB19" s="205" t="s">
        <v>171</v>
      </c>
      <c r="AC19" s="206"/>
      <c r="AD19" s="206"/>
      <c r="AE19" s="206"/>
      <c r="AF19" s="206"/>
      <c r="AG19" s="206"/>
      <c r="AH19" s="206"/>
      <c r="AI19" s="206"/>
      <c r="AJ19" s="206"/>
      <c r="AK19" s="206"/>
      <c r="AL19" s="206"/>
      <c r="AM19" s="206"/>
      <c r="AN19" s="206"/>
      <c r="AO19" s="207"/>
      <c r="AP19" s="208" t="s">
        <v>210</v>
      </c>
      <c r="AQ19" s="209"/>
      <c r="AR19" s="209"/>
      <c r="AS19" s="209"/>
      <c r="AT19" s="210"/>
      <c r="AU19" s="205"/>
      <c r="AV19" s="206"/>
      <c r="AW19" s="206"/>
      <c r="AX19" s="206"/>
      <c r="AY19" s="206"/>
      <c r="AZ19" s="206"/>
      <c r="BA19" s="206"/>
      <c r="BB19" s="206"/>
      <c r="BC19" s="207"/>
      <c r="BI19" s="37" t="str">
        <f t="shared" si="0"/>
        <v>ITEM1=20240101</v>
      </c>
      <c r="BJ19" s="37" t="str">
        <f t="shared" si="1"/>
        <v>ITEM2=７．特定個人情報の開示・訂正・利用停止請求</v>
      </c>
      <c r="BK19" s="37" t="str">
        <f t="shared" si="2"/>
        <v>ITEM3=大阪府府民文化部府政情報室情報公開課　公文書総合センター（府政情報センター）
〒540-8570　大阪市中央区大手前２丁目　大阪府庁本館
電話番号：06-6944-6066
大阪府府民文化部府民文化総務課大学グループ
〒559-8555　大阪市住之江区南港北1-14-16　大阪府咲洲庁舎（さきしまコスモタワー）38階
電話番号：06-6210-9257</v>
      </c>
      <c r="BL19" s="37" t="str">
        <f t="shared" si="3"/>
        <v>ITEM4=大阪府府民文化部府政情報室情報公開課　公文書総合センター（府政情報センター）
〒540-8570　大阪市中央区大手前２丁目　大阪府庁本館
電話番号：06-6944-6066
副首都推進局公立大学法人担当
〒530-8201　大阪市北区中之島1丁目3番20号（大阪市役所5階）
電話番号：06-6208-8880</v>
      </c>
      <c r="BM19" s="37" t="str">
        <f t="shared" si="4"/>
        <v>ITEM5=1</v>
      </c>
      <c r="BN19" s="37" t="str">
        <f t="shared" si="5"/>
        <v>ITEM6=</v>
      </c>
    </row>
    <row r="20" spans="1:66" ht="94.2" customHeight="1">
      <c r="A20" s="202">
        <v>45292</v>
      </c>
      <c r="B20" s="203"/>
      <c r="C20" s="203"/>
      <c r="D20" s="204"/>
      <c r="E20" s="205" t="s">
        <v>215</v>
      </c>
      <c r="F20" s="206"/>
      <c r="G20" s="206"/>
      <c r="H20" s="206"/>
      <c r="I20" s="206"/>
      <c r="J20" s="206"/>
      <c r="K20" s="206"/>
      <c r="L20" s="206"/>
      <c r="M20" s="207"/>
      <c r="N20" s="205" t="s">
        <v>216</v>
      </c>
      <c r="O20" s="206"/>
      <c r="P20" s="206"/>
      <c r="Q20" s="206"/>
      <c r="R20" s="206"/>
      <c r="S20" s="206"/>
      <c r="T20" s="206"/>
      <c r="U20" s="206"/>
      <c r="V20" s="206"/>
      <c r="W20" s="206"/>
      <c r="X20" s="206"/>
      <c r="Y20" s="206"/>
      <c r="Z20" s="206"/>
      <c r="AA20" s="207"/>
      <c r="AB20" s="205" t="s">
        <v>172</v>
      </c>
      <c r="AC20" s="206"/>
      <c r="AD20" s="206"/>
      <c r="AE20" s="206"/>
      <c r="AF20" s="206"/>
      <c r="AG20" s="206"/>
      <c r="AH20" s="206"/>
      <c r="AI20" s="206"/>
      <c r="AJ20" s="206"/>
      <c r="AK20" s="206"/>
      <c r="AL20" s="206"/>
      <c r="AM20" s="206"/>
      <c r="AN20" s="206"/>
      <c r="AO20" s="207"/>
      <c r="AP20" s="208" t="s">
        <v>210</v>
      </c>
      <c r="AQ20" s="209"/>
      <c r="AR20" s="209"/>
      <c r="AS20" s="209"/>
      <c r="AT20" s="210"/>
      <c r="AU20" s="205"/>
      <c r="AV20" s="206"/>
      <c r="AW20" s="206"/>
      <c r="AX20" s="206"/>
      <c r="AY20" s="206"/>
      <c r="AZ20" s="206"/>
      <c r="BA20" s="206"/>
      <c r="BB20" s="206"/>
      <c r="BC20" s="207"/>
      <c r="BI20" s="37" t="str">
        <f t="shared" si="0"/>
        <v>ITEM1=20240101</v>
      </c>
      <c r="BJ20" s="37" t="str">
        <f t="shared" si="1"/>
        <v>ITEM2=８．特定個人情報ファイルの取扱いに関する問合せ</v>
      </c>
      <c r="BK20" s="37" t="str">
        <f t="shared" si="2"/>
        <v>ITEM3=大阪府府民文化部府民文化総務課大学グループ
〒559-8555　大阪市住之江区南港北1-14-16　大阪府咲洲庁舎（さきしまコスモタワー）38階
電話番号：06-6210-9257</v>
      </c>
      <c r="BL20" s="37" t="str">
        <f t="shared" si="3"/>
        <v>ITEM4=副首都推進局公立大学法人担当
〒530-8201　大阪市北区中之島1丁目3番20号（大阪市役所5階）
電話番号：06-6208-8880</v>
      </c>
      <c r="BM20" s="37" t="str">
        <f t="shared" si="4"/>
        <v>ITEM5=1</v>
      </c>
      <c r="BN20" s="37" t="str">
        <f t="shared" si="5"/>
        <v>ITEM6=</v>
      </c>
    </row>
    <row r="21" spans="1:66" ht="80.400000000000006" customHeight="1">
      <c r="A21" s="202">
        <v>46077</v>
      </c>
      <c r="B21" s="203"/>
      <c r="C21" s="203"/>
      <c r="D21" s="204"/>
      <c r="E21" s="205" t="s">
        <v>217</v>
      </c>
      <c r="F21" s="206"/>
      <c r="G21" s="206"/>
      <c r="H21" s="206"/>
      <c r="I21" s="206"/>
      <c r="J21" s="206"/>
      <c r="K21" s="206"/>
      <c r="L21" s="206"/>
      <c r="M21" s="207"/>
      <c r="N21" s="205" t="s">
        <v>232</v>
      </c>
      <c r="O21" s="206"/>
      <c r="P21" s="206"/>
      <c r="Q21" s="206"/>
      <c r="R21" s="206"/>
      <c r="S21" s="206"/>
      <c r="T21" s="206"/>
      <c r="U21" s="206"/>
      <c r="V21" s="206"/>
      <c r="W21" s="206"/>
      <c r="X21" s="206"/>
      <c r="Y21" s="206"/>
      <c r="Z21" s="206"/>
      <c r="AA21" s="207"/>
      <c r="AB21" s="205" t="s">
        <v>233</v>
      </c>
      <c r="AC21" s="206"/>
      <c r="AD21" s="206"/>
      <c r="AE21" s="206"/>
      <c r="AF21" s="206"/>
      <c r="AG21" s="206"/>
      <c r="AH21" s="206"/>
      <c r="AI21" s="206"/>
      <c r="AJ21" s="206"/>
      <c r="AK21" s="206"/>
      <c r="AL21" s="206"/>
      <c r="AM21" s="206"/>
      <c r="AN21" s="206"/>
      <c r="AO21" s="207"/>
      <c r="AP21" s="208" t="s">
        <v>185</v>
      </c>
      <c r="AQ21" s="209"/>
      <c r="AR21" s="209"/>
      <c r="AS21" s="209"/>
      <c r="AT21" s="210"/>
      <c r="AU21" s="205" t="s">
        <v>218</v>
      </c>
      <c r="AV21" s="206"/>
      <c r="AW21" s="206"/>
      <c r="AX21" s="206"/>
      <c r="AY21" s="206"/>
      <c r="AZ21" s="206"/>
      <c r="BA21" s="206"/>
      <c r="BB21" s="206"/>
      <c r="BC21" s="207"/>
      <c r="BI21" s="37" t="str">
        <f t="shared" si="0"/>
        <v>ITEM1=20260224</v>
      </c>
      <c r="BJ21" s="37" t="str">
        <f t="shared" si="1"/>
        <v>ITEM2=Ⅰ関連情報
３．個人番号の利用</v>
      </c>
      <c r="BK21" s="37" t="str">
        <f t="shared" si="2"/>
        <v>ITEM3=・行政手続きにおける特定の個人を識別するための番号の利用等に関する法律（以下「番号法」という。）第9条第１項　別表第一　91の項
・番号法別表第一の主務省で定める事務を定める命令　第66条</v>
      </c>
      <c r="BL21" s="37" t="str">
        <f t="shared" si="3"/>
        <v>ITEM4=・行政手続きにおける特定の個人を識別するための番号の利用等に関する法律（以下「番号法」という。）第9条第１項　別表　123の項
・番号法別表の主務省令で定める事務を定める命令　第66条</v>
      </c>
      <c r="BM21" s="37" t="str">
        <f t="shared" si="4"/>
        <v>ITEM5=2</v>
      </c>
      <c r="BN21" s="37" t="str">
        <f t="shared" si="5"/>
        <v>ITEM6=番号法等改正に伴う条項改正</v>
      </c>
    </row>
    <row r="22" spans="1:66" ht="56.4" customHeight="1">
      <c r="A22" s="202">
        <v>46077</v>
      </c>
      <c r="B22" s="203"/>
      <c r="C22" s="203"/>
      <c r="D22" s="204"/>
      <c r="E22" s="205" t="s">
        <v>219</v>
      </c>
      <c r="F22" s="206"/>
      <c r="G22" s="206"/>
      <c r="H22" s="206"/>
      <c r="I22" s="206"/>
      <c r="J22" s="206"/>
      <c r="K22" s="206"/>
      <c r="L22" s="206"/>
      <c r="M22" s="207"/>
      <c r="N22" s="205" t="s">
        <v>228</v>
      </c>
      <c r="O22" s="206"/>
      <c r="P22" s="206"/>
      <c r="Q22" s="206"/>
      <c r="R22" s="206"/>
      <c r="S22" s="206"/>
      <c r="T22" s="206"/>
      <c r="U22" s="206"/>
      <c r="V22" s="206"/>
      <c r="W22" s="206"/>
      <c r="X22" s="206"/>
      <c r="Y22" s="206"/>
      <c r="Z22" s="206"/>
      <c r="AA22" s="207"/>
      <c r="AB22" s="205" t="s">
        <v>223</v>
      </c>
      <c r="AC22" s="206"/>
      <c r="AD22" s="206"/>
      <c r="AE22" s="206"/>
      <c r="AF22" s="206"/>
      <c r="AG22" s="206"/>
      <c r="AH22" s="206"/>
      <c r="AI22" s="206"/>
      <c r="AJ22" s="206"/>
      <c r="AK22" s="206"/>
      <c r="AL22" s="206"/>
      <c r="AM22" s="206"/>
      <c r="AN22" s="206"/>
      <c r="AO22" s="207"/>
      <c r="AP22" s="208" t="s">
        <v>185</v>
      </c>
      <c r="AQ22" s="209"/>
      <c r="AR22" s="209"/>
      <c r="AS22" s="209"/>
      <c r="AT22" s="210"/>
      <c r="AU22" s="205" t="s">
        <v>218</v>
      </c>
      <c r="AV22" s="206"/>
      <c r="AW22" s="206"/>
      <c r="AX22" s="206"/>
      <c r="AY22" s="206"/>
      <c r="AZ22" s="206"/>
      <c r="BA22" s="206"/>
      <c r="BB22" s="206"/>
      <c r="BC22" s="207"/>
      <c r="BI22" s="37" t="str">
        <f t="shared" si="0"/>
        <v>ITEM1=20260224</v>
      </c>
      <c r="BJ22" s="37" t="str">
        <f t="shared" si="1"/>
        <v>ITEM2=Ⅰ関連情報
４．情報提供ネットワークシステムによる情報連携</v>
      </c>
      <c r="BK22" s="37" t="str">
        <f t="shared" si="2"/>
        <v>ITEM3=番号法第19条第8号、同法別表第二113の項
番号法別表第二の主務省令で定める事務及び情報を定める命令　第58条各号</v>
      </c>
      <c r="BL22" s="37" t="str">
        <f t="shared" si="3"/>
        <v>ITEM4=番号法第19条第8号、同法別表123の項
番号法別表の主務省令で定める事務を定める命令　第66条</v>
      </c>
      <c r="BM22" s="37" t="str">
        <f t="shared" si="4"/>
        <v>ITEM5=2</v>
      </c>
      <c r="BN22" s="37" t="str">
        <f t="shared" si="5"/>
        <v>ITEM6=番号法等改正に伴う条項改正</v>
      </c>
    </row>
    <row r="23" spans="1:66" ht="39" customHeight="1">
      <c r="A23" s="202">
        <v>46077</v>
      </c>
      <c r="B23" s="203"/>
      <c r="C23" s="203"/>
      <c r="D23" s="204"/>
      <c r="E23" s="205" t="s">
        <v>220</v>
      </c>
      <c r="F23" s="206"/>
      <c r="G23" s="206"/>
      <c r="H23" s="206"/>
      <c r="I23" s="206"/>
      <c r="J23" s="206"/>
      <c r="K23" s="206"/>
      <c r="L23" s="206"/>
      <c r="M23" s="207"/>
      <c r="N23" s="205" t="s">
        <v>183</v>
      </c>
      <c r="O23" s="206"/>
      <c r="P23" s="206"/>
      <c r="Q23" s="206"/>
      <c r="R23" s="206"/>
      <c r="S23" s="206"/>
      <c r="T23" s="206"/>
      <c r="U23" s="206"/>
      <c r="V23" s="206"/>
      <c r="W23" s="206"/>
      <c r="X23" s="206"/>
      <c r="Y23" s="206"/>
      <c r="Z23" s="206"/>
      <c r="AA23" s="207"/>
      <c r="AB23" s="205" t="s">
        <v>236</v>
      </c>
      <c r="AC23" s="206"/>
      <c r="AD23" s="206"/>
      <c r="AE23" s="206"/>
      <c r="AF23" s="206"/>
      <c r="AG23" s="206"/>
      <c r="AH23" s="206"/>
      <c r="AI23" s="206"/>
      <c r="AJ23" s="206"/>
      <c r="AK23" s="206"/>
      <c r="AL23" s="206"/>
      <c r="AM23" s="206"/>
      <c r="AN23" s="206"/>
      <c r="AO23" s="207"/>
      <c r="AP23" s="208" t="s">
        <v>185</v>
      </c>
      <c r="AQ23" s="209"/>
      <c r="AR23" s="209"/>
      <c r="AS23" s="209"/>
      <c r="AT23" s="210"/>
      <c r="AU23" s="205" t="s">
        <v>186</v>
      </c>
      <c r="AV23" s="206"/>
      <c r="AW23" s="206"/>
      <c r="AX23" s="206"/>
      <c r="AY23" s="206"/>
      <c r="AZ23" s="206"/>
      <c r="BA23" s="206"/>
      <c r="BB23" s="206"/>
      <c r="BC23" s="207"/>
      <c r="BI23" s="37" t="str">
        <f t="shared" si="0"/>
        <v>ITEM1=20260224</v>
      </c>
      <c r="BJ23" s="37" t="str">
        <f t="shared" si="1"/>
        <v>ITEM2=Ⅰ関連情報</v>
      </c>
      <c r="BK23" s="37" t="str">
        <f t="shared" si="2"/>
        <v>ITEM3=―</v>
      </c>
      <c r="BL23" s="37" t="str">
        <f t="shared" si="3"/>
        <v>ITEM4=以下の項目を追加
「９．規則第９条第２項の適用」</v>
      </c>
      <c r="BM23" s="37" t="str">
        <f t="shared" si="4"/>
        <v>ITEM5=2</v>
      </c>
      <c r="BN23" s="37" t="str">
        <f t="shared" si="5"/>
        <v>ITEM6=様式の改正に伴う追加</v>
      </c>
    </row>
    <row r="24" spans="1:66" ht="53.4" customHeight="1">
      <c r="A24" s="202">
        <v>46077</v>
      </c>
      <c r="B24" s="203"/>
      <c r="C24" s="203"/>
      <c r="D24" s="204"/>
      <c r="E24" s="205" t="s">
        <v>182</v>
      </c>
      <c r="F24" s="206"/>
      <c r="G24" s="206"/>
      <c r="H24" s="206"/>
      <c r="I24" s="206"/>
      <c r="J24" s="206"/>
      <c r="K24" s="206"/>
      <c r="L24" s="206"/>
      <c r="M24" s="207"/>
      <c r="N24" s="205" t="s">
        <v>183</v>
      </c>
      <c r="O24" s="206"/>
      <c r="P24" s="206"/>
      <c r="Q24" s="206"/>
      <c r="R24" s="206"/>
      <c r="S24" s="206"/>
      <c r="T24" s="206"/>
      <c r="U24" s="206"/>
      <c r="V24" s="206"/>
      <c r="W24" s="206"/>
      <c r="X24" s="206"/>
      <c r="Y24" s="206"/>
      <c r="Z24" s="206"/>
      <c r="AA24" s="207"/>
      <c r="AB24" s="205" t="s">
        <v>234</v>
      </c>
      <c r="AC24" s="206"/>
      <c r="AD24" s="206"/>
      <c r="AE24" s="206"/>
      <c r="AF24" s="206"/>
      <c r="AG24" s="206"/>
      <c r="AH24" s="206"/>
      <c r="AI24" s="206"/>
      <c r="AJ24" s="206"/>
      <c r="AK24" s="206"/>
      <c r="AL24" s="206"/>
      <c r="AM24" s="206"/>
      <c r="AN24" s="206"/>
      <c r="AO24" s="207"/>
      <c r="AP24" s="208" t="s">
        <v>185</v>
      </c>
      <c r="AQ24" s="209"/>
      <c r="AR24" s="209"/>
      <c r="AS24" s="209"/>
      <c r="AT24" s="210"/>
      <c r="AU24" s="205" t="s">
        <v>186</v>
      </c>
      <c r="AV24" s="206"/>
      <c r="AW24" s="206"/>
      <c r="AX24" s="206"/>
      <c r="AY24" s="206"/>
      <c r="AZ24" s="206"/>
      <c r="BA24" s="206"/>
      <c r="BB24" s="206"/>
      <c r="BC24" s="207"/>
      <c r="BI24" s="37" t="str">
        <f t="shared" si="0"/>
        <v>ITEM1=20260224</v>
      </c>
      <c r="BJ24" s="37" t="str">
        <f t="shared" si="1"/>
        <v>ITEM2=Ⅳリスク対策</v>
      </c>
      <c r="BK24" s="37" t="str">
        <f t="shared" si="2"/>
        <v>ITEM3=―</v>
      </c>
      <c r="BL24" s="37" t="str">
        <f t="shared" si="3"/>
        <v>ITEM4=以下の項目を追加
「８．人手を介在させる作業」
「11．最も優先度が高いと考えられる対策」</v>
      </c>
      <c r="BM24" s="37" t="str">
        <f t="shared" si="4"/>
        <v>ITEM5=2</v>
      </c>
      <c r="BN24" s="37" t="str">
        <f t="shared" si="5"/>
        <v>ITEM6=様式の改正に伴う追加</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customXml/itemProps2.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12D853-ADBA-4881-912E-19783FBFE5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2026-02-24T01:29:09Z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