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155" yWindow="120" windowWidth="10200" windowHeight="8715"/>
  </bookViews>
  <sheets>
    <sheet name="国語" sheetId="1" r:id="rId1"/>
    <sheet name="数学" sheetId="12" r:id="rId2"/>
    <sheet name="英語" sheetId="9" r:id="rId3"/>
  </sheets>
  <definedNames>
    <definedName name="_xlnm.Print_Area" localSheetId="2">英語!$A$1:$V$62</definedName>
    <definedName name="_xlnm.Print_Area" localSheetId="0">国語!$A$1:$W$58</definedName>
    <definedName name="_xlnm.Print_Area" localSheetId="1">数学!$A$1:$V$62</definedName>
    <definedName name="_xlnm.Print_Titles" localSheetId="2">英語!$1:$27</definedName>
    <definedName name="_xlnm.Print_Titles" localSheetId="0">国語!$1:$28</definedName>
    <definedName name="_xlnm.Print_Titles" localSheetId="1">数学!$1:$29</definedName>
  </definedNames>
  <calcPr calcId="145621" calcMode="manual"/>
</workbook>
</file>

<file path=xl/calcChain.xml><?xml version="1.0" encoding="utf-8"?>
<calcChain xmlns="http://schemas.openxmlformats.org/spreadsheetml/2006/main">
  <c r="I24" i="12" l="1"/>
  <c r="I23" i="12"/>
  <c r="I22" i="12"/>
  <c r="I20" i="12"/>
  <c r="I19" i="12"/>
  <c r="I18" i="12"/>
  <c r="I14" i="12"/>
  <c r="I13" i="12"/>
  <c r="I12" i="12"/>
  <c r="I23" i="1"/>
  <c r="I22" i="1"/>
  <c r="I21" i="1"/>
  <c r="I20" i="1"/>
  <c r="I19" i="1"/>
  <c r="I18" i="1"/>
  <c r="I17" i="1"/>
  <c r="I15" i="1"/>
  <c r="I14" i="1"/>
  <c r="I13" i="1"/>
  <c r="I12" i="1"/>
  <c r="I22" i="9"/>
  <c r="I21" i="9"/>
  <c r="I20" i="9"/>
  <c r="I19" i="9"/>
  <c r="I18" i="9"/>
  <c r="I17" i="9"/>
  <c r="I15" i="9"/>
  <c r="I14" i="9"/>
  <c r="I12" i="9"/>
</calcChain>
</file>

<file path=xl/sharedStrings.xml><?xml version="1.0" encoding="utf-8"?>
<sst xmlns="http://schemas.openxmlformats.org/spreadsheetml/2006/main" count="757" uniqueCount="285">
  <si>
    <t>集計結果</t>
    <rPh sb="0" eb="2">
      <t>シュウケイ</t>
    </rPh>
    <rPh sb="2" eb="4">
      <t>ケッカ</t>
    </rPh>
    <phoneticPr fontId="1"/>
  </si>
  <si>
    <t>生徒数</t>
    <rPh sb="0" eb="3">
      <t>セイトスウ</t>
    </rPh>
    <phoneticPr fontId="1"/>
  </si>
  <si>
    <t>学校数</t>
    <rPh sb="0" eb="2">
      <t>ガッコウ</t>
    </rPh>
    <rPh sb="2" eb="3">
      <t>スウ</t>
    </rPh>
    <phoneticPr fontId="1"/>
  </si>
  <si>
    <t>分類・区分別集計結果</t>
    <rPh sb="0" eb="2">
      <t>ブンルイ</t>
    </rPh>
    <rPh sb="3" eb="5">
      <t>クブン</t>
    </rPh>
    <rPh sb="5" eb="6">
      <t>ベツ</t>
    </rPh>
    <rPh sb="6" eb="8">
      <t>シュウケイ</t>
    </rPh>
    <rPh sb="8" eb="10">
      <t>ケッカ</t>
    </rPh>
    <phoneticPr fontId="1"/>
  </si>
  <si>
    <t>分類</t>
    <rPh sb="0" eb="2">
      <t>ブンルイ</t>
    </rPh>
    <phoneticPr fontId="1"/>
  </si>
  <si>
    <t>評価の観点</t>
    <rPh sb="0" eb="2">
      <t>ヒョウカ</t>
    </rPh>
    <rPh sb="3" eb="5">
      <t>カンテン</t>
    </rPh>
    <phoneticPr fontId="1"/>
  </si>
  <si>
    <t>問題形式</t>
    <rPh sb="0" eb="2">
      <t>モンダイ</t>
    </rPh>
    <rPh sb="2" eb="4">
      <t>ケイシキ</t>
    </rPh>
    <phoneticPr fontId="1"/>
  </si>
  <si>
    <t>区分</t>
    <rPh sb="0" eb="2">
      <t>クブン</t>
    </rPh>
    <phoneticPr fontId="1"/>
  </si>
  <si>
    <t>話すこと・聞くこと</t>
    <rPh sb="0" eb="1">
      <t>ハナ</t>
    </rPh>
    <rPh sb="5" eb="6">
      <t>キ</t>
    </rPh>
    <phoneticPr fontId="1"/>
  </si>
  <si>
    <t>書くこと</t>
    <rPh sb="0" eb="1">
      <t>カ</t>
    </rPh>
    <phoneticPr fontId="1"/>
  </si>
  <si>
    <t>読むこと</t>
    <rPh sb="0" eb="1">
      <t>ヨ</t>
    </rPh>
    <phoneticPr fontId="1"/>
  </si>
  <si>
    <t>国語への関心・意欲・態度</t>
    <rPh sb="0" eb="2">
      <t>コクゴ</t>
    </rPh>
    <rPh sb="4" eb="6">
      <t>カンシン</t>
    </rPh>
    <rPh sb="7" eb="9">
      <t>イヨク</t>
    </rPh>
    <rPh sb="10" eb="12">
      <t>タイド</t>
    </rPh>
    <phoneticPr fontId="1"/>
  </si>
  <si>
    <t>話す・聞く能力</t>
    <rPh sb="0" eb="1">
      <t>ハナ</t>
    </rPh>
    <rPh sb="3" eb="4">
      <t>キ</t>
    </rPh>
    <rPh sb="5" eb="7">
      <t>ノウリョク</t>
    </rPh>
    <phoneticPr fontId="1"/>
  </si>
  <si>
    <t>書く能力</t>
    <rPh sb="0" eb="1">
      <t>カ</t>
    </rPh>
    <rPh sb="2" eb="4">
      <t>ノウリョク</t>
    </rPh>
    <phoneticPr fontId="1"/>
  </si>
  <si>
    <t>読む能力</t>
    <rPh sb="0" eb="1">
      <t>ヨ</t>
    </rPh>
    <rPh sb="2" eb="4">
      <t>ノウリョク</t>
    </rPh>
    <phoneticPr fontId="1"/>
  </si>
  <si>
    <t>言語についての知識・理解・技能</t>
    <rPh sb="0" eb="2">
      <t>ゲンゴ</t>
    </rPh>
    <rPh sb="7" eb="9">
      <t>チシキ</t>
    </rPh>
    <rPh sb="10" eb="12">
      <t>リカイ</t>
    </rPh>
    <rPh sb="13" eb="15">
      <t>ギノウ</t>
    </rPh>
    <phoneticPr fontId="1"/>
  </si>
  <si>
    <t>選択式</t>
    <rPh sb="0" eb="2">
      <t>センタク</t>
    </rPh>
    <rPh sb="2" eb="3">
      <t>シキ</t>
    </rPh>
    <phoneticPr fontId="1"/>
  </si>
  <si>
    <t>短答式</t>
    <rPh sb="0" eb="2">
      <t>タントウ</t>
    </rPh>
    <rPh sb="2" eb="3">
      <t>シキ</t>
    </rPh>
    <phoneticPr fontId="1"/>
  </si>
  <si>
    <t>記述式</t>
    <rPh sb="0" eb="2">
      <t>キジュツ</t>
    </rPh>
    <rPh sb="2" eb="3">
      <t>シキ</t>
    </rPh>
    <phoneticPr fontId="1"/>
  </si>
  <si>
    <t>対象設問数(問)</t>
    <rPh sb="0" eb="2">
      <t>タイショウ</t>
    </rPh>
    <rPh sb="2" eb="4">
      <t>セツモン</t>
    </rPh>
    <rPh sb="4" eb="5">
      <t>スウ</t>
    </rPh>
    <rPh sb="6" eb="7">
      <t>モン</t>
    </rPh>
    <phoneticPr fontId="1"/>
  </si>
  <si>
    <t>設問別集計結果</t>
    <rPh sb="0" eb="2">
      <t>セツモン</t>
    </rPh>
    <rPh sb="2" eb="3">
      <t>ベツ</t>
    </rPh>
    <rPh sb="3" eb="5">
      <t>シュウケイ</t>
    </rPh>
    <rPh sb="5" eb="7">
      <t>ケッカ</t>
    </rPh>
    <phoneticPr fontId="1"/>
  </si>
  <si>
    <t>正答率(%)</t>
    <rPh sb="0" eb="2">
      <t>セイトウ</t>
    </rPh>
    <rPh sb="2" eb="3">
      <t>リツ</t>
    </rPh>
    <phoneticPr fontId="1"/>
  </si>
  <si>
    <t>無解答率(%)</t>
    <rPh sb="0" eb="1">
      <t>ム</t>
    </rPh>
    <rPh sb="1" eb="3">
      <t>カイトウ</t>
    </rPh>
    <rPh sb="3" eb="4">
      <t>リツ</t>
    </rPh>
    <phoneticPr fontId="1"/>
  </si>
  <si>
    <t>出題の趣旨</t>
    <rPh sb="0" eb="2">
      <t>シュツダイ</t>
    </rPh>
    <rPh sb="3" eb="5">
      <t>シュシ</t>
    </rPh>
    <phoneticPr fontId="1"/>
  </si>
  <si>
    <t>数と式</t>
    <rPh sb="0" eb="1">
      <t>カズ</t>
    </rPh>
    <rPh sb="2" eb="3">
      <t>シキ</t>
    </rPh>
    <phoneticPr fontId="1"/>
  </si>
  <si>
    <t>図形</t>
    <rPh sb="0" eb="2">
      <t>ズケイ</t>
    </rPh>
    <phoneticPr fontId="1"/>
  </si>
  <si>
    <t>数学への関心・意欲・態度</t>
    <rPh sb="0" eb="2">
      <t>スウガク</t>
    </rPh>
    <rPh sb="4" eb="6">
      <t>カンシン</t>
    </rPh>
    <rPh sb="7" eb="9">
      <t>イヨク</t>
    </rPh>
    <rPh sb="10" eb="12">
      <t>タイド</t>
    </rPh>
    <phoneticPr fontId="1"/>
  </si>
  <si>
    <t>数学的な見方や考え方</t>
    <rPh sb="0" eb="3">
      <t>スウガクテキ</t>
    </rPh>
    <rPh sb="4" eb="6">
      <t>ミカタ</t>
    </rPh>
    <rPh sb="7" eb="8">
      <t>カンガ</t>
    </rPh>
    <rPh sb="9" eb="10">
      <t>カタ</t>
    </rPh>
    <phoneticPr fontId="1"/>
  </si>
  <si>
    <t>大阪府</t>
    <rPh sb="0" eb="3">
      <t>オオサカフ</t>
    </rPh>
    <phoneticPr fontId="1"/>
  </si>
  <si>
    <t>伝統的な言語文化と国語の特質に関する事項</t>
    <rPh sb="0" eb="3">
      <t>デントウテキ</t>
    </rPh>
    <rPh sb="4" eb="6">
      <t>ゲンゴ</t>
    </rPh>
    <rPh sb="6" eb="8">
      <t>ブンカ</t>
    </rPh>
    <rPh sb="9" eb="11">
      <t>コクゴ</t>
    </rPh>
    <rPh sb="12" eb="14">
      <t>トクシツ</t>
    </rPh>
    <rPh sb="15" eb="16">
      <t>カン</t>
    </rPh>
    <rPh sb="18" eb="20">
      <t>ジコウ</t>
    </rPh>
    <phoneticPr fontId="1"/>
  </si>
  <si>
    <t>聞くこと</t>
    <rPh sb="0" eb="1">
      <t>キ</t>
    </rPh>
    <phoneticPr fontId="1"/>
  </si>
  <si>
    <t>話すこと</t>
    <rPh sb="0" eb="1">
      <t>ハナ</t>
    </rPh>
    <phoneticPr fontId="1"/>
  </si>
  <si>
    <t>コミュニケーションへの関心・意欲・態度</t>
  </si>
  <si>
    <t>コミュニケーションへの関心・意欲・態度</t>
    <rPh sb="11" eb="13">
      <t>カンシン</t>
    </rPh>
    <rPh sb="14" eb="16">
      <t>イヨク</t>
    </rPh>
    <rPh sb="17" eb="19">
      <t>タイド</t>
    </rPh>
    <phoneticPr fontId="1"/>
  </si>
  <si>
    <t>外国語表現の能力</t>
    <rPh sb="0" eb="3">
      <t>ガイコクゴ</t>
    </rPh>
    <rPh sb="3" eb="5">
      <t>ヒョウゲン</t>
    </rPh>
    <rPh sb="6" eb="8">
      <t>ノウリョク</t>
    </rPh>
    <phoneticPr fontId="1"/>
  </si>
  <si>
    <t>外国語理解の能力</t>
    <rPh sb="0" eb="3">
      <t>ガイコクゴ</t>
    </rPh>
    <rPh sb="3" eb="5">
      <t>リカイ</t>
    </rPh>
    <rPh sb="6" eb="8">
      <t>ノウリョク</t>
    </rPh>
    <phoneticPr fontId="1"/>
  </si>
  <si>
    <t>言語や文化についての知識・理解</t>
    <rPh sb="0" eb="2">
      <t>ゲンゴ</t>
    </rPh>
    <rPh sb="3" eb="5">
      <t>ブンカ</t>
    </rPh>
    <rPh sb="10" eb="12">
      <t>チシキ</t>
    </rPh>
    <rPh sb="13" eb="15">
      <t>リカイ</t>
    </rPh>
    <phoneticPr fontId="1"/>
  </si>
  <si>
    <t>関数</t>
    <rPh sb="0" eb="2">
      <t>カンスウ</t>
    </rPh>
    <phoneticPr fontId="1"/>
  </si>
  <si>
    <t>資料の活用</t>
    <rPh sb="0" eb="2">
      <t>シリョウ</t>
    </rPh>
    <rPh sb="3" eb="5">
      <t>カツヨウ</t>
    </rPh>
    <phoneticPr fontId="1"/>
  </si>
  <si>
    <t>数学的な技能</t>
    <rPh sb="0" eb="3">
      <t>スウガクテキ</t>
    </rPh>
    <rPh sb="4" eb="6">
      <t>ギノウ</t>
    </rPh>
    <phoneticPr fontId="1"/>
  </si>
  <si>
    <t>数量や図形などについての知識・理解</t>
    <rPh sb="0" eb="2">
      <t>スウリョウ</t>
    </rPh>
    <rPh sb="3" eb="5">
      <t>ズケイ</t>
    </rPh>
    <rPh sb="12" eb="14">
      <t>チシキ</t>
    </rPh>
    <rPh sb="15" eb="17">
      <t>リカイ</t>
    </rPh>
    <phoneticPr fontId="1"/>
  </si>
  <si>
    <t>配点</t>
    <rPh sb="0" eb="2">
      <t>はいてん</t>
    </rPh>
    <phoneticPr fontId="5" type="Hiragana" alignment="center"/>
  </si>
  <si>
    <t>-</t>
    <phoneticPr fontId="1"/>
  </si>
  <si>
    <t>-</t>
    <phoneticPr fontId="1"/>
  </si>
  <si>
    <t>-</t>
    <phoneticPr fontId="5" type="Hiragana" alignment="center"/>
  </si>
  <si>
    <t>-</t>
  </si>
  <si>
    <t>学習指導要領
との関連</t>
    <rPh sb="0" eb="2">
      <t>ガクシュウ</t>
    </rPh>
    <rPh sb="2" eb="4">
      <t>シドウ</t>
    </rPh>
    <rPh sb="4" eb="6">
      <t>ヨウリョウ</t>
    </rPh>
    <rPh sb="9" eb="11">
      <t>カンレン</t>
    </rPh>
    <phoneticPr fontId="1"/>
  </si>
  <si>
    <t>問題番号</t>
    <rPh sb="0" eb="2">
      <t>モンダイ</t>
    </rPh>
    <rPh sb="2" eb="4">
      <t>バンゴウ</t>
    </rPh>
    <phoneticPr fontId="1"/>
  </si>
  <si>
    <t>問題の概要</t>
    <rPh sb="0" eb="2">
      <t>モンダイ</t>
    </rPh>
    <rPh sb="3" eb="5">
      <t>ガイヨウ</t>
    </rPh>
    <phoneticPr fontId="1"/>
  </si>
  <si>
    <t>（２）</t>
  </si>
  <si>
    <t>（３）</t>
  </si>
  <si>
    <t>学習指導要領との関連</t>
    <rPh sb="0" eb="2">
      <t>ガクシュウ</t>
    </rPh>
    <rPh sb="2" eb="4">
      <t>シドウ</t>
    </rPh>
    <rPh sb="4" eb="6">
      <t>ヨウリョウ</t>
    </rPh>
    <rPh sb="8" eb="10">
      <t>カンレン</t>
    </rPh>
    <phoneticPr fontId="1"/>
  </si>
  <si>
    <t>全体</t>
    <rPh sb="0" eb="2">
      <t>ゼンタイ</t>
    </rPh>
    <phoneticPr fontId="1"/>
  </si>
  <si>
    <t>学習指導要領
の領域</t>
    <rPh sb="0" eb="2">
      <t>ガクシュウ</t>
    </rPh>
    <rPh sb="2" eb="4">
      <t>シドウ</t>
    </rPh>
    <rPh sb="4" eb="6">
      <t>ヨウリョウ</t>
    </rPh>
    <rPh sb="8" eb="10">
      <t>リョウイキ</t>
    </rPh>
    <phoneticPr fontId="1"/>
  </si>
  <si>
    <t>学習指導要領の領域</t>
    <rPh sb="0" eb="2">
      <t>ガクシュウ</t>
    </rPh>
    <rPh sb="2" eb="4">
      <t>シドウ</t>
    </rPh>
    <rPh sb="4" eb="6">
      <t>ヨウリョウ</t>
    </rPh>
    <rPh sb="7" eb="9">
      <t>リョウイキ</t>
    </rPh>
    <phoneticPr fontId="1"/>
  </si>
  <si>
    <t>設問別調査結果　［国語］</t>
    <rPh sb="0" eb="2">
      <t>セツモン</t>
    </rPh>
    <rPh sb="2" eb="3">
      <t>ベツ</t>
    </rPh>
    <rPh sb="3" eb="5">
      <t>チョウサ</t>
    </rPh>
    <rPh sb="5" eb="7">
      <t>ケッカ</t>
    </rPh>
    <rPh sb="9" eb="11">
      <t>コクゴ</t>
    </rPh>
    <phoneticPr fontId="1"/>
  </si>
  <si>
    <t>平均点</t>
    <rPh sb="0" eb="2">
      <t>ヘイキン</t>
    </rPh>
    <phoneticPr fontId="1"/>
  </si>
  <si>
    <t>得点率(平均点/配点)</t>
    <rPh sb="0" eb="2">
      <t>とくてん</t>
    </rPh>
    <rPh sb="2" eb="3">
      <t>りつ</t>
    </rPh>
    <rPh sb="4" eb="6">
      <t>へいきん</t>
    </rPh>
    <rPh sb="8" eb="10">
      <t>はいてん</t>
    </rPh>
    <phoneticPr fontId="5" type="Hiragana" alignment="center"/>
  </si>
  <si>
    <t>大阪府教育委員会</t>
    <rPh sb="0" eb="8">
      <t>おおさかふきょういくいいんかい</t>
    </rPh>
    <phoneticPr fontId="5" type="Hiragana" alignment="center"/>
  </si>
  <si>
    <t>設問別調査結果　［数学］</t>
    <rPh sb="0" eb="2">
      <t>セツモン</t>
    </rPh>
    <rPh sb="2" eb="3">
      <t>ベツ</t>
    </rPh>
    <rPh sb="3" eb="5">
      <t>チョウサ</t>
    </rPh>
    <rPh sb="5" eb="7">
      <t>ケッカ</t>
    </rPh>
    <rPh sb="9" eb="11">
      <t>スウガク</t>
    </rPh>
    <phoneticPr fontId="1"/>
  </si>
  <si>
    <t>設問別調査結果　［英語］</t>
    <rPh sb="0" eb="2">
      <t>セツモン</t>
    </rPh>
    <rPh sb="2" eb="3">
      <t>ベツ</t>
    </rPh>
    <rPh sb="3" eb="5">
      <t>チョウサ</t>
    </rPh>
    <rPh sb="5" eb="7">
      <t>ケッカ</t>
    </rPh>
    <rPh sb="9" eb="11">
      <t>エイゴ</t>
    </rPh>
    <phoneticPr fontId="1"/>
  </si>
  <si>
    <t>平成27年度中学生チャレンジテスト（１年生）</t>
    <rPh sb="0" eb="2">
      <t>ヘイセイ</t>
    </rPh>
    <rPh sb="4" eb="6">
      <t>ネンド</t>
    </rPh>
    <rPh sb="6" eb="9">
      <t>チュウガクセイ</t>
    </rPh>
    <rPh sb="19" eb="21">
      <t>ネンセイ</t>
    </rPh>
    <phoneticPr fontId="1"/>
  </si>
  <si>
    <t>○</t>
  </si>
  <si>
    <t>（４）</t>
  </si>
  <si>
    <t>（５）</t>
  </si>
  <si>
    <t>一</t>
    <rPh sb="0" eb="1">
      <t>いち</t>
    </rPh>
    <phoneticPr fontId="5" type="Hiragana" alignment="center"/>
  </si>
  <si>
    <t>二</t>
    <rPh sb="0" eb="1">
      <t>に</t>
    </rPh>
    <phoneticPr fontId="5" type="Hiragana" alignment="center"/>
  </si>
  <si>
    <t>三</t>
    <rPh sb="0" eb="1">
      <t>さん</t>
    </rPh>
    <phoneticPr fontId="5" type="Hiragana" alignment="center"/>
  </si>
  <si>
    <t>四</t>
    <rPh sb="0" eb="1">
      <t>よん</t>
    </rPh>
    <phoneticPr fontId="5" type="Hiragana" alignment="center"/>
  </si>
  <si>
    <t>　　</t>
  </si>
  <si>
    <t>五</t>
    <rPh sb="0" eb="1">
      <t>ご</t>
    </rPh>
    <phoneticPr fontId="5" type="Hiragana" alignment="center"/>
  </si>
  <si>
    <t>（１）</t>
    <phoneticPr fontId="1"/>
  </si>
  <si>
    <t>時間についての会話を聞き，適切なイラストを選ぶ</t>
    <phoneticPr fontId="1"/>
  </si>
  <si>
    <t>短い会話を聞き，内容を理解している</t>
    <phoneticPr fontId="1"/>
  </si>
  <si>
    <t>学校に行く手段についての会話を聞き，適切なイラストを選ぶ</t>
    <phoneticPr fontId="1"/>
  </si>
  <si>
    <t>ペンがある場所についての会話を聞き，適切なイラストを選ぶ</t>
    <phoneticPr fontId="1"/>
  </si>
  <si>
    <t>日曜日の朝にすることについての会話を聞き，適切なイラストを選ぶ</t>
    <phoneticPr fontId="1"/>
  </si>
  <si>
    <t>（ふちのない）帽子をいくつ持っているかと聞かれた時の適切な答えを選ぶ</t>
    <phoneticPr fontId="1"/>
  </si>
  <si>
    <t>短い会話を聞き，応答文として適切なものを選択することができる</t>
    <phoneticPr fontId="1"/>
  </si>
  <si>
    <t>姉（妹）の名前を聞かれた時の適切な答えを選ぶ'</t>
    <phoneticPr fontId="1"/>
  </si>
  <si>
    <t>起きる時間を聞き，同じことを聞き返された時の適切な答えを選ぶ</t>
    <phoneticPr fontId="1"/>
  </si>
  <si>
    <t>バスケットボールをする場所について聞かれた時の適切な答えを選ぶ</t>
    <phoneticPr fontId="1"/>
  </si>
  <si>
    <t>田中さんとはどのような人かと聞かれた時の適切な答えを選ぶ</t>
    <phoneticPr fontId="1"/>
  </si>
  <si>
    <t>ウィルソン先生の話を聞いて，先生が持っている本の内容を選ぶ</t>
    <phoneticPr fontId="1"/>
  </si>
  <si>
    <t>先生の話を聞き，内容を理解し要点を適切に把握している</t>
    <phoneticPr fontId="1"/>
  </si>
  <si>
    <t>ウィルソン先生の話を聞いて，先生についての説明として正しいものを選ぶ</t>
    <phoneticPr fontId="1"/>
  </si>
  <si>
    <t>ウィルソン先生の話を聞いて，2人の先生と英語の勉強をする曜日を選ぶ</t>
    <phoneticPr fontId="1"/>
  </si>
  <si>
    <t>【広樹の紹介カード】を読み，エリカの紹介を聞いて，7月生まれの人を選ぶ</t>
    <phoneticPr fontId="1"/>
  </si>
  <si>
    <t>【広樹の紹介カード】を読み，エリカの紹介を聞いて，内容を理解し要点を適切に把握している</t>
    <phoneticPr fontId="1"/>
  </si>
  <si>
    <t>【広樹の紹介カード】を読み，エリカの紹介を聞いて，2人が行うスポーツについて正しく述べられているものを選ぶ</t>
    <phoneticPr fontId="1"/>
  </si>
  <si>
    <t>【広樹の紹介カード】を読み，エリカの紹介を聞いて，2人が共通して好きなものを選ぶ</t>
    <phoneticPr fontId="1"/>
  </si>
  <si>
    <t>適切な代名詞（my）を選ぶ</t>
    <phoneticPr fontId="1"/>
  </si>
  <si>
    <t>基本的な文の仕組みを理解している</t>
    <phoneticPr fontId="1"/>
  </si>
  <si>
    <t>適切なbe動詞（Are）を選ぶ</t>
    <phoneticPr fontId="1"/>
  </si>
  <si>
    <t>適切な形容詞（some）を選ぶ</t>
    <phoneticPr fontId="1"/>
  </si>
  <si>
    <t>適切な助動詞（does）を選ぶ</t>
    <phoneticPr fontId="1"/>
  </si>
  <si>
    <t>適切な前置詞（with）を選ぶ</t>
    <phoneticPr fontId="1"/>
  </si>
  <si>
    <t>手紙の内容を読み取り，写真の女の子についての問いに対する適切な答えを選ぶ</t>
    <phoneticPr fontId="1"/>
  </si>
  <si>
    <t>写真を参考に，手紙の内容を理解している</t>
    <phoneticPr fontId="1"/>
  </si>
  <si>
    <t>手紙の内容を読み取り，健が毎日することについての問いに対する適切な答えを選ぶ</t>
    <phoneticPr fontId="1"/>
  </si>
  <si>
    <t>手紙の内容を読み取り，健の兄弟についての問いに対する適切な答えを選ぶ</t>
    <phoneticPr fontId="1"/>
  </si>
  <si>
    <t>手紙の内容を読み取り，ギターを弾く人についての問いに対する適切な答えを選ぶ</t>
    <phoneticPr fontId="1"/>
  </si>
  <si>
    <t>会話文の内容を読み取り，空欄に当てはまる適切な文を選ぶ</t>
    <phoneticPr fontId="1"/>
  </si>
  <si>
    <t>会話文を読み，会話の流れや内容を理解している</t>
    <phoneticPr fontId="1"/>
  </si>
  <si>
    <t>会話文の内容を読み取り，内容に合うものを選ぶ</t>
    <phoneticPr fontId="1"/>
  </si>
  <si>
    <t>（３）①</t>
    <phoneticPr fontId="1"/>
  </si>
  <si>
    <t>会話文の内容を読み取り，「月曜日に図書館で宿題をする」時に行く図書館を選ぶ</t>
    <phoneticPr fontId="1"/>
  </si>
  <si>
    <t>（３）②</t>
    <phoneticPr fontId="1"/>
  </si>
  <si>
    <t>会話文の内容を読み取り，「午後6時に本を借りる」時に行く図書館を選ぶ</t>
    <phoneticPr fontId="1"/>
  </si>
  <si>
    <t>（１）①</t>
    <phoneticPr fontId="1"/>
  </si>
  <si>
    <t>会話文の内容を読み取り，適切な前置詞（from）を書く</t>
    <phoneticPr fontId="1"/>
  </si>
  <si>
    <t>（１）②</t>
    <phoneticPr fontId="1"/>
  </si>
  <si>
    <t>会話文の内容を読み取り，適切な疑問詞（What）を書く</t>
    <phoneticPr fontId="1"/>
  </si>
  <si>
    <t>「彼は学校で日本語を勉強します。」という意味の英文を書く</t>
    <phoneticPr fontId="1"/>
  </si>
  <si>
    <t>基本的な文の仕組みを理解した上で，適切な英文を書くことができる</t>
    <phoneticPr fontId="1"/>
  </si>
  <si>
    <t>会話文とチケットの内容を読み取り，適切な名詞（Thursday）を書く</t>
    <phoneticPr fontId="1"/>
  </si>
  <si>
    <t>チケットの情報を参考に，会話の流れや内容を理解している</t>
    <phoneticPr fontId="1"/>
  </si>
  <si>
    <t>会話文の内容を読み取り，適切な疑問詞（Whose）を書く</t>
    <phoneticPr fontId="1"/>
  </si>
  <si>
    <t>（１）③</t>
    <phoneticPr fontId="1"/>
  </si>
  <si>
    <t>会話文の内容を読み取り，適切な形容詞（first）を書く</t>
    <phoneticPr fontId="1"/>
  </si>
  <si>
    <t>会話文の内容を読み取り，会話の流れに合う適切な疑問文を書く</t>
    <phoneticPr fontId="1"/>
  </si>
  <si>
    <t>会話の流れや内容を理解した上で，適切な疑問文を書くことができる</t>
    <phoneticPr fontId="1"/>
  </si>
  <si>
    <t>-</t>
    <phoneticPr fontId="1"/>
  </si>
  <si>
    <r>
      <rPr>
        <sz val="6"/>
        <rFont val="Times New Roman"/>
        <family val="1"/>
      </rPr>
      <t xml:space="preserve"> </t>
    </r>
    <r>
      <rPr>
        <sz val="6"/>
        <rFont val="ＭＳ Ｐゴシック"/>
        <family val="3"/>
        <charset val="128"/>
      </rPr>
      <t xml:space="preserve">1 本 120 円の鉛筆を </t>
    </r>
    <r>
      <rPr>
        <i/>
        <sz val="6"/>
        <rFont val="Times New Roman"/>
        <family val="1"/>
      </rPr>
      <t xml:space="preserve">x </t>
    </r>
    <r>
      <rPr>
        <sz val="6"/>
        <rFont val="ＭＳ Ｐゴシック"/>
        <family val="3"/>
        <charset val="128"/>
      </rPr>
      <t xml:space="preserve">本買い，1000円はらったときのおつりが </t>
    </r>
    <r>
      <rPr>
        <i/>
        <sz val="6"/>
        <rFont val="Times New Roman"/>
        <family val="1"/>
      </rPr>
      <t xml:space="preserve">y </t>
    </r>
    <r>
      <rPr>
        <sz val="6"/>
        <rFont val="ＭＳ Ｐゴシック"/>
        <family val="3"/>
        <charset val="128"/>
      </rPr>
      <t>円のとき，この数量の関係を，等式で表す</t>
    </r>
    <rPh sb="3" eb="4">
      <t>ホン</t>
    </rPh>
    <phoneticPr fontId="1"/>
  </si>
  <si>
    <r>
      <t xml:space="preserve"> </t>
    </r>
    <r>
      <rPr>
        <i/>
        <sz val="6"/>
        <rFont val="Times New Roman"/>
        <family val="1"/>
      </rPr>
      <t>y</t>
    </r>
    <r>
      <rPr>
        <sz val="6"/>
        <rFont val="ＭＳ Ｐゴシック"/>
        <family val="3"/>
        <charset val="128"/>
      </rPr>
      <t>＝</t>
    </r>
    <r>
      <rPr>
        <i/>
        <sz val="6"/>
        <rFont val="Times New Roman"/>
        <family val="1"/>
      </rPr>
      <t xml:space="preserve">ax </t>
    </r>
    <r>
      <rPr>
        <sz val="6"/>
        <rFont val="ＭＳ Ｐゴシック"/>
        <family val="3"/>
        <charset val="128"/>
      </rPr>
      <t>と</t>
    </r>
    <r>
      <rPr>
        <sz val="6"/>
        <rFont val="Times New Roman"/>
        <family val="1"/>
      </rPr>
      <t xml:space="preserve"> </t>
    </r>
    <r>
      <rPr>
        <i/>
        <sz val="6"/>
        <rFont val="Times New Roman"/>
        <family val="1"/>
      </rPr>
      <t>y</t>
    </r>
    <r>
      <rPr>
        <sz val="6"/>
        <rFont val="ＭＳ Ｐゴシック"/>
        <family val="3"/>
        <charset val="128"/>
      </rPr>
      <t>＝</t>
    </r>
    <r>
      <rPr>
        <i/>
        <sz val="6"/>
        <rFont val="Times New Roman"/>
        <family val="1"/>
      </rPr>
      <t xml:space="preserve">bx </t>
    </r>
    <r>
      <rPr>
        <sz val="6"/>
        <rFont val="ＭＳ Ｐゴシック"/>
        <family val="3"/>
        <charset val="128"/>
      </rPr>
      <t>のグラフについて，</t>
    </r>
    <r>
      <rPr>
        <i/>
        <sz val="6"/>
        <rFont val="Times New Roman"/>
        <family val="1"/>
      </rPr>
      <t>a</t>
    </r>
    <r>
      <rPr>
        <sz val="6"/>
        <rFont val="ＭＳ Ｐゴシック"/>
        <family val="3"/>
        <charset val="128"/>
      </rPr>
      <t>，</t>
    </r>
    <r>
      <rPr>
        <i/>
        <sz val="6"/>
        <rFont val="Times New Roman"/>
        <family val="1"/>
      </rPr>
      <t xml:space="preserve">b </t>
    </r>
    <r>
      <rPr>
        <sz val="6"/>
        <rFont val="ＭＳ Ｐゴシック"/>
        <family val="3"/>
        <charset val="128"/>
      </rPr>
      <t>の説明として正しいものを選ぶ</t>
    </r>
    <phoneticPr fontId="1"/>
  </si>
  <si>
    <t>１</t>
    <phoneticPr fontId="5" type="Hiragana" alignment="center"/>
  </si>
  <si>
    <t>前後の会話の内容から，田中さんの質問の内容として適切なものを選択する</t>
    <phoneticPr fontId="5" type="Hiragana" alignment="center"/>
  </si>
  <si>
    <t>相手の反応を踏まえて話す</t>
    <phoneticPr fontId="5" type="Hiragana" alignment="center"/>
  </si>
  <si>
    <t>２</t>
    <phoneticPr fontId="5" type="Hiragana" alignment="center"/>
  </si>
  <si>
    <t>田中さんの質問の意図として適切なものを選択する</t>
    <phoneticPr fontId="5" type="Hiragana" alignment="center"/>
  </si>
  <si>
    <t>相手の反応を踏まえて話す</t>
    <phoneticPr fontId="5" type="Hiragana" alignment="center"/>
  </si>
  <si>
    <t>３</t>
    <phoneticPr fontId="5" type="Hiragana" alignment="center"/>
  </si>
  <si>
    <t>上田さんの発言の内容と対応する，事前に用意した質問を選択する</t>
    <phoneticPr fontId="5" type="Hiragana" alignment="center"/>
  </si>
  <si>
    <t>必要に応じて質問しながら聞き取る</t>
    <phoneticPr fontId="5" type="Hiragana" alignment="center"/>
  </si>
  <si>
    <t>４</t>
    <phoneticPr fontId="5" type="Hiragana" alignment="center"/>
  </si>
  <si>
    <t>「言いましたが」を適切な敬語に直す</t>
    <phoneticPr fontId="5" type="Hiragana" alignment="center"/>
  </si>
  <si>
    <t>語句の意味を理解し，文脈の中で適切に使う</t>
    <phoneticPr fontId="5" type="Hiragana" alignment="center"/>
  </si>
  <si>
    <t>５</t>
    <phoneticPr fontId="5" type="Hiragana" alignment="center"/>
  </si>
  <si>
    <t>話し手のそれぞれの意見として，適切なものを選択する</t>
    <phoneticPr fontId="5" type="Hiragana" alignment="center"/>
  </si>
  <si>
    <t>相手の発言について，自分の考えとの共通点や相違点をまとめる</t>
    <phoneticPr fontId="5" type="Hiragana" alignment="center"/>
  </si>
  <si>
    <t>６</t>
    <phoneticPr fontId="5" type="Hiragana" alignment="center"/>
  </si>
  <si>
    <t>フリップを作成する際に当てはまる言葉として適切なものを書き抜く</t>
    <phoneticPr fontId="5" type="Hiragana" alignment="center"/>
  </si>
  <si>
    <t>全体と部分に注意して話を構成する</t>
    <phoneticPr fontId="5" type="Hiragana" alignment="center"/>
  </si>
  <si>
    <t>1ア</t>
    <phoneticPr fontId="5" type="Hiragana" alignment="center"/>
  </si>
  <si>
    <r>
      <t>漢字を読む（作動する</t>
    </r>
    <r>
      <rPr>
        <u/>
        <sz val="6"/>
        <rFont val="ＭＳ Ｐゴシック"/>
        <family val="3"/>
        <charset val="128"/>
      </rPr>
      <t>装置</t>
    </r>
    <r>
      <rPr>
        <sz val="6"/>
        <rFont val="ＭＳ Ｐゴシック"/>
        <family val="3"/>
        <charset val="128"/>
      </rPr>
      <t>）</t>
    </r>
    <phoneticPr fontId="5" type="Hiragana" alignment="center"/>
  </si>
  <si>
    <t>文脈に即して漢字を正しく読む</t>
    <phoneticPr fontId="5" type="Hiragana" alignment="center"/>
  </si>
  <si>
    <t>１イ</t>
    <phoneticPr fontId="5" type="Hiragana" alignment="center"/>
  </si>
  <si>
    <r>
      <t>漢字を読む（赤外線を</t>
    </r>
    <r>
      <rPr>
        <u/>
        <sz val="6"/>
        <rFont val="ＭＳ Ｐゴシック"/>
        <family val="3"/>
        <charset val="128"/>
      </rPr>
      <t>検知</t>
    </r>
    <r>
      <rPr>
        <sz val="6"/>
        <rFont val="ＭＳ Ｐゴシック"/>
        <family val="3"/>
        <charset val="128"/>
      </rPr>
      <t>する）</t>
    </r>
    <phoneticPr fontId="5" type="Hiragana" alignment="center"/>
  </si>
  <si>
    <t>１ウ</t>
    <phoneticPr fontId="5" type="Hiragana" alignment="center"/>
  </si>
  <si>
    <r>
      <t>漢字を読む（</t>
    </r>
    <r>
      <rPr>
        <u/>
        <sz val="6"/>
        <rFont val="ＭＳ Ｐゴシック"/>
        <family val="3"/>
        <charset val="128"/>
      </rPr>
      <t>開閉</t>
    </r>
    <r>
      <rPr>
        <sz val="6"/>
        <rFont val="ＭＳ Ｐゴシック"/>
        <family val="3"/>
        <charset val="128"/>
      </rPr>
      <t>する仕組み）</t>
    </r>
    <phoneticPr fontId="5" type="Hiragana" alignment="center"/>
  </si>
  <si>
    <t>２</t>
    <phoneticPr fontId="5" type="Hiragana" alignment="center"/>
  </si>
  <si>
    <t>「さまざまな」と同じ意味として適切なものを選択する</t>
    <phoneticPr fontId="5" type="Hiragana" alignment="center"/>
  </si>
  <si>
    <t>単語の類別について理解する</t>
    <phoneticPr fontId="5" type="Hiragana" alignment="center"/>
  </si>
  <si>
    <t>３</t>
    <phoneticPr fontId="5" type="Hiragana" alignment="center"/>
  </si>
  <si>
    <t>適切な接続語を選択する</t>
    <phoneticPr fontId="5" type="Hiragana" alignment="center"/>
  </si>
  <si>
    <t>文脈に沿って前後の内容をつなぐ接続語の働きを理解する</t>
    <phoneticPr fontId="5" type="Hiragana" alignment="center"/>
  </si>
  <si>
    <t>４</t>
    <phoneticPr fontId="5" type="Hiragana" alignment="center"/>
  </si>
  <si>
    <t>大原さんが作成した新聞の見出しとして適切なものを選択する</t>
    <phoneticPr fontId="5" type="Hiragana" alignment="center"/>
  </si>
  <si>
    <t>文章中から必要な情報を読み取りまとめる</t>
    <phoneticPr fontId="5" type="Hiragana" alignment="center"/>
  </si>
  <si>
    <t>５</t>
    <phoneticPr fontId="5" type="Hiragana" alignment="center"/>
  </si>
  <si>
    <t>資料の内容をまとめた表を完成する</t>
    <phoneticPr fontId="5" type="Hiragana" alignment="center"/>
  </si>
  <si>
    <t>図表を用いて自分の考えが伝わるように書く</t>
    <phoneticPr fontId="5" type="Hiragana" alignment="center"/>
  </si>
  <si>
    <t>６</t>
    <phoneticPr fontId="5" type="Hiragana" alignment="center"/>
  </si>
  <si>
    <t>資料の内容をまとめた図として適切なものを選択する</t>
    <phoneticPr fontId="5" type="Hiragana" alignment="center"/>
  </si>
  <si>
    <t>７</t>
    <phoneticPr fontId="5" type="Hiragana" alignment="center"/>
  </si>
  <si>
    <t>新聞記事のまとめとして，条件に沿って自分の考えをまとめる</t>
    <phoneticPr fontId="5" type="Hiragana" alignment="center"/>
  </si>
  <si>
    <t>伝えたい事柄について，自分の考えを根拠を明確にして書く</t>
    <phoneticPr fontId="5" type="Hiragana" alignment="center"/>
  </si>
  <si>
    <t>1ア</t>
    <phoneticPr fontId="5" type="Hiragana" alignment="center"/>
  </si>
  <si>
    <r>
      <t>漢字を書く（頬が</t>
    </r>
    <r>
      <rPr>
        <u/>
        <sz val="6"/>
        <rFont val="ＭＳ Ｐゴシック"/>
        <family val="3"/>
        <charset val="128"/>
      </rPr>
      <t>イタ</t>
    </r>
    <r>
      <rPr>
        <sz val="6"/>
        <rFont val="ＭＳ Ｐゴシック"/>
        <family val="3"/>
        <charset val="128"/>
      </rPr>
      <t>む）</t>
    </r>
    <phoneticPr fontId="5" type="Hiragana" alignment="center"/>
  </si>
  <si>
    <t>文脈に即して漢字を正しく書く</t>
    <phoneticPr fontId="5" type="Hiragana" alignment="center"/>
  </si>
  <si>
    <t>１イ</t>
    <phoneticPr fontId="5" type="Hiragana" alignment="center"/>
  </si>
  <si>
    <r>
      <t>漢字を書く（祖父の声に</t>
    </r>
    <r>
      <rPr>
        <u/>
        <sz val="6"/>
        <rFont val="ＭＳ Ｐゴシック"/>
        <family val="3"/>
        <charset val="128"/>
      </rPr>
      <t>ニ</t>
    </r>
    <r>
      <rPr>
        <sz val="6"/>
        <rFont val="ＭＳ Ｐゴシック"/>
        <family val="3"/>
        <charset val="128"/>
      </rPr>
      <t>ていた）</t>
    </r>
    <phoneticPr fontId="5" type="Hiragana" alignment="center"/>
  </si>
  <si>
    <t>１ウ</t>
    <phoneticPr fontId="5" type="Hiragana" alignment="center"/>
  </si>
  <si>
    <r>
      <t>漢字を書く（</t>
    </r>
    <r>
      <rPr>
        <u/>
        <sz val="6"/>
        <rFont val="ＭＳ Ｐゴシック"/>
        <family val="3"/>
        <charset val="128"/>
      </rPr>
      <t>オサナ</t>
    </r>
    <r>
      <rPr>
        <sz val="6"/>
        <rFont val="ＭＳ Ｐゴシック"/>
        <family val="3"/>
        <charset val="128"/>
      </rPr>
      <t>かった少年）</t>
    </r>
    <phoneticPr fontId="5" type="Hiragana" alignment="center"/>
  </si>
  <si>
    <t>２</t>
    <phoneticPr fontId="5" type="Hiragana" alignment="center"/>
  </si>
  <si>
    <t>「激流」と熟語の成り立ちが同じものとして適切なものを選択する</t>
    <phoneticPr fontId="5" type="Hiragana" alignment="center"/>
  </si>
  <si>
    <t>熟語の構成を理解する</t>
    <phoneticPr fontId="5" type="Hiragana" alignment="center"/>
  </si>
  <si>
    <t>３</t>
    <phoneticPr fontId="5" type="Hiragana" alignment="center"/>
  </si>
  <si>
    <t>「しゃくりあげる」の意味として適切なものを選択する</t>
    <phoneticPr fontId="5" type="Hiragana" alignment="center"/>
  </si>
  <si>
    <t>文章中の言葉の使い方を理解する</t>
    <phoneticPr fontId="5" type="Hiragana" alignment="center"/>
  </si>
  <si>
    <t>４</t>
    <phoneticPr fontId="5" type="Hiragana" alignment="center"/>
  </si>
  <si>
    <t>「吹雪は，少年のひたいでふたつに裂けた」は登場人物のどのような行動を意味しているかを説明する</t>
    <phoneticPr fontId="5" type="Hiragana" alignment="center"/>
  </si>
  <si>
    <t>登場人物の心情や行動に注意して読み，内容を理解する</t>
    <phoneticPr fontId="5" type="Hiragana" alignment="center"/>
  </si>
  <si>
    <t>５</t>
    <phoneticPr fontId="5" type="Hiragana" alignment="center"/>
  </si>
  <si>
    <t>「一本の火の柱」は登場人物のどのような様子を表現しているか適切なものを選択する</t>
    <phoneticPr fontId="5" type="Hiragana" alignment="center"/>
  </si>
  <si>
    <t>比喩表現から登場人物の様子を読み取る</t>
    <phoneticPr fontId="5" type="Hiragana" alignment="center"/>
  </si>
  <si>
    <t>６</t>
    <phoneticPr fontId="5" type="Hiragana" alignment="center"/>
  </si>
  <si>
    <t>「少年の目に涙があふれた」の理由として適切なものを選択する</t>
    <phoneticPr fontId="5" type="Hiragana" alignment="center"/>
  </si>
  <si>
    <t>場面の描写から登場人物の心情を読み取る</t>
    <phoneticPr fontId="5" type="Hiragana" alignment="center"/>
  </si>
  <si>
    <t>７</t>
    <phoneticPr fontId="5" type="Hiragana" alignment="center"/>
  </si>
  <si>
    <t>表現の特徴（短い文で書くこと）の効果を書く</t>
    <phoneticPr fontId="5" type="Hiragana" alignment="center"/>
  </si>
  <si>
    <t>伝えたい事柄について，自分の考えを根拠を明確にして書く</t>
    <phoneticPr fontId="5" type="Hiragana" alignment="center"/>
  </si>
  <si>
    <t>１</t>
    <phoneticPr fontId="5" type="Hiragana" alignment="center"/>
  </si>
  <si>
    <t>「うゑ」を現代かなづかいで書く</t>
    <phoneticPr fontId="5" type="Hiragana" alignment="center"/>
  </si>
  <si>
    <t>文語のきまりにそって読む</t>
    <phoneticPr fontId="5" type="Hiragana" alignment="center"/>
  </si>
  <si>
    <t>２</t>
    <phoneticPr fontId="5" type="Hiragana" alignment="center"/>
  </si>
  <si>
    <t>「これ」がさす内容を本文中から書き抜く</t>
    <phoneticPr fontId="5" type="Hiragana" alignment="center"/>
  </si>
  <si>
    <t>指示語のさす内容を理解する</t>
    <phoneticPr fontId="5" type="Hiragana" alignment="center"/>
  </si>
  <si>
    <t>３</t>
    <phoneticPr fontId="5" type="Hiragana" alignment="center"/>
  </si>
  <si>
    <t>「す」を現代語で書く</t>
    <phoneticPr fontId="5" type="Hiragana" alignment="center"/>
  </si>
  <si>
    <t>語句の意味を理解し文脈の中で適切に使う</t>
    <phoneticPr fontId="5" type="Hiragana" alignment="center"/>
  </si>
  <si>
    <t>４</t>
    <phoneticPr fontId="5" type="Hiragana" alignment="center"/>
  </si>
  <si>
    <t>江戸時代の京坂の竹馬と江戸の竹馬の形の違いについて，適切なものを選択する</t>
    <phoneticPr fontId="5" type="Hiragana" alignment="center"/>
  </si>
  <si>
    <t>文章の内容を読み，必要な情報を読み取る</t>
    <phoneticPr fontId="5" type="Hiragana" alignment="center"/>
  </si>
  <si>
    <t>５</t>
    <phoneticPr fontId="5" type="Hiragana" alignment="center"/>
  </si>
  <si>
    <t>江戸時代の竹馬と現代の竹馬を比べ，分かったことを書く</t>
    <phoneticPr fontId="5" type="Hiragana" alignment="center"/>
  </si>
  <si>
    <t>自分の考えを根拠を明確にして書く</t>
    <phoneticPr fontId="5" type="Hiragana" alignment="center"/>
  </si>
  <si>
    <t>１</t>
    <phoneticPr fontId="5" type="Hiragana" alignment="center"/>
  </si>
  <si>
    <t>楷書の作品をどのようになおすかについて適切なものを選択する</t>
    <phoneticPr fontId="5" type="Hiragana" alignment="center"/>
  </si>
  <si>
    <t>楷書の基礎的な書き方を理解して書く</t>
    <phoneticPr fontId="5" type="Hiragana" alignment="center"/>
  </si>
  <si>
    <t>-</t>
    <phoneticPr fontId="5" type="Hiragana" alignment="center"/>
  </si>
  <si>
    <r>
      <t>数直線から -</t>
    </r>
    <r>
      <rPr>
        <sz val="6"/>
        <rFont val="Times New Roman"/>
        <family val="1"/>
      </rPr>
      <t xml:space="preserve">1.5 </t>
    </r>
    <r>
      <rPr>
        <sz val="6"/>
        <rFont val="ＭＳ Ｐゴシック"/>
        <family val="3"/>
        <charset val="128"/>
      </rPr>
      <t>を選ぶ</t>
    </r>
    <phoneticPr fontId="1"/>
  </si>
  <si>
    <t>数直線上にある負の数を読み取ることができる</t>
    <phoneticPr fontId="1"/>
  </si>
  <si>
    <r>
      <rPr>
        <sz val="6"/>
        <rFont val="Times New Roman"/>
        <family val="1"/>
      </rPr>
      <t xml:space="preserve"> 6</t>
    </r>
    <r>
      <rPr>
        <sz val="6"/>
        <rFont val="ＭＳ Ｐゴシック"/>
        <family val="3"/>
        <charset val="128"/>
      </rPr>
      <t>－</t>
    </r>
    <r>
      <rPr>
        <sz val="6"/>
        <rFont val="Times New Roman"/>
        <family val="1"/>
      </rPr>
      <t>(</t>
    </r>
    <r>
      <rPr>
        <sz val="6"/>
        <rFont val="ＭＳ Ｐゴシック"/>
        <family val="3"/>
        <charset val="128"/>
      </rPr>
      <t>－</t>
    </r>
    <r>
      <rPr>
        <sz val="6"/>
        <rFont val="Times New Roman"/>
        <family val="1"/>
      </rPr>
      <t xml:space="preserve">2) </t>
    </r>
    <r>
      <rPr>
        <sz val="6"/>
        <rFont val="ＭＳ Ｐゴシック"/>
        <family val="3"/>
        <charset val="128"/>
      </rPr>
      <t>を計算する</t>
    </r>
    <phoneticPr fontId="1"/>
  </si>
  <si>
    <t>正の数と負の数の四則計算ができる</t>
    <phoneticPr fontId="1"/>
  </si>
  <si>
    <t>正の数と負の数の四則計算ができる</t>
    <phoneticPr fontId="1"/>
  </si>
  <si>
    <r>
      <t>－</t>
    </r>
    <r>
      <rPr>
        <sz val="6"/>
        <rFont val="Times New Roman"/>
        <family val="1"/>
      </rPr>
      <t xml:space="preserve">5 × 4 </t>
    </r>
    <r>
      <rPr>
        <sz val="6"/>
        <rFont val="ＭＳ Ｐゴシック"/>
        <family val="3"/>
        <charset val="128"/>
      </rPr>
      <t>＋</t>
    </r>
    <r>
      <rPr>
        <sz val="6"/>
        <rFont val="Times New Roman"/>
        <family val="1"/>
      </rPr>
      <t xml:space="preserve"> 6 ÷ 3 × 2</t>
    </r>
    <r>
      <rPr>
        <sz val="6"/>
        <rFont val="ＭＳ Ｐゴシック"/>
        <family val="3"/>
        <charset val="128"/>
      </rPr>
      <t xml:space="preserve"> を計算する</t>
    </r>
    <phoneticPr fontId="1"/>
  </si>
  <si>
    <r>
      <t xml:space="preserve"> </t>
    </r>
    <r>
      <rPr>
        <i/>
        <sz val="6"/>
        <rFont val="Times New Roman"/>
        <family val="1"/>
      </rPr>
      <t xml:space="preserve">a </t>
    </r>
    <r>
      <rPr>
        <sz val="6"/>
        <rFont val="ＭＳ Ｐゴシック"/>
        <family val="3"/>
        <charset val="128"/>
      </rPr>
      <t>が負の整数のとき，計算の結果が必ず正の整数になるものを選ぶ</t>
    </r>
    <phoneticPr fontId="1"/>
  </si>
  <si>
    <t>正の数と負の数の四則計算の仕方を理解している</t>
    <phoneticPr fontId="1"/>
  </si>
  <si>
    <t xml:space="preserve"> 1 回目の点数が 75 点のとき，1 回目の点数を基準として表したものから 5 回の平均点を求める</t>
    <phoneticPr fontId="1"/>
  </si>
  <si>
    <t>仮平均を定め，平均を求めるなど，正の数と負の数を用いて，身の回りの様々な事象を表したり処理したりすることができる</t>
    <phoneticPr fontId="1"/>
  </si>
  <si>
    <t>（１）</t>
    <phoneticPr fontId="1"/>
  </si>
  <si>
    <t xml:space="preserve">               のとき，       の値を求める</t>
    <phoneticPr fontId="1"/>
  </si>
  <si>
    <t>文字を用いた式に負の数を代入して，式の値を求めることができる</t>
    <phoneticPr fontId="1"/>
  </si>
  <si>
    <r>
      <rPr>
        <sz val="6"/>
        <rFont val="Times New Roman"/>
        <family val="1"/>
      </rPr>
      <t xml:space="preserve"> 9</t>
    </r>
    <r>
      <rPr>
        <sz val="6"/>
        <rFont val="ＭＳ Ｐゴシック"/>
        <family val="3"/>
        <charset val="128"/>
      </rPr>
      <t>－</t>
    </r>
    <r>
      <rPr>
        <sz val="6"/>
        <rFont val="Times New Roman"/>
        <family val="1"/>
      </rPr>
      <t xml:space="preserve">8 × </t>
    </r>
    <r>
      <rPr>
        <i/>
        <sz val="6"/>
        <rFont val="Times New Roman"/>
        <family val="1"/>
      </rPr>
      <t xml:space="preserve">x </t>
    </r>
    <r>
      <rPr>
        <sz val="6"/>
        <rFont val="Times New Roman"/>
        <family val="1"/>
      </rPr>
      <t xml:space="preserve">÷ 4 </t>
    </r>
    <r>
      <rPr>
        <sz val="6"/>
        <rFont val="ＭＳ Ｐゴシック"/>
        <family val="3"/>
        <charset val="128"/>
      </rPr>
      <t>を，文字を用いた式の表し方にしたがって表す</t>
    </r>
    <phoneticPr fontId="1"/>
  </si>
  <si>
    <t>文字を用いた式の乗法と除法を，その表し方に従って表すことができる</t>
    <phoneticPr fontId="1"/>
  </si>
  <si>
    <r>
      <rPr>
        <sz val="6"/>
        <rFont val="Times New Roman"/>
        <family val="1"/>
      </rPr>
      <t>( 2</t>
    </r>
    <r>
      <rPr>
        <i/>
        <sz val="6"/>
        <rFont val="Times New Roman"/>
        <family val="1"/>
      </rPr>
      <t>x</t>
    </r>
    <r>
      <rPr>
        <sz val="6"/>
        <rFont val="ＭＳ Ｐゴシック"/>
        <family val="3"/>
        <charset val="128"/>
      </rPr>
      <t>＋</t>
    </r>
    <r>
      <rPr>
        <sz val="6"/>
        <rFont val="Times New Roman"/>
        <family val="1"/>
      </rPr>
      <t>5 )</t>
    </r>
    <r>
      <rPr>
        <sz val="6"/>
        <rFont val="ＭＳ Ｐゴシック"/>
        <family val="3"/>
        <charset val="128"/>
      </rPr>
      <t>－</t>
    </r>
    <r>
      <rPr>
        <sz val="6"/>
        <rFont val="Times New Roman"/>
        <family val="1"/>
      </rPr>
      <t>( 3</t>
    </r>
    <r>
      <rPr>
        <i/>
        <sz val="6"/>
        <rFont val="Times New Roman"/>
        <family val="1"/>
      </rPr>
      <t>x</t>
    </r>
    <r>
      <rPr>
        <sz val="6"/>
        <rFont val="ＭＳ Ｐゴシック"/>
        <family val="3"/>
        <charset val="128"/>
      </rPr>
      <t>－</t>
    </r>
    <r>
      <rPr>
        <sz val="6"/>
        <rFont val="Times New Roman"/>
        <family val="1"/>
      </rPr>
      <t xml:space="preserve">3 ) </t>
    </r>
    <r>
      <rPr>
        <sz val="6"/>
        <rFont val="ＭＳ Ｐゴシック"/>
        <family val="3"/>
        <charset val="128"/>
      </rPr>
      <t>を計算した答えを選ぶ</t>
    </r>
    <phoneticPr fontId="1"/>
  </si>
  <si>
    <t>簡単な一次式の加法と減法の計算ができる</t>
    <phoneticPr fontId="1"/>
  </si>
  <si>
    <t>数量の関係や法則などを等式や不等式で表すことができる</t>
    <phoneticPr fontId="1"/>
  </si>
  <si>
    <r>
      <t>一元一次方程式</t>
    </r>
    <r>
      <rPr>
        <sz val="6"/>
        <rFont val="Times New Roman"/>
        <family val="1"/>
      </rPr>
      <t xml:space="preserve"> 5 ( </t>
    </r>
    <r>
      <rPr>
        <i/>
        <sz val="6"/>
        <rFont val="Times New Roman"/>
        <family val="1"/>
      </rPr>
      <t>x</t>
    </r>
    <r>
      <rPr>
        <sz val="6"/>
        <rFont val="ＭＳ Ｐゴシック"/>
        <family val="3"/>
        <charset val="128"/>
      </rPr>
      <t>－</t>
    </r>
    <r>
      <rPr>
        <sz val="6"/>
        <rFont val="Times New Roman"/>
        <family val="1"/>
      </rPr>
      <t xml:space="preserve">2 ) </t>
    </r>
    <r>
      <rPr>
        <sz val="6"/>
        <rFont val="ＭＳ Ｐゴシック"/>
        <family val="3"/>
        <charset val="128"/>
      </rPr>
      <t>＝</t>
    </r>
    <r>
      <rPr>
        <sz val="6"/>
        <rFont val="Times New Roman"/>
        <family val="1"/>
      </rPr>
      <t xml:space="preserve"> 3 (</t>
    </r>
    <r>
      <rPr>
        <i/>
        <sz val="6"/>
        <rFont val="Times New Roman"/>
        <family val="1"/>
      </rPr>
      <t xml:space="preserve"> x</t>
    </r>
    <r>
      <rPr>
        <sz val="6"/>
        <rFont val="ＭＳ Ｐゴシック"/>
        <family val="3"/>
        <charset val="128"/>
      </rPr>
      <t>－</t>
    </r>
    <r>
      <rPr>
        <sz val="6"/>
        <rFont val="Times New Roman"/>
        <family val="1"/>
      </rPr>
      <t xml:space="preserve">4 ) </t>
    </r>
    <r>
      <rPr>
        <sz val="6"/>
        <rFont val="ＭＳ Ｐゴシック"/>
        <family val="3"/>
        <charset val="128"/>
      </rPr>
      <t>の途中の式として正しい式を選ぶ</t>
    </r>
    <phoneticPr fontId="1"/>
  </si>
  <si>
    <t>一元一次方程式の解き方を理解している</t>
    <phoneticPr fontId="1"/>
  </si>
  <si>
    <r>
      <t>一次方程式</t>
    </r>
    <r>
      <rPr>
        <sz val="6"/>
        <rFont val="Times New Roman"/>
        <family val="1"/>
      </rPr>
      <t xml:space="preserve"> 2</t>
    </r>
    <r>
      <rPr>
        <i/>
        <sz val="6"/>
        <rFont val="Times New Roman"/>
        <family val="1"/>
      </rPr>
      <t>x</t>
    </r>
    <r>
      <rPr>
        <sz val="6"/>
        <rFont val="ＭＳ Ｐゴシック"/>
        <family val="3"/>
        <charset val="128"/>
      </rPr>
      <t>－</t>
    </r>
    <r>
      <rPr>
        <sz val="6"/>
        <rFont val="Times New Roman"/>
        <family val="1"/>
      </rPr>
      <t xml:space="preserve">9 </t>
    </r>
    <r>
      <rPr>
        <sz val="6"/>
        <rFont val="ＭＳ Ｐゴシック"/>
        <family val="3"/>
        <charset val="128"/>
      </rPr>
      <t>＝</t>
    </r>
    <r>
      <rPr>
        <sz val="6"/>
        <rFont val="Times New Roman"/>
        <family val="1"/>
      </rPr>
      <t xml:space="preserve"> </t>
    </r>
    <r>
      <rPr>
        <sz val="6"/>
        <rFont val="ＭＳ Ｐゴシック"/>
        <family val="3"/>
        <charset val="128"/>
      </rPr>
      <t>－</t>
    </r>
    <r>
      <rPr>
        <sz val="6"/>
        <rFont val="Times New Roman"/>
        <family val="1"/>
      </rPr>
      <t xml:space="preserve">( </t>
    </r>
    <r>
      <rPr>
        <i/>
        <sz val="6"/>
        <rFont val="Times New Roman"/>
        <family val="1"/>
      </rPr>
      <t>x</t>
    </r>
    <r>
      <rPr>
        <sz val="6"/>
        <rFont val="ＭＳ Ｐゴシック"/>
        <family val="3"/>
        <charset val="128"/>
      </rPr>
      <t>－</t>
    </r>
    <r>
      <rPr>
        <sz val="6"/>
        <rFont val="Times New Roman"/>
        <family val="1"/>
      </rPr>
      <t>3 )</t>
    </r>
    <r>
      <rPr>
        <sz val="6"/>
        <rFont val="ＭＳ Ｐゴシック"/>
        <family val="3"/>
        <charset val="128"/>
      </rPr>
      <t xml:space="preserve"> を解く</t>
    </r>
    <phoneticPr fontId="1"/>
  </si>
  <si>
    <t>簡単な一元一次方程式を解くことができる</t>
    <phoneticPr fontId="1"/>
  </si>
  <si>
    <r>
      <t>比例式</t>
    </r>
    <r>
      <rPr>
        <sz val="6"/>
        <rFont val="Times New Roman"/>
        <family val="1"/>
      </rPr>
      <t xml:space="preserve"> 18 </t>
    </r>
    <r>
      <rPr>
        <sz val="6"/>
        <rFont val="ＭＳ Ｐゴシック"/>
        <family val="3"/>
        <charset val="128"/>
      </rPr>
      <t>：</t>
    </r>
    <r>
      <rPr>
        <sz val="6"/>
        <rFont val="Times New Roman"/>
        <family val="1"/>
      </rPr>
      <t xml:space="preserve"> </t>
    </r>
    <r>
      <rPr>
        <i/>
        <sz val="6"/>
        <rFont val="Times New Roman"/>
        <family val="1"/>
      </rPr>
      <t>x</t>
    </r>
    <r>
      <rPr>
        <sz val="6"/>
        <rFont val="Times New Roman"/>
        <family val="1"/>
      </rPr>
      <t xml:space="preserve"> </t>
    </r>
    <r>
      <rPr>
        <sz val="6"/>
        <rFont val="ＭＳ Ｐゴシック"/>
        <family val="3"/>
        <charset val="128"/>
      </rPr>
      <t>＝</t>
    </r>
    <r>
      <rPr>
        <sz val="6"/>
        <rFont val="Times New Roman"/>
        <family val="1"/>
      </rPr>
      <t xml:space="preserve"> 4 </t>
    </r>
    <r>
      <rPr>
        <sz val="6"/>
        <rFont val="ＭＳ Ｐゴシック"/>
        <family val="3"/>
        <charset val="128"/>
      </rPr>
      <t>：</t>
    </r>
    <r>
      <rPr>
        <sz val="6"/>
        <rFont val="Times New Roman"/>
        <family val="1"/>
      </rPr>
      <t xml:space="preserve"> 6</t>
    </r>
    <r>
      <rPr>
        <sz val="6"/>
        <rFont val="ＭＳ Ｐゴシック"/>
        <family val="3"/>
        <charset val="128"/>
      </rPr>
      <t xml:space="preserve"> を解く</t>
    </r>
    <phoneticPr fontId="1"/>
  </si>
  <si>
    <t>簡単な比例式を解くことができる</t>
    <phoneticPr fontId="1"/>
  </si>
  <si>
    <t>一次方程式の解が正しいかどうかを確かめるためにすることとして正しいものを選ぶ</t>
    <phoneticPr fontId="1"/>
  </si>
  <si>
    <t>方程式の必要性と意味及びその解の意味を理解している</t>
    <phoneticPr fontId="1"/>
  </si>
  <si>
    <t>（１）</t>
    <phoneticPr fontId="1"/>
  </si>
  <si>
    <t>正方形の一辺の長さを決めると，その正方形の周の長さがただ一つに決まる場合にいえる関数の関係について，空欄に当てはまる言葉の組み合わせとして正しいものを選ぶ</t>
    <phoneticPr fontId="1"/>
  </si>
  <si>
    <t>関数関係の意味を理解している</t>
    <phoneticPr fontId="1"/>
  </si>
  <si>
    <r>
      <rPr>
        <sz val="6"/>
        <rFont val="Times New Roman"/>
        <family val="1"/>
      </rPr>
      <t xml:space="preserve"> </t>
    </r>
    <r>
      <rPr>
        <sz val="6"/>
        <rFont val="ＭＳ Ｐゴシック"/>
        <family val="3"/>
        <charset val="128"/>
      </rPr>
      <t>200</t>
    </r>
    <r>
      <rPr>
        <i/>
        <sz val="6"/>
        <rFont val="Times New Roman"/>
        <family val="1"/>
      </rPr>
      <t xml:space="preserve"> L</t>
    </r>
    <r>
      <rPr>
        <sz val="6"/>
        <rFont val="ＭＳ Ｐゴシック"/>
        <family val="3"/>
        <charset val="128"/>
      </rPr>
      <t>はいる空の水そうに，毎分</t>
    </r>
    <r>
      <rPr>
        <sz val="6"/>
        <rFont val="Times New Roman"/>
        <family val="1"/>
      </rPr>
      <t xml:space="preserve"> </t>
    </r>
    <r>
      <rPr>
        <sz val="6"/>
        <rFont val="ＭＳ Ｐゴシック"/>
        <family val="3"/>
        <charset val="128"/>
      </rPr>
      <t>4</t>
    </r>
    <r>
      <rPr>
        <i/>
        <sz val="6"/>
        <rFont val="Times New Roman"/>
        <family val="1"/>
      </rPr>
      <t xml:space="preserve"> L</t>
    </r>
    <r>
      <rPr>
        <sz val="6"/>
        <rFont val="ＭＳ Ｐゴシック"/>
        <family val="3"/>
        <charset val="128"/>
      </rPr>
      <t>で水をいれたときの，水を入れてからの時間</t>
    </r>
    <r>
      <rPr>
        <sz val="6"/>
        <rFont val="Times New Roman"/>
        <family val="1"/>
      </rPr>
      <t xml:space="preserve"> </t>
    </r>
    <r>
      <rPr>
        <i/>
        <sz val="6"/>
        <rFont val="Times New Roman"/>
        <family val="1"/>
      </rPr>
      <t xml:space="preserve">x </t>
    </r>
    <r>
      <rPr>
        <sz val="6"/>
        <rFont val="ＭＳ Ｐゴシック"/>
        <family val="3"/>
        <charset val="128"/>
      </rPr>
      <t>の変域として正しいものを選ぶ</t>
    </r>
    <phoneticPr fontId="1"/>
  </si>
  <si>
    <t>変数と変域の意味を理解している</t>
    <phoneticPr fontId="1"/>
  </si>
  <si>
    <r>
      <t>反比例の式            で，</t>
    </r>
    <r>
      <rPr>
        <i/>
        <sz val="6"/>
        <rFont val="Times New Roman"/>
        <family val="1"/>
      </rPr>
      <t xml:space="preserve">y </t>
    </r>
    <r>
      <rPr>
        <sz val="6"/>
        <rFont val="ＭＳ Ｐゴシック"/>
        <family val="3"/>
        <charset val="128"/>
      </rPr>
      <t>が</t>
    </r>
    <r>
      <rPr>
        <sz val="6"/>
        <rFont val="Times New Roman"/>
        <family val="1"/>
      </rPr>
      <t xml:space="preserve"> 12 </t>
    </r>
    <r>
      <rPr>
        <sz val="6"/>
        <rFont val="ＭＳ Ｐゴシック"/>
        <family val="3"/>
        <charset val="128"/>
      </rPr>
      <t>のときの</t>
    </r>
    <r>
      <rPr>
        <sz val="6"/>
        <rFont val="Times New Roman"/>
        <family val="1"/>
      </rPr>
      <t xml:space="preserve"> </t>
    </r>
    <r>
      <rPr>
        <i/>
        <sz val="6"/>
        <rFont val="Times New Roman"/>
        <family val="1"/>
      </rPr>
      <t xml:space="preserve">x </t>
    </r>
    <r>
      <rPr>
        <sz val="6"/>
        <rFont val="ＭＳ Ｐゴシック"/>
        <family val="3"/>
        <charset val="128"/>
      </rPr>
      <t>の値を求める</t>
    </r>
    <phoneticPr fontId="1"/>
  </si>
  <si>
    <t>反比例の関係を表す式に数を代入し，対応する値を求める</t>
    <phoneticPr fontId="1"/>
  </si>
  <si>
    <t>（１）</t>
    <phoneticPr fontId="1"/>
  </si>
  <si>
    <r>
      <t xml:space="preserve"> </t>
    </r>
    <r>
      <rPr>
        <i/>
        <sz val="6"/>
        <rFont val="Times New Roman"/>
        <family val="1"/>
      </rPr>
      <t xml:space="preserve">y </t>
    </r>
    <r>
      <rPr>
        <sz val="6"/>
        <rFont val="ＭＳ Ｐゴシック"/>
        <family val="3"/>
        <charset val="128"/>
      </rPr>
      <t>が</t>
    </r>
    <r>
      <rPr>
        <sz val="6"/>
        <rFont val="Times New Roman"/>
        <family val="1"/>
      </rPr>
      <t xml:space="preserve"> </t>
    </r>
    <r>
      <rPr>
        <i/>
        <sz val="6"/>
        <rFont val="Times New Roman"/>
        <family val="1"/>
      </rPr>
      <t xml:space="preserve">x </t>
    </r>
    <r>
      <rPr>
        <sz val="6"/>
        <rFont val="ＭＳ Ｐゴシック"/>
        <family val="3"/>
        <charset val="128"/>
      </rPr>
      <t>に反比例する関係を正しく表したものを選ぶ</t>
    </r>
    <phoneticPr fontId="1"/>
  </si>
  <si>
    <t>反比例の意味を理解している</t>
    <phoneticPr fontId="1"/>
  </si>
  <si>
    <t>比例の特徴を理解している</t>
    <phoneticPr fontId="1"/>
  </si>
  <si>
    <r>
      <t xml:space="preserve"> </t>
    </r>
    <r>
      <rPr>
        <i/>
        <sz val="6"/>
        <rFont val="Times New Roman"/>
        <family val="1"/>
      </rPr>
      <t xml:space="preserve">y </t>
    </r>
    <r>
      <rPr>
        <sz val="6"/>
        <rFont val="ＭＳ Ｐゴシック"/>
        <family val="3"/>
        <charset val="128"/>
      </rPr>
      <t>が</t>
    </r>
    <r>
      <rPr>
        <sz val="6"/>
        <rFont val="Times New Roman"/>
        <family val="1"/>
      </rPr>
      <t xml:space="preserve"> </t>
    </r>
    <r>
      <rPr>
        <i/>
        <sz val="6"/>
        <rFont val="Times New Roman"/>
        <family val="1"/>
      </rPr>
      <t xml:space="preserve">x </t>
    </r>
    <r>
      <rPr>
        <sz val="6"/>
        <rFont val="ＭＳ Ｐゴシック"/>
        <family val="3"/>
        <charset val="128"/>
      </rPr>
      <t>に比例するとき，表から</t>
    </r>
    <r>
      <rPr>
        <sz val="6"/>
        <rFont val="Times New Roman"/>
        <family val="1"/>
      </rPr>
      <t xml:space="preserve"> </t>
    </r>
    <r>
      <rPr>
        <i/>
        <sz val="6"/>
        <rFont val="Times New Roman"/>
        <family val="1"/>
      </rPr>
      <t xml:space="preserve">x </t>
    </r>
    <r>
      <rPr>
        <sz val="6"/>
        <rFont val="ＭＳ Ｐゴシック"/>
        <family val="3"/>
        <charset val="128"/>
      </rPr>
      <t>と</t>
    </r>
    <r>
      <rPr>
        <sz val="6"/>
        <rFont val="Times New Roman"/>
        <family val="1"/>
      </rPr>
      <t xml:space="preserve"> </t>
    </r>
    <r>
      <rPr>
        <i/>
        <sz val="6"/>
        <rFont val="Times New Roman"/>
        <family val="1"/>
      </rPr>
      <t xml:space="preserve">y </t>
    </r>
    <r>
      <rPr>
        <sz val="6"/>
        <rFont val="ＭＳ Ｐゴシック"/>
        <family val="3"/>
        <charset val="128"/>
      </rPr>
      <t>の関係を式に表す</t>
    </r>
    <phoneticPr fontId="1"/>
  </si>
  <si>
    <t>比例，反比例の関係を表，式，グラフを用いて表現したり，処理したりすることができる</t>
    <phoneticPr fontId="1"/>
  </si>
  <si>
    <r>
      <t>反比例              のグラフにおいて，</t>
    </r>
    <r>
      <rPr>
        <i/>
        <sz val="6"/>
        <rFont val="Times New Roman"/>
        <family val="1"/>
      </rPr>
      <t xml:space="preserve">x </t>
    </r>
    <r>
      <rPr>
        <sz val="6"/>
        <rFont val="ＭＳ Ｐゴシック"/>
        <family val="3"/>
        <charset val="128"/>
      </rPr>
      <t>座標と</t>
    </r>
    <r>
      <rPr>
        <sz val="6"/>
        <rFont val="Times New Roman"/>
        <family val="1"/>
      </rPr>
      <t xml:space="preserve"> </t>
    </r>
    <r>
      <rPr>
        <i/>
        <sz val="6"/>
        <rFont val="Times New Roman"/>
        <family val="1"/>
      </rPr>
      <t xml:space="preserve">y </t>
    </r>
    <r>
      <rPr>
        <sz val="6"/>
        <rFont val="ＭＳ Ｐゴシック"/>
        <family val="3"/>
        <charset val="128"/>
      </rPr>
      <t>座標の値がともに整数である点は全部でいくつあるかを選ぶ</t>
    </r>
    <phoneticPr fontId="1"/>
  </si>
  <si>
    <t>反比例の関係を表，式，グラフを用いて表現したり，処理したりすることができる</t>
    <phoneticPr fontId="1"/>
  </si>
  <si>
    <t>△ABCにおいて，辺ABと辺ACから辺BCへ等距離にある点Pが，どのような点になるかを選ぶ</t>
    <phoneticPr fontId="1"/>
  </si>
  <si>
    <t>二本の直線からもう一方の直線に対して等距離にある点の見つけ方を作図から求めることができる</t>
    <phoneticPr fontId="1"/>
  </si>
  <si>
    <t>角の二等分線を作図するための線をひいたとき，正しいコンパスの針の位置を示しているものを選ぶ</t>
    <phoneticPr fontId="1"/>
  </si>
  <si>
    <t>角の二等分線などの作図の方法を理解している</t>
    <phoneticPr fontId="1"/>
  </si>
  <si>
    <t>点対称な図形をかき入れたものを選ぶ</t>
    <phoneticPr fontId="1"/>
  </si>
  <si>
    <t>平行移動，対称移動及び回転移動の意味を理解している</t>
    <phoneticPr fontId="1"/>
  </si>
  <si>
    <t>（１）①</t>
    <phoneticPr fontId="1"/>
  </si>
  <si>
    <t xml:space="preserve">      の循環小数において，
 5 回目に出てくる 1 は小数第何位かを求める</t>
    <phoneticPr fontId="1"/>
  </si>
  <si>
    <t>数量の関係や法則などを，表したりすることができる</t>
    <phoneticPr fontId="1"/>
  </si>
  <si>
    <t>（１）②</t>
    <phoneticPr fontId="1"/>
  </si>
  <si>
    <r>
      <t xml:space="preserve">      の循環小数において，
 </t>
    </r>
    <r>
      <rPr>
        <i/>
        <sz val="6"/>
        <rFont val="Times New Roman"/>
        <family val="1"/>
      </rPr>
      <t xml:space="preserve">n </t>
    </r>
    <r>
      <rPr>
        <sz val="6"/>
        <rFont val="ＭＳ Ｐゴシック"/>
        <family val="3"/>
        <charset val="128"/>
      </rPr>
      <t>回目に出てくる</t>
    </r>
    <r>
      <rPr>
        <sz val="6"/>
        <rFont val="Times New Roman"/>
        <family val="1"/>
      </rPr>
      <t xml:space="preserve"> </t>
    </r>
    <r>
      <rPr>
        <sz val="6"/>
        <rFont val="ＭＳ Ｐゴシック"/>
        <family val="3"/>
        <charset val="128"/>
      </rPr>
      <t>1 を，</t>
    </r>
    <r>
      <rPr>
        <i/>
        <sz val="6"/>
        <rFont val="Times New Roman"/>
        <family val="1"/>
      </rPr>
      <t xml:space="preserve">n </t>
    </r>
    <r>
      <rPr>
        <sz val="6"/>
        <rFont val="ＭＳ Ｐゴシック"/>
        <family val="3"/>
        <charset val="128"/>
      </rPr>
      <t>を使った文字式で表す</t>
    </r>
    <phoneticPr fontId="1"/>
  </si>
  <si>
    <t>数量の関係や法則など，文字を用いた式でどのように表すかや，式が何を意味しているのかを考えることができる</t>
    <phoneticPr fontId="1"/>
  </si>
  <si>
    <t>（２）</t>
    <phoneticPr fontId="1"/>
  </si>
  <si>
    <t xml:space="preserve">      の循環小数において，
小数第 222 位の数字は 4 になるかどうかを選び，その理由を説明する</t>
    <phoneticPr fontId="1"/>
  </si>
  <si>
    <t>具体的な事象の中の数量の関係をとらえ，一元一次方程式をつくることができる</t>
    <phoneticPr fontId="1"/>
  </si>
  <si>
    <t xml:space="preserve"> 1.2 秒間で音が水中を伝わる距離を求める</t>
    <phoneticPr fontId="1"/>
  </si>
  <si>
    <t>比例の関係をグラフを用いて処理することができる</t>
    <phoneticPr fontId="1"/>
  </si>
  <si>
    <t>水中と空気中のグラフを比較し，傾きと伝わる速さの説明として正しい組み合わせを選ぶ</t>
    <phoneticPr fontId="1"/>
  </si>
  <si>
    <t>比例の関係をグラフを用いて調べ，その特徴を見いだすことができる</t>
    <phoneticPr fontId="1"/>
  </si>
  <si>
    <t>具体的な事象から取り出した二つの数量の関係が比例であるかどうかを判断し，その変化や対応の特徴をとらえ，説明することができる</t>
    <phoneticPr fontId="1"/>
  </si>
  <si>
    <t>平行移動させたときに，ぴったり重なる図形は図の中にいくつあるかを求める</t>
    <phoneticPr fontId="1"/>
  </si>
  <si>
    <t>平行移動の意味を理解している</t>
    <phoneticPr fontId="1"/>
  </si>
  <si>
    <t>回転移動させたときに，図形にぴったり重なるには何度回転させればよいかを求める</t>
    <phoneticPr fontId="1"/>
  </si>
  <si>
    <t>回転移動の意味を理解している</t>
    <phoneticPr fontId="1"/>
  </si>
  <si>
    <t>対称移動をしたときにわかる性質として空欄に当てはまる言葉を選ぶ</t>
    <phoneticPr fontId="1"/>
  </si>
  <si>
    <t>移動前と移動後の二つの図形の関係を調べ，図形の性質を見いだすことができる</t>
    <phoneticPr fontId="1"/>
  </si>
  <si>
    <t>-</t>
    <phoneticPr fontId="1"/>
  </si>
  <si>
    <t>※一つの設問が複数の区分に該当する場合があるため、</t>
    <phoneticPr fontId="1"/>
  </si>
  <si>
    <t>　それぞれの分類について各区分の設問数等を合計した値は、</t>
    <phoneticPr fontId="1"/>
  </si>
  <si>
    <t>　実際の設問数等とは一致しない場合がある。</t>
    <phoneticPr fontId="1"/>
  </si>
  <si>
    <t>点Aの座標を求める</t>
    <rPh sb="6" eb="7">
      <t>モト</t>
    </rPh>
    <phoneticPr fontId="1"/>
  </si>
  <si>
    <t>座標平面上にある点の位置を，2つの数の組で表すことができる</t>
    <phoneticPr fontId="1"/>
  </si>
  <si>
    <r>
      <t>アの説明を参考に，</t>
    </r>
    <r>
      <rPr>
        <i/>
        <sz val="6"/>
        <rFont val="Times New Roman"/>
        <family val="1"/>
      </rPr>
      <t>x</t>
    </r>
    <r>
      <rPr>
        <sz val="6"/>
        <rFont val="ＭＳ Ｐゴシック"/>
        <family val="3"/>
        <charset val="128"/>
      </rPr>
      <t xml:space="preserve"> 座標が 3 のときの  
</t>
    </r>
    <r>
      <rPr>
        <i/>
        <sz val="6"/>
        <rFont val="Times New Roman"/>
        <family val="1"/>
      </rPr>
      <t xml:space="preserve"> y</t>
    </r>
    <r>
      <rPr>
        <sz val="6"/>
        <rFont val="ＭＳ Ｐゴシック"/>
        <family val="3"/>
        <charset val="128"/>
      </rPr>
      <t xml:space="preserve"> 座標の差を説明する</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</si>
</sst>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_ "/>
    <numFmt numFmtId="177" formatCode="#,##0_ "/>
    <numFmt numFmtId="178" formatCode="0_ "/>
    <numFmt numFmtId="179" formatCode="0_);[Red]\(0\)"/>
    <numFmt numFmtId="180" formatCode="0_ ;[Red]\-0\ "/>
  </numFmts>
  <fonts count="35" x14ac:knownFonts="1">
    <font>
      <sz val="11"/>
      <name val="ＭＳ Ｐゴシック"/>
      <family val="3"/>
      <charset val="128"/>
    </font>
    <font>
      <sz val="6"/>
      <name val="ＭＳ Ｐゴシック"/>
      <family val="3"/>
      <charset val="128"/>
    </font>
    <font>
      <sz val="11"/>
      <color indexed="9"/>
      <name val="ＭＳ Ｐゴシック"/>
      <family val="3"/>
      <charset val="128"/>
    </font>
    <font>
      <sz val="9"/>
      <name val="ＭＳ Ｐゴシック"/>
      <family val="3"/>
      <charset val="128"/>
    </font>
    <font>
      <sz val="6"/>
      <color indexed="9"/>
      <name val="ＭＳ Ｐゴシック"/>
      <family val="3"/>
      <charset val="128"/>
    </font>
    <font>
      <sz val="4"/>
      <name val="ＭＳ Ｐゴシック"/>
      <family val="3"/>
      <charset val="128"/>
    </font>
    <font>
      <sz val="11"/>
      <name val="ＭＳ Ｐゴシック"/>
      <family val="3"/>
      <charset val="128"/>
    </font>
    <font>
      <sz val="10"/>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6"/>
      <name val="ＭＳ Ｐゴシック"/>
      <family val="3"/>
      <charset val="128"/>
      <scheme val="minor"/>
    </font>
    <font>
      <sz val="6"/>
      <color theme="1"/>
      <name val="ＭＳ Ｐゴシック"/>
      <family val="3"/>
      <charset val="128"/>
    </font>
    <font>
      <b/>
      <sz val="12"/>
      <color indexed="9"/>
      <name val="ＭＳ ゴシック"/>
      <family val="3"/>
      <charset val="128"/>
    </font>
    <font>
      <b/>
      <sz val="18"/>
      <color indexed="9"/>
      <name val="ＭＳ ゴシック"/>
      <family val="3"/>
      <charset val="128"/>
    </font>
    <font>
      <sz val="18"/>
      <color indexed="9"/>
      <name val="ＭＳ ゴシック"/>
      <family val="3"/>
      <charset val="128"/>
    </font>
    <font>
      <b/>
      <sz val="16"/>
      <color indexed="9"/>
      <name val="ＭＳ ゴシック"/>
      <family val="3"/>
      <charset val="128"/>
    </font>
    <font>
      <sz val="6"/>
      <name val="Times New Roman"/>
      <family val="1"/>
    </font>
    <font>
      <i/>
      <sz val="6"/>
      <name val="Times New Roman"/>
      <family val="1"/>
    </font>
    <font>
      <sz val="6"/>
      <name val="ＭＳ ゴシック"/>
      <family val="3"/>
      <charset val="128"/>
    </font>
    <font>
      <u/>
      <sz val="6"/>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theme="1"/>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s>
  <cellStyleXfs count="42">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cellStyleXfs>
  <cellXfs count="164">
    <xf numFmtId="0" fontId="0" fillId="0" borderId="0" xfId="0"/>
    <xf numFmtId="0" fontId="3" fillId="0" borderId="0" xfId="0" applyFont="1" applyBorder="1" applyAlignment="1"/>
    <xf numFmtId="176" fontId="3" fillId="0" borderId="0" xfId="0" applyNumberFormat="1" applyFont="1" applyBorder="1" applyAlignment="1"/>
    <xf numFmtId="0" fontId="1" fillId="0" borderId="0" xfId="0" applyFont="1" applyBorder="1" applyAlignment="1">
      <alignment vertical="center"/>
    </xf>
    <xf numFmtId="0" fontId="1" fillId="0" borderId="0" xfId="0" applyFont="1" applyBorder="1" applyAlignment="1"/>
    <xf numFmtId="0" fontId="0" fillId="0" borderId="0" xfId="0" applyBorder="1"/>
    <xf numFmtId="0" fontId="2" fillId="24" borderId="0" xfId="0" applyFont="1" applyFill="1" applyBorder="1"/>
    <xf numFmtId="0" fontId="0" fillId="24" borderId="0" xfId="0" applyFill="1" applyBorder="1"/>
    <xf numFmtId="0" fontId="4" fillId="24" borderId="0" xfId="0" applyFont="1" applyFill="1" applyBorder="1"/>
    <xf numFmtId="0" fontId="3" fillId="0" borderId="0" xfId="0" applyFont="1" applyBorder="1"/>
    <xf numFmtId="176" fontId="1" fillId="0" borderId="0" xfId="0" applyNumberFormat="1" applyFont="1" applyBorder="1" applyAlignment="1"/>
    <xf numFmtId="0" fontId="1" fillId="0" borderId="0" xfId="0" applyFont="1" applyBorder="1"/>
    <xf numFmtId="0" fontId="1" fillId="0" borderId="10" xfId="0" applyFont="1" applyBorder="1" applyAlignment="1">
      <alignment horizontal="center" vertical="center"/>
    </xf>
    <xf numFmtId="0" fontId="4" fillId="24" borderId="0" xfId="0" applyFont="1" applyFill="1" applyBorder="1" applyAlignment="1">
      <alignment horizontal="right"/>
    </xf>
    <xf numFmtId="0" fontId="0" fillId="0" borderId="0" xfId="0" applyFill="1" applyBorder="1"/>
    <xf numFmtId="0" fontId="1" fillId="0" borderId="0" xfId="0" applyFont="1" applyBorder="1" applyAlignment="1">
      <alignment horizontal="center" vertical="center"/>
    </xf>
    <xf numFmtId="0" fontId="6" fillId="24" borderId="0" xfId="0" applyFont="1" applyFill="1" applyBorder="1"/>
    <xf numFmtId="0" fontId="6" fillId="0" borderId="0" xfId="0" applyFont="1" applyFill="1" applyBorder="1"/>
    <xf numFmtId="0" fontId="6" fillId="0" borderId="0" xfId="0" applyFont="1" applyBorder="1"/>
    <xf numFmtId="0" fontId="1" fillId="24" borderId="0" xfId="0" applyFont="1" applyFill="1" applyBorder="1"/>
    <xf numFmtId="0" fontId="1" fillId="0" borderId="0" xfId="0" applyFont="1" applyFill="1" applyBorder="1"/>
    <xf numFmtId="0" fontId="7" fillId="0" borderId="0" xfId="0" applyFont="1" applyBorder="1"/>
    <xf numFmtId="177" fontId="1" fillId="0" borderId="10" xfId="0" applyNumberFormat="1" applyFont="1" applyBorder="1" applyAlignment="1">
      <alignment horizontal="right" vertical="center"/>
    </xf>
    <xf numFmtId="176" fontId="1" fillId="0" borderId="10" xfId="0" applyNumberFormat="1" applyFont="1" applyBorder="1" applyAlignment="1">
      <alignment vertical="center"/>
    </xf>
    <xf numFmtId="176" fontId="1" fillId="0" borderId="0" xfId="0" applyNumberFormat="1" applyFont="1" applyBorder="1" applyAlignment="1">
      <alignment vertical="center"/>
    </xf>
    <xf numFmtId="0" fontId="6" fillId="0" borderId="0" xfId="0" applyFont="1" applyBorder="1" applyAlignment="1">
      <alignment vertical="center"/>
    </xf>
    <xf numFmtId="0" fontId="3" fillId="0" borderId="0" xfId="0" applyFont="1" applyFill="1" applyBorder="1" applyAlignment="1">
      <alignment horizontal="left" vertical="center"/>
    </xf>
    <xf numFmtId="0" fontId="3" fillId="0" borderId="0" xfId="0" applyFont="1" applyBorder="1" applyAlignment="1">
      <alignment vertical="center"/>
    </xf>
    <xf numFmtId="0" fontId="1" fillId="0" borderId="12" xfId="0" applyFont="1" applyBorder="1" applyAlignment="1">
      <alignment vertical="center"/>
    </xf>
    <xf numFmtId="0" fontId="0" fillId="0" borderId="0" xfId="0" applyBorder="1" applyAlignment="1">
      <alignment vertical="center"/>
    </xf>
    <xf numFmtId="176" fontId="3" fillId="0" borderId="0" xfId="0" applyNumberFormat="1" applyFont="1" applyBorder="1" applyAlignment="1">
      <alignment vertical="center"/>
    </xf>
    <xf numFmtId="0" fontId="0" fillId="0" borderId="12" xfId="0" applyFill="1" applyBorder="1" applyAlignment="1">
      <alignment vertical="center"/>
    </xf>
    <xf numFmtId="178" fontId="1" fillId="0" borderId="11" xfId="0" applyNumberFormat="1" applyFont="1" applyBorder="1" applyAlignment="1">
      <alignment horizontal="right" vertical="center"/>
    </xf>
    <xf numFmtId="0" fontId="1" fillId="0" borderId="13" xfId="0" applyFont="1" applyBorder="1" applyAlignment="1">
      <alignment horizontal="center" vertical="center"/>
    </xf>
    <xf numFmtId="177" fontId="1" fillId="0" borderId="13" xfId="0" applyNumberFormat="1" applyFont="1" applyBorder="1" applyAlignment="1">
      <alignment vertical="center"/>
    </xf>
    <xf numFmtId="0" fontId="1" fillId="0" borderId="14" xfId="0" applyFont="1" applyBorder="1" applyAlignment="1">
      <alignment horizontal="center" vertical="top" textRotation="255"/>
    </xf>
    <xf numFmtId="0" fontId="1" fillId="0" borderId="15" xfId="0" applyFont="1" applyBorder="1" applyAlignment="1">
      <alignment horizontal="center" vertical="top" textRotation="255"/>
    </xf>
    <xf numFmtId="0" fontId="1" fillId="0" borderId="16" xfId="0" applyFont="1" applyBorder="1" applyAlignment="1">
      <alignment horizontal="center" vertical="top" textRotation="255"/>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176" fontId="1" fillId="0" borderId="14" xfId="0" applyNumberFormat="1" applyFont="1" applyBorder="1" applyAlignment="1">
      <alignment vertical="center"/>
    </xf>
    <xf numFmtId="176" fontId="1" fillId="0" borderId="16" xfId="0" applyNumberFormat="1" applyFont="1" applyBorder="1" applyAlignment="1">
      <alignment vertical="center"/>
    </xf>
    <xf numFmtId="0" fontId="1" fillId="0" borderId="17" xfId="0" applyFont="1" applyBorder="1" applyAlignment="1">
      <alignment horizontal="center" vertical="center"/>
    </xf>
    <xf numFmtId="0" fontId="1" fillId="0" borderId="14" xfId="0" applyNumberFormat="1" applyFont="1" applyBorder="1" applyAlignment="1">
      <alignment horizontal="center" vertical="center"/>
    </xf>
    <xf numFmtId="0" fontId="1" fillId="0" borderId="15" xfId="0" applyNumberFormat="1" applyFont="1" applyBorder="1" applyAlignment="1">
      <alignment horizontal="center" vertical="center"/>
    </xf>
    <xf numFmtId="0" fontId="1" fillId="0" borderId="16" xfId="0" applyNumberFormat="1" applyFont="1" applyBorder="1" applyAlignment="1">
      <alignment horizontal="center" vertical="center"/>
    </xf>
    <xf numFmtId="0" fontId="1" fillId="0" borderId="17" xfId="0" applyNumberFormat="1" applyFont="1" applyBorder="1" applyAlignment="1">
      <alignment horizontal="center" vertical="center"/>
    </xf>
    <xf numFmtId="0" fontId="1" fillId="0" borderId="18" xfId="0" applyNumberFormat="1" applyFont="1" applyBorder="1" applyAlignment="1">
      <alignment horizontal="center" vertical="center"/>
    </xf>
    <xf numFmtId="0" fontId="1" fillId="0" borderId="19" xfId="0" applyNumberFormat="1" applyFont="1" applyBorder="1" applyAlignment="1">
      <alignment horizontal="center" vertical="center"/>
    </xf>
    <xf numFmtId="0" fontId="1" fillId="0" borderId="20" xfId="0" applyNumberFormat="1" applyFont="1" applyBorder="1" applyAlignment="1">
      <alignment horizontal="center" vertical="center"/>
    </xf>
    <xf numFmtId="0" fontId="1" fillId="0" borderId="21" xfId="0" applyNumberFormat="1" applyFont="1" applyBorder="1" applyAlignment="1">
      <alignment horizontal="center" vertical="center"/>
    </xf>
    <xf numFmtId="178" fontId="1" fillId="0" borderId="10" xfId="0" applyNumberFormat="1" applyFont="1" applyBorder="1" applyAlignment="1">
      <alignment horizontal="right" vertical="center"/>
    </xf>
    <xf numFmtId="0" fontId="1" fillId="0" borderId="17" xfId="0" applyFont="1" applyBorder="1" applyAlignment="1">
      <alignment horizontal="center" vertical="top" textRotation="255"/>
    </xf>
    <xf numFmtId="176" fontId="1" fillId="0" borderId="20" xfId="0" applyNumberFormat="1" applyFont="1" applyBorder="1" applyAlignment="1">
      <alignment vertical="center"/>
    </xf>
    <xf numFmtId="0" fontId="1" fillId="0" borderId="21" xfId="0" applyFont="1" applyBorder="1" applyAlignment="1">
      <alignment horizontal="center" vertical="top" textRotation="255"/>
    </xf>
    <xf numFmtId="0" fontId="1" fillId="0" borderId="21" xfId="0" applyFont="1" applyBorder="1" applyAlignment="1">
      <alignment horizontal="center" vertical="center"/>
    </xf>
    <xf numFmtId="0" fontId="1" fillId="0" borderId="23" xfId="0" applyFont="1" applyBorder="1" applyAlignment="1">
      <alignment horizontal="center" vertical="center"/>
    </xf>
    <xf numFmtId="176" fontId="1" fillId="0" borderId="18" xfId="0" applyNumberFormat="1" applyFont="1" applyBorder="1" applyAlignment="1">
      <alignment vertical="center"/>
    </xf>
    <xf numFmtId="0" fontId="1" fillId="0" borderId="19" xfId="0" applyFont="1" applyBorder="1" applyAlignment="1">
      <alignment horizontal="center" vertical="center"/>
    </xf>
    <xf numFmtId="0" fontId="1" fillId="0" borderId="18" xfId="0" applyFont="1" applyBorder="1" applyAlignment="1">
      <alignment horizontal="center" vertical="center"/>
    </xf>
    <xf numFmtId="0" fontId="1" fillId="0" borderId="20" xfId="0" applyFont="1" applyBorder="1" applyAlignment="1">
      <alignment horizontal="center" vertical="center"/>
    </xf>
    <xf numFmtId="49" fontId="1" fillId="0" borderId="10" xfId="0" applyNumberFormat="1" applyFont="1" applyBorder="1" applyAlignment="1">
      <alignment horizontal="center" vertical="center"/>
    </xf>
    <xf numFmtId="0" fontId="1" fillId="0" borderId="24" xfId="0" applyFont="1" applyBorder="1" applyAlignment="1">
      <alignment horizontal="center" vertical="center"/>
    </xf>
    <xf numFmtId="49" fontId="1" fillId="0" borderId="10" xfId="0" applyNumberFormat="1" applyFont="1" applyFill="1" applyBorder="1" applyAlignment="1">
      <alignment horizontal="center" vertical="center"/>
    </xf>
    <xf numFmtId="0" fontId="1" fillId="0" borderId="23" xfId="0" applyNumberFormat="1" applyFont="1" applyBorder="1" applyAlignment="1">
      <alignment horizontal="center" vertical="center"/>
    </xf>
    <xf numFmtId="179" fontId="25" fillId="0" borderId="10" xfId="0" applyNumberFormat="1" applyFont="1" applyBorder="1" applyAlignment="1">
      <alignment horizontal="center" vertical="center"/>
    </xf>
    <xf numFmtId="179" fontId="25" fillId="0" borderId="10" xfId="0" applyNumberFormat="1" applyFont="1" applyFill="1" applyBorder="1" applyAlignment="1">
      <alignment horizontal="center" vertical="center"/>
    </xf>
    <xf numFmtId="0" fontId="24" fillId="0" borderId="0" xfId="0" applyFont="1" applyBorder="1" applyAlignment="1">
      <alignment vertical="center"/>
    </xf>
    <xf numFmtId="180" fontId="26" fillId="0" borderId="10" xfId="0" applyNumberFormat="1" applyFont="1" applyFill="1" applyBorder="1" applyAlignment="1">
      <alignment horizontal="center" vertical="center"/>
    </xf>
    <xf numFmtId="0" fontId="0" fillId="0" borderId="0" xfId="0" applyFont="1" applyBorder="1"/>
    <xf numFmtId="49" fontId="1" fillId="0" borderId="26" xfId="0" applyNumberFormat="1" applyFont="1" applyBorder="1" applyAlignment="1">
      <alignment horizontal="center" vertical="center"/>
    </xf>
    <xf numFmtId="0" fontId="1" fillId="0" borderId="16" xfId="0" applyFont="1" applyBorder="1" applyAlignment="1">
      <alignment horizontal="center" vertical="top" textRotation="255" shrinkToFit="1"/>
    </xf>
    <xf numFmtId="0" fontId="27" fillId="24" borderId="0" xfId="0" applyFont="1" applyFill="1" applyBorder="1" applyAlignment="1">
      <alignment vertical="center"/>
    </xf>
    <xf numFmtId="0" fontId="0" fillId="25" borderId="0" xfId="0" applyFill="1" applyBorder="1"/>
    <xf numFmtId="0" fontId="28" fillId="24" borderId="0" xfId="0" applyFont="1" applyFill="1" applyBorder="1" applyAlignment="1">
      <alignment vertical="center"/>
    </xf>
    <xf numFmtId="0" fontId="29" fillId="24" borderId="0" xfId="0" applyFont="1" applyFill="1" applyBorder="1" applyAlignment="1">
      <alignment vertical="center" shrinkToFit="1"/>
    </xf>
    <xf numFmtId="0" fontId="2" fillId="24" borderId="0" xfId="0" applyFont="1" applyFill="1" applyBorder="1" applyAlignment="1">
      <alignment vertical="center"/>
    </xf>
    <xf numFmtId="0" fontId="30" fillId="24" borderId="0" xfId="0" applyFont="1" applyFill="1" applyBorder="1" applyAlignment="1">
      <alignment vertical="center"/>
    </xf>
    <xf numFmtId="0" fontId="1" fillId="25" borderId="0" xfId="0" applyFont="1" applyFill="1" applyBorder="1"/>
    <xf numFmtId="0" fontId="1" fillId="0" borderId="13" xfId="0" applyFont="1" applyBorder="1" applyAlignment="1">
      <alignment vertical="center"/>
    </xf>
    <xf numFmtId="0" fontId="1" fillId="0" borderId="11" xfId="0" applyFont="1" applyBorder="1"/>
    <xf numFmtId="178" fontId="1" fillId="0" borderId="0" xfId="0" applyNumberFormat="1" applyFont="1" applyBorder="1" applyAlignment="1">
      <alignment horizontal="right" vertical="center"/>
    </xf>
    <xf numFmtId="176" fontId="1" fillId="0" borderId="0" xfId="0" applyNumberFormat="1" applyFont="1" applyBorder="1" applyAlignment="1">
      <alignment horizontal="right" vertical="center"/>
    </xf>
    <xf numFmtId="176" fontId="1" fillId="0" borderId="0" xfId="0" applyNumberFormat="1" applyFont="1" applyBorder="1" applyAlignment="1">
      <alignment horizontal="right"/>
    </xf>
    <xf numFmtId="0" fontId="1" fillId="0" borderId="33" xfId="0" applyFont="1" applyFill="1" applyBorder="1" applyAlignment="1">
      <alignment vertical="center" shrinkToFit="1"/>
    </xf>
    <xf numFmtId="0" fontId="1" fillId="0" borderId="32" xfId="0" applyFont="1" applyFill="1" applyBorder="1" applyAlignment="1">
      <alignment vertical="center" shrinkToFit="1"/>
    </xf>
    <xf numFmtId="0" fontId="1" fillId="0" borderId="13" xfId="0" applyFont="1" applyFill="1" applyBorder="1" applyAlignment="1">
      <alignment vertical="center"/>
    </xf>
    <xf numFmtId="0" fontId="0" fillId="0" borderId="11" xfId="0" applyBorder="1"/>
    <xf numFmtId="0" fontId="1" fillId="0" borderId="0" xfId="0" applyFont="1" applyFill="1" applyBorder="1" applyAlignment="1">
      <alignment vertical="center"/>
    </xf>
    <xf numFmtId="0" fontId="0" fillId="0" borderId="30" xfId="0" applyFill="1" applyBorder="1" applyAlignment="1">
      <alignment vertical="center"/>
    </xf>
    <xf numFmtId="0" fontId="33" fillId="0" borderId="14" xfId="0" applyFont="1" applyBorder="1" applyAlignment="1">
      <alignment horizontal="center" vertical="top" textRotation="255" shrinkToFit="1"/>
    </xf>
    <xf numFmtId="0" fontId="3" fillId="0" borderId="10" xfId="0" applyFont="1" applyBorder="1" applyAlignment="1">
      <alignment horizontal="center" vertical="center"/>
    </xf>
    <xf numFmtId="178" fontId="1" fillId="0" borderId="11" xfId="0" applyNumberFormat="1" applyFont="1" applyFill="1" applyBorder="1" applyAlignment="1">
      <alignment horizontal="right" vertical="center"/>
    </xf>
    <xf numFmtId="178" fontId="1" fillId="0" borderId="10" xfId="0" applyNumberFormat="1" applyFont="1" applyFill="1" applyBorder="1" applyAlignment="1">
      <alignment horizontal="right" vertical="center"/>
    </xf>
    <xf numFmtId="0" fontId="1" fillId="0" borderId="10" xfId="0" quotePrefix="1" applyFont="1" applyBorder="1" applyAlignment="1">
      <alignment horizontal="justify" vertical="center" wrapText="1"/>
    </xf>
    <xf numFmtId="0" fontId="1" fillId="0" borderId="10" xfId="0" applyFont="1" applyBorder="1" applyAlignment="1">
      <alignment horizontal="justify" vertical="center" wrapText="1"/>
    </xf>
    <xf numFmtId="0" fontId="1" fillId="0" borderId="27" xfId="0" applyFont="1" applyFill="1" applyBorder="1" applyAlignment="1">
      <alignment horizontal="justify" vertical="center" wrapText="1"/>
    </xf>
    <xf numFmtId="0" fontId="1" fillId="0" borderId="22" xfId="0" applyFont="1" applyFill="1" applyBorder="1" applyAlignment="1">
      <alignment horizontal="justify" vertical="center" wrapText="1"/>
    </xf>
    <xf numFmtId="0" fontId="1" fillId="0" borderId="28" xfId="0" applyFont="1" applyFill="1" applyBorder="1" applyAlignment="1">
      <alignment horizontal="justify" vertical="center" wrapText="1"/>
    </xf>
    <xf numFmtId="0" fontId="1" fillId="0" borderId="13" xfId="0" applyFont="1" applyBorder="1" applyAlignment="1">
      <alignment horizontal="justify" vertical="center" wrapText="1"/>
    </xf>
    <xf numFmtId="0" fontId="1" fillId="0" borderId="12" xfId="0" applyFont="1" applyBorder="1" applyAlignment="1">
      <alignment horizontal="justify" vertical="center" wrapText="1"/>
    </xf>
    <xf numFmtId="0" fontId="1" fillId="0" borderId="13" xfId="0" applyFont="1" applyFill="1" applyBorder="1" applyAlignment="1">
      <alignment horizontal="justify" vertical="center" wrapText="1"/>
    </xf>
    <xf numFmtId="0" fontId="1" fillId="0" borderId="11" xfId="0" applyFont="1" applyFill="1" applyBorder="1" applyAlignment="1">
      <alignment horizontal="justify" vertical="center" wrapText="1"/>
    </xf>
    <xf numFmtId="0" fontId="1" fillId="0" borderId="12" xfId="0" applyFont="1" applyFill="1" applyBorder="1" applyAlignment="1">
      <alignment horizontal="justify" vertical="center" wrapText="1"/>
    </xf>
    <xf numFmtId="0" fontId="1" fillId="0" borderId="31" xfId="0" applyFont="1" applyBorder="1" applyAlignment="1">
      <alignment horizontal="justify" vertical="center" wrapText="1"/>
    </xf>
    <xf numFmtId="0" fontId="1" fillId="0" borderId="32" xfId="0" applyFont="1" applyBorder="1" applyAlignment="1">
      <alignment horizontal="justify" vertical="center" wrapText="1"/>
    </xf>
    <xf numFmtId="0" fontId="1" fillId="0" borderId="10" xfId="0" applyFont="1" applyBorder="1" applyAlignment="1">
      <alignment horizontal="center"/>
    </xf>
    <xf numFmtId="0" fontId="1" fillId="0" borderId="10" xfId="0" applyFont="1" applyBorder="1" applyAlignment="1">
      <alignment horizontal="center" vertical="center"/>
    </xf>
    <xf numFmtId="0" fontId="1" fillId="0" borderId="13" xfId="0" applyFont="1" applyBorder="1" applyAlignment="1">
      <alignment horizontal="center" vertical="center" shrinkToFit="1"/>
    </xf>
    <xf numFmtId="0" fontId="1" fillId="0" borderId="11" xfId="0" applyFont="1" applyBorder="1" applyAlignment="1">
      <alignment horizontal="center" vertical="center" shrinkToFit="1"/>
    </xf>
    <xf numFmtId="0" fontId="1" fillId="0" borderId="12" xfId="0" applyFont="1" applyBorder="1" applyAlignment="1">
      <alignment horizontal="center" vertical="center" shrinkToFit="1"/>
    </xf>
    <xf numFmtId="0" fontId="1" fillId="0" borderId="13"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Fill="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176" fontId="1" fillId="0" borderId="13" xfId="0" applyNumberFormat="1" applyFont="1" applyBorder="1" applyAlignment="1">
      <alignment horizontal="right" vertical="center"/>
    </xf>
    <xf numFmtId="176" fontId="1" fillId="0" borderId="11" xfId="0" applyNumberFormat="1" applyFont="1" applyBorder="1" applyAlignment="1">
      <alignment horizontal="right" vertical="center"/>
    </xf>
    <xf numFmtId="176" fontId="1" fillId="0" borderId="12" xfId="0" applyNumberFormat="1" applyFont="1" applyBorder="1" applyAlignment="1">
      <alignment horizontal="right" vertical="center"/>
    </xf>
    <xf numFmtId="0" fontId="1" fillId="0" borderId="29" xfId="0" applyFont="1" applyBorder="1" applyAlignment="1">
      <alignment horizontal="justify" vertical="center" wrapText="1"/>
    </xf>
    <xf numFmtId="0" fontId="1" fillId="0" borderId="30" xfId="0" applyFont="1" applyBorder="1" applyAlignment="1">
      <alignment horizontal="justify" vertical="center" wrapText="1"/>
    </xf>
    <xf numFmtId="0" fontId="1" fillId="0" borderId="11" xfId="0" applyFont="1" applyBorder="1" applyAlignment="1">
      <alignment horizontal="center" vertical="center" wrapText="1"/>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176" fontId="1" fillId="0" borderId="13" xfId="0" applyNumberFormat="1" applyFont="1" applyBorder="1" applyAlignment="1">
      <alignment horizontal="right"/>
    </xf>
    <xf numFmtId="176" fontId="1" fillId="0" borderId="11" xfId="0" applyNumberFormat="1" applyFont="1" applyBorder="1" applyAlignment="1">
      <alignment horizontal="right"/>
    </xf>
    <xf numFmtId="176" fontId="1" fillId="0" borderId="12" xfId="0" applyNumberFormat="1" applyFont="1" applyBorder="1" applyAlignment="1">
      <alignment horizontal="right"/>
    </xf>
    <xf numFmtId="0" fontId="1" fillId="0" borderId="11" xfId="0" applyFont="1" applyBorder="1" applyAlignment="1">
      <alignment horizontal="justify" vertical="center" wrapText="1"/>
    </xf>
    <xf numFmtId="0" fontId="1" fillId="0" borderId="27" xfId="0" applyFont="1" applyBorder="1" applyAlignment="1">
      <alignment horizontal="justify" vertical="center" wrapText="1"/>
    </xf>
    <xf numFmtId="0" fontId="1" fillId="0" borderId="28" xfId="0" applyFont="1" applyBorder="1" applyAlignment="1">
      <alignment horizontal="justify" vertical="center" wrapText="1"/>
    </xf>
    <xf numFmtId="0" fontId="1" fillId="0" borderId="13" xfId="0" quotePrefix="1" applyFont="1" applyBorder="1" applyAlignment="1">
      <alignment horizontal="justify" vertical="center" wrapText="1"/>
    </xf>
    <xf numFmtId="0" fontId="1" fillId="0" borderId="22" xfId="0" applyFont="1" applyBorder="1" applyAlignment="1">
      <alignment horizontal="center" vertical="center"/>
    </xf>
    <xf numFmtId="0" fontId="1" fillId="0" borderId="33" xfId="0" applyFont="1" applyBorder="1" applyAlignment="1">
      <alignment horizontal="center" vertical="center"/>
    </xf>
    <xf numFmtId="0" fontId="1" fillId="0" borderId="10" xfId="0" applyFont="1" applyBorder="1" applyAlignment="1">
      <alignment horizontal="center" vertical="center" wrapText="1"/>
    </xf>
    <xf numFmtId="176" fontId="1" fillId="0" borderId="10" xfId="0" applyNumberFormat="1" applyFont="1" applyBorder="1" applyAlignment="1">
      <alignment horizontal="right" vertical="center"/>
    </xf>
    <xf numFmtId="0" fontId="3" fillId="0" borderId="10" xfId="0" applyFont="1" applyBorder="1" applyAlignment="1">
      <alignment horizontal="center" vertical="center"/>
    </xf>
    <xf numFmtId="0" fontId="1" fillId="0" borderId="27" xfId="0" quotePrefix="1" applyFont="1" applyBorder="1" applyAlignment="1">
      <alignment horizontal="justify" vertical="center" wrapText="1"/>
    </xf>
    <xf numFmtId="0" fontId="1" fillId="0" borderId="22" xfId="0" applyFont="1" applyBorder="1" applyAlignment="1">
      <alignment horizontal="justify" vertical="center" wrapText="1"/>
    </xf>
    <xf numFmtId="0" fontId="0" fillId="0" borderId="10" xfId="0" applyBorder="1" applyAlignment="1">
      <alignment horizontal="center"/>
    </xf>
    <xf numFmtId="0" fontId="1" fillId="0" borderId="13" xfId="0" applyFont="1" applyFill="1" applyBorder="1" applyAlignment="1">
      <alignment horizontal="left" vertical="center" shrinkToFit="1"/>
    </xf>
    <xf numFmtId="0" fontId="1" fillId="0" borderId="11" xfId="0" applyFont="1" applyFill="1" applyBorder="1" applyAlignment="1">
      <alignment horizontal="left" vertical="center" shrinkToFit="1"/>
    </xf>
    <xf numFmtId="0" fontId="1" fillId="0" borderId="12" xfId="0" applyFont="1" applyFill="1" applyBorder="1" applyAlignment="1">
      <alignment horizontal="left" vertical="center" shrinkToFit="1"/>
    </xf>
    <xf numFmtId="0" fontId="1" fillId="0" borderId="13" xfId="0" applyFont="1" applyBorder="1" applyAlignment="1">
      <alignment horizontal="center" vertical="center" wrapText="1"/>
    </xf>
    <xf numFmtId="0" fontId="1" fillId="0" borderId="12" xfId="0" applyFont="1" applyBorder="1" applyAlignment="1">
      <alignment horizontal="center" vertical="center" wrapText="1"/>
    </xf>
    <xf numFmtId="49" fontId="1" fillId="0" borderId="13" xfId="0" quotePrefix="1" applyNumberFormat="1" applyFont="1" applyBorder="1" applyAlignment="1">
      <alignment horizontal="left" vertical="center" wrapText="1"/>
    </xf>
    <xf numFmtId="49" fontId="1" fillId="0" borderId="11" xfId="0" applyNumberFormat="1" applyFont="1" applyBorder="1" applyAlignment="1"/>
    <xf numFmtId="49" fontId="1" fillId="0" borderId="11" xfId="0" quotePrefix="1" applyNumberFormat="1" applyFont="1" applyBorder="1" applyAlignment="1">
      <alignment horizontal="left" vertical="center" wrapText="1"/>
    </xf>
    <xf numFmtId="49" fontId="1" fillId="0" borderId="13" xfId="0" applyNumberFormat="1" applyFont="1" applyBorder="1" applyAlignment="1">
      <alignment horizontal="left" vertical="center" wrapText="1"/>
    </xf>
    <xf numFmtId="49" fontId="1" fillId="0" borderId="11" xfId="0" applyNumberFormat="1" applyFont="1" applyBorder="1" applyAlignment="1">
      <alignment horizontal="left" vertical="center" wrapText="1"/>
    </xf>
    <xf numFmtId="49" fontId="1" fillId="0" borderId="13" xfId="0" applyNumberFormat="1" applyFont="1" applyBorder="1" applyAlignment="1">
      <alignment horizontal="justify" vertical="center" wrapText="1"/>
    </xf>
    <xf numFmtId="49" fontId="1" fillId="0" borderId="11" xfId="0" applyNumberFormat="1" applyFont="1" applyBorder="1" applyAlignment="1">
      <alignment horizontal="justify"/>
    </xf>
    <xf numFmtId="49" fontId="1" fillId="0" borderId="12" xfId="0" applyNumberFormat="1" applyFont="1" applyBorder="1" applyAlignment="1">
      <alignment horizontal="justify"/>
    </xf>
    <xf numFmtId="49" fontId="1" fillId="0" borderId="12" xfId="0" applyNumberFormat="1" applyFont="1" applyBorder="1" applyAlignment="1">
      <alignment horizontal="left" vertical="center" wrapText="1"/>
    </xf>
    <xf numFmtId="49" fontId="1" fillId="0" borderId="11" xfId="0" applyNumberFormat="1" applyFont="1" applyBorder="1" applyAlignment="1">
      <alignment horizontal="left" vertical="center"/>
    </xf>
    <xf numFmtId="49" fontId="1" fillId="0" borderId="12" xfId="0" applyNumberFormat="1" applyFont="1" applyBorder="1" applyAlignment="1">
      <alignment horizontal="left" vertical="center"/>
    </xf>
    <xf numFmtId="0" fontId="1" fillId="0" borderId="11" xfId="0" quotePrefix="1" applyFont="1" applyBorder="1" applyAlignment="1">
      <alignment horizontal="justify" vertical="center" wrapText="1"/>
    </xf>
    <xf numFmtId="0" fontId="1" fillId="0" borderId="12" xfId="0" quotePrefix="1" applyFont="1" applyBorder="1" applyAlignment="1">
      <alignment horizontal="justify" vertical="center" wrapText="1"/>
    </xf>
    <xf numFmtId="0" fontId="3" fillId="0" borderId="25" xfId="0" applyFont="1" applyBorder="1" applyAlignment="1">
      <alignment horizontal="center" vertical="center"/>
    </xf>
    <xf numFmtId="0" fontId="3" fillId="0" borderId="34" xfId="0" applyFont="1" applyBorder="1" applyAlignment="1">
      <alignment horizontal="center" vertical="center"/>
    </xf>
    <xf numFmtId="0" fontId="3" fillId="0" borderId="26" xfId="0" applyFont="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標準" xfId="0" builtinId="0"/>
    <cellStyle name="出力" xfId="38" builtinId="21" customBuiltin="1"/>
    <cellStyle name="悪い" xfId="30" builtinId="27" customBuiltin="1"/>
    <cellStyle name="集計" xfId="37" builtinId="25" customBuiltin="1"/>
    <cellStyle name="計算" xfId="31" builtinId="22" customBuiltin="1"/>
    <cellStyle name="見出し 1" xfId="33" builtinId="16" customBuiltin="1"/>
    <cellStyle name="見出し 2" xfId="34" builtinId="17" customBuiltin="1"/>
    <cellStyle name="見出し 3" xfId="35" builtinId="18" customBuiltin="1"/>
    <cellStyle name="見出し 4" xfId="36" builtinId="19" customBuiltin="1"/>
    <cellStyle name="警告文" xfId="32" builtinId="11" customBuiltin="1"/>
    <cellStyle name="良い" xfId="41" builtinId="26" customBuiltin="1"/>
    <cellStyle name="入力" xfId="40" builtinId="20" customBuiltin="1"/>
    <cellStyle name="説明文" xfId="39" builtinId="5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76200</xdr:colOff>
      <xdr:row>31</xdr:row>
      <xdr:rowOff>185507</xdr:rowOff>
    </xdr:from>
    <xdr:to>
      <xdr:col>0</xdr:col>
      <xdr:colOff>190700</xdr:colOff>
      <xdr:row>32</xdr:row>
      <xdr:rowOff>108857</xdr:rowOff>
    </xdr:to>
    <xdr:sp macro="" textlink="">
      <xdr:nvSpPr>
        <xdr:cNvPr id="18" name="テキスト ボックス 17"/>
        <xdr:cNvSpPr txBox="1"/>
      </xdr:nvSpPr>
      <xdr:spPr>
        <a:xfrm>
          <a:off x="76200" y="6014807"/>
          <a:ext cx="114500" cy="1710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71664</xdr:colOff>
      <xdr:row>39</xdr:row>
      <xdr:rowOff>174633</xdr:rowOff>
    </xdr:from>
    <xdr:to>
      <xdr:col>0</xdr:col>
      <xdr:colOff>186164</xdr:colOff>
      <xdr:row>40</xdr:row>
      <xdr:rowOff>101650</xdr:rowOff>
    </xdr:to>
    <xdr:sp macro="" textlink="">
      <xdr:nvSpPr>
        <xdr:cNvPr id="19" name="テキスト ボックス 18"/>
        <xdr:cNvSpPr txBox="1"/>
      </xdr:nvSpPr>
      <xdr:spPr>
        <a:xfrm>
          <a:off x="71664" y="8677283"/>
          <a:ext cx="114500" cy="168317"/>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oneCellAnchor>
    <xdr:from>
      <xdr:col>1</xdr:col>
      <xdr:colOff>217710</xdr:colOff>
      <xdr:row>34</xdr:row>
      <xdr:rowOff>22678</xdr:rowOff>
    </xdr:from>
    <xdr:ext cx="449036" cy="263070"/>
    <mc:AlternateContent xmlns:mc="http://schemas.openxmlformats.org/markup-compatibility/2006" xmlns:a14="http://schemas.microsoft.com/office/drawing/2010/main">
      <mc:Choice Requires="a14">
        <xdr:sp macro="" textlink="">
          <xdr:nvSpPr>
            <xdr:cNvPr id="20" name="テキスト ボックス 19"/>
            <xdr:cNvSpPr txBox="1"/>
          </xdr:nvSpPr>
          <xdr:spPr>
            <a:xfrm>
              <a:off x="446310" y="6861628"/>
              <a:ext cx="449036" cy="2630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pPr/>
              <a14:m>
                <m:oMathPara xmlns:m="http://schemas.openxmlformats.org/officeDocument/2006/math">
                  <m:oMathParaPr>
                    <m:jc m:val="centerGroup"/>
                  </m:oMathParaPr>
                  <m:oMath xmlns:m="http://schemas.openxmlformats.org/officeDocument/2006/math">
                    <m:r>
                      <a:rPr kumimoji="1" lang="en-US" altLang="ja-JP" sz="600" b="0" i="1">
                        <a:latin typeface="Cambria Math"/>
                      </a:rPr>
                      <m:t>𝑥</m:t>
                    </m:r>
                    <m:r>
                      <a:rPr kumimoji="1" lang="en-US" altLang="ja-JP" sz="600" b="0" i="1">
                        <a:latin typeface="Cambria Math"/>
                      </a:rPr>
                      <m:t>=−</m:t>
                    </m:r>
                    <m:f>
                      <m:fPr>
                        <m:ctrlPr>
                          <a:rPr kumimoji="1" lang="en-US" altLang="ja-JP" sz="600" b="0" i="1">
                            <a:latin typeface="Cambria Math"/>
                          </a:rPr>
                        </m:ctrlPr>
                      </m:fPr>
                      <m:num>
                        <m:r>
                          <a:rPr kumimoji="1" lang="en-US" altLang="ja-JP" sz="600" b="0" i="1">
                            <a:latin typeface="Cambria Math"/>
                          </a:rPr>
                          <m:t>2</m:t>
                        </m:r>
                      </m:num>
                      <m:den>
                        <m:r>
                          <a:rPr kumimoji="1" lang="en-US" altLang="ja-JP" sz="600" b="0" i="1">
                            <a:latin typeface="Cambria Math"/>
                          </a:rPr>
                          <m:t>3</m:t>
                        </m:r>
                      </m:den>
                    </m:f>
                  </m:oMath>
                </m:oMathPara>
              </a14:m>
              <a:endParaRPr kumimoji="1" lang="en-US" altLang="ja-JP" sz="1100" b="0">
                <a:latin typeface="Times New Roman" panose="02020603050405020304" pitchFamily="18" charset="0"/>
                <a:cs typeface="Times New Roman" panose="02020603050405020304" pitchFamily="18" charset="0"/>
              </a:endParaRPr>
            </a:p>
            <a:p>
              <a:endParaRPr kumimoji="1" lang="ja-JP" altLang="en-US" sz="1100"/>
            </a:p>
          </xdr:txBody>
        </xdr:sp>
      </mc:Choice>
      <mc:Fallback xmlns="">
        <xdr:sp macro="" textlink="">
          <xdr:nvSpPr>
            <xdr:cNvPr id="20" name="テキスト ボックス 19"/>
            <xdr:cNvSpPr txBox="1"/>
          </xdr:nvSpPr>
          <xdr:spPr>
            <a:xfrm>
              <a:off x="446310" y="6861628"/>
              <a:ext cx="449036" cy="2630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pPr/>
              <a:r>
                <a:rPr kumimoji="1" lang="en-US" altLang="ja-JP" sz="600" b="0" i="0">
                  <a:latin typeface="Cambria Math"/>
                </a:rPr>
                <a:t>𝑥=−2/3</a:t>
              </a:r>
              <a:endParaRPr kumimoji="1" lang="en-US" altLang="ja-JP" sz="1100" b="0">
                <a:latin typeface="Times New Roman" panose="02020603050405020304" pitchFamily="18" charset="0"/>
                <a:cs typeface="Times New Roman" panose="02020603050405020304" pitchFamily="18" charset="0"/>
              </a:endParaRPr>
            </a:p>
            <a:p>
              <a:endParaRPr kumimoji="1" lang="ja-JP" altLang="en-US" sz="1100"/>
            </a:p>
          </xdr:txBody>
        </xdr:sp>
      </mc:Fallback>
    </mc:AlternateContent>
    <xdr:clientData/>
  </xdr:oneCellAnchor>
  <xdr:oneCellAnchor>
    <xdr:from>
      <xdr:col>4</xdr:col>
      <xdr:colOff>157389</xdr:colOff>
      <xdr:row>34</xdr:row>
      <xdr:rowOff>19049</xdr:rowOff>
    </xdr:from>
    <xdr:ext cx="214540" cy="265778"/>
    <mc:AlternateContent xmlns:mc="http://schemas.openxmlformats.org/markup-compatibility/2006" xmlns:a14="http://schemas.microsoft.com/office/drawing/2010/main">
      <mc:Choice Requires="a14">
        <xdr:sp macro="" textlink="">
          <xdr:nvSpPr>
            <xdr:cNvPr id="21" name="テキスト ボックス 20"/>
            <xdr:cNvSpPr txBox="1"/>
          </xdr:nvSpPr>
          <xdr:spPr>
            <a:xfrm>
              <a:off x="1084489" y="6857999"/>
              <a:ext cx="214540" cy="2657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kumimoji="1" lang="en-US" altLang="ja-JP" sz="600" i="1">
                            <a:latin typeface="Cambria Math"/>
                          </a:rPr>
                        </m:ctrlPr>
                      </m:fPr>
                      <m:num>
                        <m:r>
                          <a:rPr kumimoji="1" lang="en-US" altLang="ja-JP" sz="600" b="0" i="1">
                            <a:latin typeface="Cambria Math"/>
                          </a:rPr>
                          <m:t>2</m:t>
                        </m:r>
                      </m:num>
                      <m:den>
                        <m:r>
                          <a:rPr kumimoji="1" lang="en-US" altLang="ja-JP" sz="600" b="0" i="1">
                            <a:latin typeface="Cambria Math"/>
                          </a:rPr>
                          <m:t>𝑥</m:t>
                        </m:r>
                      </m:den>
                    </m:f>
                  </m:oMath>
                </m:oMathPara>
              </a14:m>
              <a:endParaRPr kumimoji="1" lang="ja-JP" altLang="en-US" sz="1100"/>
            </a:p>
          </xdr:txBody>
        </xdr:sp>
      </mc:Choice>
      <mc:Fallback xmlns="">
        <xdr:sp macro="" textlink="">
          <xdr:nvSpPr>
            <xdr:cNvPr id="21" name="テキスト ボックス 20"/>
            <xdr:cNvSpPr txBox="1"/>
          </xdr:nvSpPr>
          <xdr:spPr>
            <a:xfrm>
              <a:off x="1084489" y="6857999"/>
              <a:ext cx="214540" cy="2657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kumimoji="1" lang="en-US" altLang="ja-JP" sz="600" b="0" i="0">
                  <a:latin typeface="Cambria Math"/>
                </a:rPr>
                <a:t>2/𝑥</a:t>
              </a:r>
              <a:endParaRPr kumimoji="1" lang="ja-JP" altLang="en-US" sz="1100"/>
            </a:p>
          </xdr:txBody>
        </xdr:sp>
      </mc:Fallback>
    </mc:AlternateContent>
    <xdr:clientData/>
  </xdr:oneCellAnchor>
  <xdr:oneCellAnchor>
    <xdr:from>
      <xdr:col>3</xdr:col>
      <xdr:colOff>98425</xdr:colOff>
      <xdr:row>43</xdr:row>
      <xdr:rowOff>381899</xdr:rowOff>
    </xdr:from>
    <xdr:ext cx="373289" cy="265778"/>
    <mc:AlternateContent xmlns:mc="http://schemas.openxmlformats.org/markup-compatibility/2006" xmlns:a14="http://schemas.microsoft.com/office/drawing/2010/main">
      <mc:Choice Requires="a14">
        <xdr:sp macro="" textlink="">
          <xdr:nvSpPr>
            <xdr:cNvPr id="22" name="テキスト ボックス 21"/>
            <xdr:cNvSpPr txBox="1"/>
          </xdr:nvSpPr>
          <xdr:spPr>
            <a:xfrm>
              <a:off x="860425" y="10268849"/>
              <a:ext cx="373289" cy="2657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kumimoji="1" lang="en-US" altLang="ja-JP" sz="600" b="0" i="1">
                        <a:latin typeface="Cambria Math"/>
                      </a:rPr>
                      <m:t>𝑦</m:t>
                    </m:r>
                    <m:r>
                      <a:rPr kumimoji="1" lang="en-US" altLang="ja-JP" sz="600" b="0" i="1">
                        <a:latin typeface="Cambria Math"/>
                      </a:rPr>
                      <m:t>=</m:t>
                    </m:r>
                    <m:f>
                      <m:fPr>
                        <m:ctrlPr>
                          <a:rPr kumimoji="1" lang="en-US" altLang="ja-JP" sz="600" b="0" i="1">
                            <a:latin typeface="Cambria Math"/>
                          </a:rPr>
                        </m:ctrlPr>
                      </m:fPr>
                      <m:num>
                        <m:r>
                          <a:rPr kumimoji="1" lang="en-US" altLang="ja-JP" sz="600" b="0" i="1">
                            <a:latin typeface="Cambria Math"/>
                          </a:rPr>
                          <m:t>3</m:t>
                        </m:r>
                      </m:num>
                      <m:den>
                        <m:r>
                          <a:rPr kumimoji="1" lang="en-US" altLang="ja-JP" sz="600" b="0" i="1">
                            <a:latin typeface="Cambria Math"/>
                          </a:rPr>
                          <m:t>𝑥</m:t>
                        </m:r>
                      </m:den>
                    </m:f>
                  </m:oMath>
                </m:oMathPara>
              </a14:m>
              <a:endParaRPr kumimoji="1" lang="ja-JP" altLang="en-US" sz="600"/>
            </a:p>
          </xdr:txBody>
        </xdr:sp>
      </mc:Choice>
      <mc:Fallback xmlns="">
        <xdr:sp macro="" textlink="">
          <xdr:nvSpPr>
            <xdr:cNvPr id="22" name="テキスト ボックス 21"/>
            <xdr:cNvSpPr txBox="1"/>
          </xdr:nvSpPr>
          <xdr:spPr>
            <a:xfrm>
              <a:off x="860425" y="10268849"/>
              <a:ext cx="373289" cy="2657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kumimoji="1" lang="en-US" altLang="ja-JP" sz="600" b="0" i="0">
                  <a:latin typeface="Cambria Math"/>
                </a:rPr>
                <a:t>𝑦=3/𝑥</a:t>
              </a:r>
              <a:endParaRPr kumimoji="1" lang="ja-JP" altLang="en-US" sz="600"/>
            </a:p>
          </xdr:txBody>
        </xdr:sp>
      </mc:Fallback>
    </mc:AlternateContent>
    <xdr:clientData/>
  </xdr:oneCellAnchor>
  <xdr:oneCellAnchor>
    <xdr:from>
      <xdr:col>2</xdr:col>
      <xdr:colOff>180065</xdr:colOff>
      <xdr:row>48</xdr:row>
      <xdr:rowOff>340179</xdr:rowOff>
    </xdr:from>
    <xdr:ext cx="445861" cy="263071"/>
    <mc:AlternateContent xmlns:mc="http://schemas.openxmlformats.org/markup-compatibility/2006" xmlns:a14="http://schemas.microsoft.com/office/drawing/2010/main">
      <mc:Choice Requires="a14">
        <xdr:sp macro="" textlink="">
          <xdr:nvSpPr>
            <xdr:cNvPr id="23" name="テキスト ボックス 22"/>
            <xdr:cNvSpPr txBox="1"/>
          </xdr:nvSpPr>
          <xdr:spPr>
            <a:xfrm>
              <a:off x="688065" y="11827329"/>
              <a:ext cx="445861" cy="2630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r>
                      <a:rPr kumimoji="1" lang="en-US" altLang="ja-JP" sz="600" b="0" i="1">
                        <a:latin typeface="Cambria Math"/>
                      </a:rPr>
                      <m:t>𝑦</m:t>
                    </m:r>
                    <m:r>
                      <a:rPr kumimoji="1" lang="en-US" altLang="ja-JP" sz="600" b="0" i="1">
                        <a:latin typeface="Cambria Math"/>
                      </a:rPr>
                      <m:t>=</m:t>
                    </m:r>
                    <m:f>
                      <m:fPr>
                        <m:ctrlPr>
                          <a:rPr kumimoji="1" lang="en-US" altLang="ja-JP" sz="600" b="0" i="1">
                            <a:latin typeface="Cambria Math"/>
                          </a:rPr>
                        </m:ctrlPr>
                      </m:fPr>
                      <m:num>
                        <m:r>
                          <a:rPr kumimoji="1" lang="en-US" altLang="ja-JP" sz="600" b="0" i="1">
                            <a:latin typeface="Cambria Math"/>
                          </a:rPr>
                          <m:t>18</m:t>
                        </m:r>
                      </m:num>
                      <m:den>
                        <m:r>
                          <a:rPr kumimoji="1" lang="en-US" altLang="ja-JP" sz="600" b="0" i="1">
                            <a:latin typeface="Cambria Math"/>
                          </a:rPr>
                          <m:t>𝑥</m:t>
                        </m:r>
                      </m:den>
                    </m:f>
                  </m:oMath>
                </m:oMathPara>
              </a14:m>
              <a:endParaRPr kumimoji="1" lang="en-US" altLang="ja-JP" sz="600" b="0"/>
            </a:p>
          </xdr:txBody>
        </xdr:sp>
      </mc:Choice>
      <mc:Fallback xmlns="">
        <xdr:sp macro="" textlink="">
          <xdr:nvSpPr>
            <xdr:cNvPr id="23" name="テキスト ボックス 22"/>
            <xdr:cNvSpPr txBox="1"/>
          </xdr:nvSpPr>
          <xdr:spPr>
            <a:xfrm>
              <a:off x="688065" y="11827329"/>
              <a:ext cx="445861" cy="2630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600" b="0" i="0">
                  <a:latin typeface="Cambria Math"/>
                </a:rPr>
                <a:t>𝑦=18/𝑥</a:t>
              </a:r>
              <a:endParaRPr kumimoji="1" lang="en-US" altLang="ja-JP" sz="600" b="0"/>
            </a:p>
          </xdr:txBody>
        </xdr:sp>
      </mc:Fallback>
    </mc:AlternateContent>
    <xdr:clientData/>
  </xdr:oneCellAnchor>
  <xdr:oneCellAnchor>
    <xdr:from>
      <xdr:col>1</xdr:col>
      <xdr:colOff>248102</xdr:colOff>
      <xdr:row>52</xdr:row>
      <xdr:rowOff>236761</xdr:rowOff>
    </xdr:from>
    <xdr:ext cx="214540" cy="265457"/>
    <mc:AlternateContent xmlns:mc="http://schemas.openxmlformats.org/markup-compatibility/2006" xmlns:a14="http://schemas.microsoft.com/office/drawing/2010/main">
      <mc:Choice Requires="a14">
        <xdr:sp macro="" textlink="">
          <xdr:nvSpPr>
            <xdr:cNvPr id="25" name="テキスト ボックス 24"/>
            <xdr:cNvSpPr txBox="1"/>
          </xdr:nvSpPr>
          <xdr:spPr>
            <a:xfrm>
              <a:off x="476702" y="13393961"/>
              <a:ext cx="214540" cy="2654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kumimoji="1" lang="en-US" altLang="ja-JP" sz="600" i="1">
                            <a:latin typeface="Cambria Math"/>
                          </a:rPr>
                        </m:ctrlPr>
                      </m:fPr>
                      <m:num>
                        <m:r>
                          <a:rPr kumimoji="1" lang="en-US" altLang="ja-JP" sz="600" b="0" i="1">
                            <a:latin typeface="Cambria Math"/>
                          </a:rPr>
                          <m:t>1</m:t>
                        </m:r>
                      </m:num>
                      <m:den>
                        <m:r>
                          <a:rPr kumimoji="1" lang="en-US" altLang="ja-JP" sz="600" b="0" i="1">
                            <a:latin typeface="Cambria Math"/>
                          </a:rPr>
                          <m:t>7</m:t>
                        </m:r>
                      </m:den>
                    </m:f>
                  </m:oMath>
                </m:oMathPara>
              </a14:m>
              <a:endParaRPr kumimoji="1" lang="ja-JP" altLang="en-US" sz="600"/>
            </a:p>
          </xdr:txBody>
        </xdr:sp>
      </mc:Choice>
      <mc:Fallback xmlns="">
        <xdr:sp macro="" textlink="">
          <xdr:nvSpPr>
            <xdr:cNvPr id="25" name="テキスト ボックス 24"/>
            <xdr:cNvSpPr txBox="1"/>
          </xdr:nvSpPr>
          <xdr:spPr>
            <a:xfrm>
              <a:off x="476702" y="13393961"/>
              <a:ext cx="214540" cy="2654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kumimoji="1" lang="en-US" altLang="ja-JP" sz="600" b="0" i="0">
                  <a:latin typeface="Cambria Math"/>
                </a:rPr>
                <a:t>1/7</a:t>
              </a:r>
              <a:endParaRPr kumimoji="1" lang="ja-JP" altLang="en-US" sz="600"/>
            </a:p>
          </xdr:txBody>
        </xdr:sp>
      </mc:Fallback>
    </mc:AlternateContent>
    <xdr:clientData/>
  </xdr:oneCellAnchor>
  <xdr:oneCellAnchor>
    <xdr:from>
      <xdr:col>1</xdr:col>
      <xdr:colOff>244926</xdr:colOff>
      <xdr:row>53</xdr:row>
      <xdr:rowOff>449033</xdr:rowOff>
    </xdr:from>
    <xdr:ext cx="214540" cy="265457"/>
    <mc:AlternateContent xmlns:mc="http://schemas.openxmlformats.org/markup-compatibility/2006" xmlns:a14="http://schemas.microsoft.com/office/drawing/2010/main">
      <mc:Choice Requires="a14">
        <xdr:sp macro="" textlink="">
          <xdr:nvSpPr>
            <xdr:cNvPr id="26" name="テキスト ボックス 25"/>
            <xdr:cNvSpPr txBox="1"/>
          </xdr:nvSpPr>
          <xdr:spPr>
            <a:xfrm>
              <a:off x="473526" y="13872933"/>
              <a:ext cx="214540" cy="2654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kumimoji="1" lang="en-US" altLang="ja-JP" sz="600" i="1">
                            <a:latin typeface="Cambria Math"/>
                          </a:rPr>
                        </m:ctrlPr>
                      </m:fPr>
                      <m:num>
                        <m:r>
                          <a:rPr kumimoji="1" lang="en-US" altLang="ja-JP" sz="600" b="0" i="1">
                            <a:latin typeface="Cambria Math"/>
                          </a:rPr>
                          <m:t>1</m:t>
                        </m:r>
                      </m:num>
                      <m:den>
                        <m:r>
                          <a:rPr kumimoji="1" lang="en-US" altLang="ja-JP" sz="600" b="0" i="1">
                            <a:latin typeface="Cambria Math"/>
                          </a:rPr>
                          <m:t>7</m:t>
                        </m:r>
                      </m:den>
                    </m:f>
                  </m:oMath>
                </m:oMathPara>
              </a14:m>
              <a:endParaRPr kumimoji="1" lang="ja-JP" altLang="en-US" sz="600"/>
            </a:p>
          </xdr:txBody>
        </xdr:sp>
      </mc:Choice>
      <mc:Fallback xmlns="">
        <xdr:sp macro="" textlink="">
          <xdr:nvSpPr>
            <xdr:cNvPr id="26" name="テキスト ボックス 25"/>
            <xdr:cNvSpPr txBox="1"/>
          </xdr:nvSpPr>
          <xdr:spPr>
            <a:xfrm>
              <a:off x="473526" y="13872933"/>
              <a:ext cx="214540" cy="2654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kumimoji="1" lang="en-US" altLang="ja-JP" sz="600" b="0" i="0">
                  <a:latin typeface="Cambria Math"/>
                </a:rPr>
                <a:t>1/7</a:t>
              </a:r>
              <a:endParaRPr kumimoji="1" lang="ja-JP" altLang="en-US" sz="600"/>
            </a:p>
          </xdr:txBody>
        </xdr:sp>
      </mc:Fallback>
    </mc:AlternateContent>
    <xdr:clientData/>
  </xdr:oneCellAnchor>
  <xdr:oneCellAnchor>
    <xdr:from>
      <xdr:col>1</xdr:col>
      <xdr:colOff>229960</xdr:colOff>
      <xdr:row>54</xdr:row>
      <xdr:rowOff>445409</xdr:rowOff>
    </xdr:from>
    <xdr:ext cx="250826" cy="265201"/>
    <mc:AlternateContent xmlns:mc="http://schemas.openxmlformats.org/markup-compatibility/2006" xmlns:a14="http://schemas.microsoft.com/office/drawing/2010/main">
      <mc:Choice Requires="a14">
        <xdr:sp macro="" textlink="">
          <xdr:nvSpPr>
            <xdr:cNvPr id="42" name="テキスト ボックス 41"/>
            <xdr:cNvSpPr txBox="1"/>
          </xdr:nvSpPr>
          <xdr:spPr>
            <a:xfrm>
              <a:off x="458560" y="14351909"/>
              <a:ext cx="250826" cy="265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kumimoji="1" lang="en-US" altLang="ja-JP" sz="600" i="1">
                            <a:latin typeface="Cambria Math"/>
                          </a:rPr>
                        </m:ctrlPr>
                      </m:fPr>
                      <m:num>
                        <m:r>
                          <a:rPr kumimoji="1" lang="en-US" altLang="ja-JP" sz="600" b="0" i="1">
                            <a:latin typeface="Cambria Math"/>
                          </a:rPr>
                          <m:t>1</m:t>
                        </m:r>
                      </m:num>
                      <m:den>
                        <m:r>
                          <a:rPr kumimoji="1" lang="en-US" altLang="ja-JP" sz="600" b="0" i="1">
                            <a:latin typeface="Cambria Math"/>
                          </a:rPr>
                          <m:t>41</m:t>
                        </m:r>
                      </m:den>
                    </m:f>
                  </m:oMath>
                </m:oMathPara>
              </a14:m>
              <a:endParaRPr kumimoji="1" lang="ja-JP" altLang="en-US" sz="600"/>
            </a:p>
          </xdr:txBody>
        </xdr:sp>
      </mc:Choice>
      <mc:Fallback xmlns="">
        <xdr:sp macro="" textlink="">
          <xdr:nvSpPr>
            <xdr:cNvPr id="42" name="テキスト ボックス 41"/>
            <xdr:cNvSpPr txBox="1"/>
          </xdr:nvSpPr>
          <xdr:spPr>
            <a:xfrm>
              <a:off x="458560" y="14351909"/>
              <a:ext cx="250826" cy="265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kumimoji="1" lang="en-US" altLang="ja-JP" sz="600" b="0" i="0">
                  <a:latin typeface="Cambria Math"/>
                </a:rPr>
                <a:t>1/41</a:t>
              </a:r>
              <a:endParaRPr kumimoji="1" lang="ja-JP" altLang="en-US" sz="600"/>
            </a:p>
          </xdr:txBody>
        </xdr:sp>
      </mc:Fallback>
    </mc:AlternateContent>
    <xdr:clientData/>
  </xdr:oneCellAnchor>
  <xdr:twoCellAnchor>
    <xdr:from>
      <xdr:col>0</xdr:col>
      <xdr:colOff>78912</xdr:colOff>
      <xdr:row>35</xdr:row>
      <xdr:rowOff>256343</xdr:rowOff>
    </xdr:from>
    <xdr:to>
      <xdr:col>0</xdr:col>
      <xdr:colOff>193412</xdr:colOff>
      <xdr:row>36</xdr:row>
      <xdr:rowOff>104321</xdr:rowOff>
    </xdr:to>
    <xdr:sp macro="" textlink="">
      <xdr:nvSpPr>
        <xdr:cNvPr id="43" name="テキスト ボックス 42"/>
        <xdr:cNvSpPr txBox="1"/>
      </xdr:nvSpPr>
      <xdr:spPr>
        <a:xfrm>
          <a:off x="78912" y="7425493"/>
          <a:ext cx="114500" cy="178178"/>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69850</xdr:colOff>
      <xdr:row>43</xdr:row>
      <xdr:rowOff>190962</xdr:rowOff>
    </xdr:from>
    <xdr:to>
      <xdr:col>0</xdr:col>
      <xdr:colOff>184350</xdr:colOff>
      <xdr:row>43</xdr:row>
      <xdr:rowOff>358371</xdr:rowOff>
    </xdr:to>
    <xdr:sp macro="" textlink="">
      <xdr:nvSpPr>
        <xdr:cNvPr id="44" name="テキスト ボックス 43"/>
        <xdr:cNvSpPr txBox="1"/>
      </xdr:nvSpPr>
      <xdr:spPr>
        <a:xfrm>
          <a:off x="69850" y="10077912"/>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72572</xdr:colOff>
      <xdr:row>48</xdr:row>
      <xdr:rowOff>93896</xdr:rowOff>
    </xdr:from>
    <xdr:to>
      <xdr:col>0</xdr:col>
      <xdr:colOff>187072</xdr:colOff>
      <xdr:row>48</xdr:row>
      <xdr:rowOff>261305</xdr:rowOff>
    </xdr:to>
    <xdr:sp macro="" textlink="">
      <xdr:nvSpPr>
        <xdr:cNvPr id="45" name="テキスト ボックス 44"/>
        <xdr:cNvSpPr txBox="1"/>
      </xdr:nvSpPr>
      <xdr:spPr>
        <a:xfrm>
          <a:off x="72572" y="11581046"/>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72572</xdr:colOff>
      <xdr:row>51</xdr:row>
      <xdr:rowOff>45358</xdr:rowOff>
    </xdr:from>
    <xdr:to>
      <xdr:col>0</xdr:col>
      <xdr:colOff>187072</xdr:colOff>
      <xdr:row>51</xdr:row>
      <xdr:rowOff>212767</xdr:rowOff>
    </xdr:to>
    <xdr:sp macro="" textlink="">
      <xdr:nvSpPr>
        <xdr:cNvPr id="46" name="テキスト ボックス 45"/>
        <xdr:cNvSpPr txBox="1"/>
      </xdr:nvSpPr>
      <xdr:spPr>
        <a:xfrm>
          <a:off x="72572" y="12802508"/>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72572</xdr:colOff>
      <xdr:row>54</xdr:row>
      <xdr:rowOff>149678</xdr:rowOff>
    </xdr:from>
    <xdr:to>
      <xdr:col>0</xdr:col>
      <xdr:colOff>187072</xdr:colOff>
      <xdr:row>54</xdr:row>
      <xdr:rowOff>317087</xdr:rowOff>
    </xdr:to>
    <xdr:sp macro="" textlink="">
      <xdr:nvSpPr>
        <xdr:cNvPr id="47" name="テキスト ボックス 46"/>
        <xdr:cNvSpPr txBox="1"/>
      </xdr:nvSpPr>
      <xdr:spPr>
        <a:xfrm>
          <a:off x="72572" y="14056178"/>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66222</xdr:colOff>
      <xdr:row>57</xdr:row>
      <xdr:rowOff>215899</xdr:rowOff>
    </xdr:from>
    <xdr:to>
      <xdr:col>0</xdr:col>
      <xdr:colOff>180722</xdr:colOff>
      <xdr:row>58</xdr:row>
      <xdr:rowOff>52201</xdr:rowOff>
    </xdr:to>
    <xdr:sp macro="" textlink="">
      <xdr:nvSpPr>
        <xdr:cNvPr id="48" name="テキスト ボックス 47"/>
        <xdr:cNvSpPr txBox="1"/>
      </xdr:nvSpPr>
      <xdr:spPr>
        <a:xfrm>
          <a:off x="66222" y="15335249"/>
          <a:ext cx="114500" cy="1665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68943</xdr:colOff>
      <xdr:row>60</xdr:row>
      <xdr:rowOff>82550</xdr:rowOff>
    </xdr:from>
    <xdr:to>
      <xdr:col>0</xdr:col>
      <xdr:colOff>183443</xdr:colOff>
      <xdr:row>60</xdr:row>
      <xdr:rowOff>249959</xdr:rowOff>
    </xdr:to>
    <xdr:sp macro="" textlink="">
      <xdr:nvSpPr>
        <xdr:cNvPr id="49" name="テキスト ボックス 48"/>
        <xdr:cNvSpPr txBox="1"/>
      </xdr:nvSpPr>
      <xdr:spPr>
        <a:xfrm>
          <a:off x="68943" y="16370300"/>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28</xdr:row>
      <xdr:rowOff>169644</xdr:rowOff>
    </xdr:from>
    <xdr:to>
      <xdr:col>0</xdr:col>
      <xdr:colOff>190700</xdr:colOff>
      <xdr:row>29</xdr:row>
      <xdr:rowOff>83053</xdr:rowOff>
    </xdr:to>
    <xdr:sp macro="" textlink="">
      <xdr:nvSpPr>
        <xdr:cNvPr id="11" name="テキスト ボックス 10"/>
        <xdr:cNvSpPr txBox="1"/>
      </xdr:nvSpPr>
      <xdr:spPr>
        <a:xfrm>
          <a:off x="76200" y="5941794"/>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67128</xdr:colOff>
      <xdr:row>33</xdr:row>
      <xdr:rowOff>37215</xdr:rowOff>
    </xdr:from>
    <xdr:to>
      <xdr:col>0</xdr:col>
      <xdr:colOff>181628</xdr:colOff>
      <xdr:row>33</xdr:row>
      <xdr:rowOff>201448</xdr:rowOff>
    </xdr:to>
    <xdr:sp macro="" textlink="">
      <xdr:nvSpPr>
        <xdr:cNvPr id="13" name="テキスト ボックス 12"/>
        <xdr:cNvSpPr txBox="1"/>
      </xdr:nvSpPr>
      <xdr:spPr>
        <a:xfrm>
          <a:off x="67128" y="7053965"/>
          <a:ext cx="114500" cy="164233"/>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ltLang="ja-JP"/>
        </a:p>
        <a:p>
          <a:endParaRPr lang="ja-JP" altLang="en-US"/>
        </a:p>
      </xdr:txBody>
    </xdr:sp>
    <xdr:clientData/>
  </xdr:twoCellAnchor>
  <xdr:twoCellAnchor>
    <xdr:from>
      <xdr:col>0</xdr:col>
      <xdr:colOff>67127</xdr:colOff>
      <xdr:row>37</xdr:row>
      <xdr:rowOff>35380</xdr:rowOff>
    </xdr:from>
    <xdr:to>
      <xdr:col>0</xdr:col>
      <xdr:colOff>181627</xdr:colOff>
      <xdr:row>37</xdr:row>
      <xdr:rowOff>202789</xdr:rowOff>
    </xdr:to>
    <xdr:sp macro="" textlink="">
      <xdr:nvSpPr>
        <xdr:cNvPr id="14" name="テキスト ボックス 13"/>
        <xdr:cNvSpPr txBox="1"/>
      </xdr:nvSpPr>
      <xdr:spPr>
        <a:xfrm>
          <a:off x="67127" y="7998280"/>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71664</xdr:colOff>
      <xdr:row>40</xdr:row>
      <xdr:rowOff>138814</xdr:rowOff>
    </xdr:from>
    <xdr:to>
      <xdr:col>0</xdr:col>
      <xdr:colOff>186164</xdr:colOff>
      <xdr:row>40</xdr:row>
      <xdr:rowOff>306223</xdr:rowOff>
    </xdr:to>
    <xdr:sp macro="" textlink="">
      <xdr:nvSpPr>
        <xdr:cNvPr id="17" name="テキスト ボックス 16"/>
        <xdr:cNvSpPr txBox="1"/>
      </xdr:nvSpPr>
      <xdr:spPr>
        <a:xfrm>
          <a:off x="71664" y="8819264"/>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71664</xdr:colOff>
      <xdr:row>44</xdr:row>
      <xdr:rowOff>45818</xdr:rowOff>
    </xdr:from>
    <xdr:to>
      <xdr:col>0</xdr:col>
      <xdr:colOff>186164</xdr:colOff>
      <xdr:row>44</xdr:row>
      <xdr:rowOff>207784</xdr:rowOff>
    </xdr:to>
    <xdr:sp macro="" textlink="">
      <xdr:nvSpPr>
        <xdr:cNvPr id="20" name="テキスト ボックス 19"/>
        <xdr:cNvSpPr txBox="1"/>
      </xdr:nvSpPr>
      <xdr:spPr>
        <a:xfrm>
          <a:off x="71664" y="9913718"/>
          <a:ext cx="114500" cy="161966"/>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78014</xdr:colOff>
      <xdr:row>52</xdr:row>
      <xdr:rowOff>254004</xdr:rowOff>
    </xdr:from>
    <xdr:to>
      <xdr:col>0</xdr:col>
      <xdr:colOff>192514</xdr:colOff>
      <xdr:row>53</xdr:row>
      <xdr:rowOff>145188</xdr:rowOff>
    </xdr:to>
    <xdr:sp macro="" textlink="">
      <xdr:nvSpPr>
        <xdr:cNvPr id="22" name="テキスト ボックス 21"/>
        <xdr:cNvSpPr txBox="1"/>
      </xdr:nvSpPr>
      <xdr:spPr>
        <a:xfrm>
          <a:off x="78014" y="12458704"/>
          <a:ext cx="114500" cy="164234"/>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71663</xdr:colOff>
      <xdr:row>56</xdr:row>
      <xdr:rowOff>89812</xdr:rowOff>
    </xdr:from>
    <xdr:to>
      <xdr:col>0</xdr:col>
      <xdr:colOff>186163</xdr:colOff>
      <xdr:row>56</xdr:row>
      <xdr:rowOff>249464</xdr:rowOff>
    </xdr:to>
    <xdr:sp macro="" textlink="">
      <xdr:nvSpPr>
        <xdr:cNvPr id="24" name="テキスト ボックス 23"/>
        <xdr:cNvSpPr txBox="1"/>
      </xdr:nvSpPr>
      <xdr:spPr>
        <a:xfrm>
          <a:off x="71663" y="13501012"/>
          <a:ext cx="114500" cy="15965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71663</xdr:colOff>
      <xdr:row>59</xdr:row>
      <xdr:rowOff>216896</xdr:rowOff>
    </xdr:from>
    <xdr:to>
      <xdr:col>0</xdr:col>
      <xdr:colOff>186163</xdr:colOff>
      <xdr:row>60</xdr:row>
      <xdr:rowOff>127084</xdr:rowOff>
    </xdr:to>
    <xdr:sp macro="" textlink="">
      <xdr:nvSpPr>
        <xdr:cNvPr id="25" name="テキスト ボックス 24"/>
        <xdr:cNvSpPr txBox="1"/>
      </xdr:nvSpPr>
      <xdr:spPr>
        <a:xfrm>
          <a:off x="71663" y="14466296"/>
          <a:ext cx="114500" cy="157838"/>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68036</xdr:colOff>
      <xdr:row>48</xdr:row>
      <xdr:rowOff>258537</xdr:rowOff>
    </xdr:from>
    <xdr:to>
      <xdr:col>0</xdr:col>
      <xdr:colOff>182536</xdr:colOff>
      <xdr:row>49</xdr:row>
      <xdr:rowOff>84861</xdr:rowOff>
    </xdr:to>
    <xdr:sp macro="" textlink="">
      <xdr:nvSpPr>
        <xdr:cNvPr id="26" name="テキスト ボックス 25"/>
        <xdr:cNvSpPr txBox="1"/>
      </xdr:nvSpPr>
      <xdr:spPr>
        <a:xfrm>
          <a:off x="68036" y="11180537"/>
          <a:ext cx="114500" cy="162874"/>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B65"/>
  <sheetViews>
    <sheetView tabSelected="1" view="pageBreakPreview" zoomScale="140" zoomScaleNormal="150" zoomScaleSheetLayoutView="140" workbookViewId="0"/>
  </sheetViews>
  <sheetFormatPr defaultColWidth="9" defaultRowHeight="13.5" x14ac:dyDescent="0.15"/>
  <cols>
    <col min="1" max="1" width="3.25" style="70" customWidth="1"/>
    <col min="2" max="2" width="3.75" style="5" customWidth="1"/>
    <col min="3" max="3" width="3.625" style="5" customWidth="1"/>
    <col min="4" max="4" width="2.375" style="5" customWidth="1"/>
    <col min="5" max="5" width="3.875" style="5" customWidth="1"/>
    <col min="6" max="6" width="9.375" style="5" customWidth="1"/>
    <col min="7" max="7" width="7.5" style="5" customWidth="1"/>
    <col min="8" max="8" width="8.25" style="5" customWidth="1"/>
    <col min="9" max="9" width="3.5" style="5" customWidth="1"/>
    <col min="10" max="10" width="2.75" style="5" customWidth="1"/>
    <col min="11" max="18" width="2.375" style="5" customWidth="1"/>
    <col min="19" max="21" width="2.5" style="5" customWidth="1"/>
    <col min="22" max="22" width="3.625" style="5" customWidth="1"/>
    <col min="23" max="25" width="3.25" style="5" customWidth="1"/>
    <col min="26" max="26" width="0.875" style="5" customWidth="1"/>
    <col min="27" max="28" width="4.25" style="5" customWidth="1"/>
    <col min="29" max="29" width="13.5" style="5" bestFit="1" customWidth="1"/>
    <col min="30" max="16384" width="9" style="5"/>
  </cols>
  <sheetData>
    <row r="1" spans="1:28" ht="17.100000000000001" customHeight="1" x14ac:dyDescent="0.15">
      <c r="A1" s="73" t="s">
        <v>61</v>
      </c>
      <c r="B1" s="74"/>
      <c r="C1" s="6"/>
      <c r="D1" s="6"/>
      <c r="E1" s="6"/>
      <c r="F1" s="6"/>
      <c r="G1" s="6"/>
      <c r="H1" s="7"/>
      <c r="I1" s="7"/>
      <c r="J1" s="7"/>
      <c r="K1" s="7"/>
      <c r="L1" s="7"/>
      <c r="M1" s="7"/>
      <c r="N1" s="7"/>
      <c r="O1" s="7"/>
      <c r="P1" s="7"/>
      <c r="Q1" s="7"/>
      <c r="R1" s="7"/>
      <c r="S1" s="7"/>
      <c r="T1" s="7"/>
      <c r="U1" s="7"/>
      <c r="V1" s="7"/>
      <c r="W1" s="7"/>
      <c r="X1" s="13"/>
      <c r="Y1" s="13"/>
      <c r="Z1" s="7"/>
      <c r="AA1" s="14"/>
      <c r="AB1" s="14"/>
    </row>
    <row r="2" spans="1:28" s="18" customFormat="1" ht="21" x14ac:dyDescent="0.15">
      <c r="A2" s="75" t="s">
        <v>55</v>
      </c>
      <c r="B2" s="76"/>
      <c r="C2" s="76"/>
      <c r="D2" s="76"/>
      <c r="E2" s="77"/>
      <c r="F2" s="77"/>
      <c r="G2" s="6"/>
      <c r="H2" s="16"/>
      <c r="I2" s="16"/>
      <c r="J2" s="16"/>
      <c r="K2" s="16"/>
      <c r="L2" s="16"/>
      <c r="M2" s="16"/>
      <c r="N2" s="16"/>
      <c r="O2" s="16"/>
      <c r="P2" s="16"/>
      <c r="Q2" s="16"/>
      <c r="R2" s="16"/>
      <c r="S2" s="16"/>
      <c r="T2" s="16"/>
      <c r="U2" s="16"/>
      <c r="V2" s="16"/>
      <c r="W2" s="16"/>
      <c r="X2" s="16"/>
      <c r="Y2" s="16"/>
      <c r="Z2" s="16"/>
      <c r="AA2" s="17"/>
      <c r="AB2" s="17"/>
    </row>
    <row r="3" spans="1:28" s="11" customFormat="1" ht="18.95" customHeight="1" x14ac:dyDescent="0.15">
      <c r="A3" s="78" t="s">
        <v>58</v>
      </c>
      <c r="B3" s="79"/>
      <c r="C3" s="8"/>
      <c r="D3" s="8"/>
      <c r="E3" s="8"/>
      <c r="F3" s="8"/>
      <c r="G3" s="8"/>
      <c r="H3" s="19"/>
      <c r="I3" s="19"/>
      <c r="J3" s="19"/>
      <c r="K3" s="19"/>
      <c r="L3" s="19"/>
      <c r="M3" s="19"/>
      <c r="N3" s="19"/>
      <c r="O3" s="19"/>
      <c r="P3" s="19"/>
      <c r="Q3" s="19"/>
      <c r="R3" s="19"/>
      <c r="S3" s="19"/>
      <c r="T3" s="19"/>
      <c r="U3" s="19"/>
      <c r="V3" s="19"/>
      <c r="W3" s="19"/>
      <c r="X3" s="19"/>
      <c r="Y3" s="19"/>
      <c r="Z3" s="19"/>
      <c r="AA3" s="20"/>
      <c r="AB3" s="20"/>
    </row>
    <row r="4" spans="1:28" s="21" customFormat="1" ht="6.6" customHeight="1" x14ac:dyDescent="0.15">
      <c r="A4" s="68"/>
    </row>
    <row r="5" spans="1:28" s="9" customFormat="1" ht="11.25" x14ac:dyDescent="0.15">
      <c r="A5" s="27" t="s">
        <v>0</v>
      </c>
      <c r="C5" s="27"/>
      <c r="D5" s="27"/>
      <c r="E5" s="27"/>
      <c r="F5" s="27"/>
      <c r="G5" s="27"/>
      <c r="H5" s="27"/>
      <c r="I5" s="27"/>
      <c r="J5" s="27"/>
      <c r="K5" s="27"/>
      <c r="L5" s="27"/>
      <c r="M5" s="27"/>
      <c r="N5" s="27"/>
      <c r="O5" s="27"/>
      <c r="P5" s="27"/>
    </row>
    <row r="6" spans="1:28" s="11" customFormat="1" ht="9" x14ac:dyDescent="0.15">
      <c r="A6" s="107"/>
      <c r="B6" s="107"/>
      <c r="C6" s="107"/>
      <c r="D6" s="107"/>
      <c r="E6" s="107"/>
      <c r="F6" s="33" t="s">
        <v>1</v>
      </c>
      <c r="G6" s="12" t="s">
        <v>2</v>
      </c>
      <c r="H6" s="12" t="s">
        <v>56</v>
      </c>
      <c r="I6" s="15"/>
      <c r="J6" s="3"/>
      <c r="K6" s="3"/>
      <c r="L6" s="3"/>
      <c r="M6" s="3"/>
      <c r="N6" s="4"/>
      <c r="O6" s="3"/>
      <c r="P6" s="3"/>
      <c r="R6" s="4"/>
      <c r="S6" s="4"/>
      <c r="T6" s="4"/>
      <c r="U6" s="4"/>
    </row>
    <row r="7" spans="1:28" s="11" customFormat="1" ht="9" customHeight="1" x14ac:dyDescent="0.15">
      <c r="A7" s="108" t="s">
        <v>28</v>
      </c>
      <c r="B7" s="108"/>
      <c r="C7" s="108"/>
      <c r="D7" s="108"/>
      <c r="E7" s="108"/>
      <c r="F7" s="34">
        <v>68685</v>
      </c>
      <c r="G7" s="22">
        <v>475</v>
      </c>
      <c r="H7" s="23">
        <v>61.033580000000001</v>
      </c>
      <c r="I7" s="24"/>
      <c r="J7" s="24"/>
      <c r="K7" s="24"/>
      <c r="L7" s="24"/>
      <c r="M7" s="24"/>
      <c r="N7" s="10"/>
      <c r="O7" s="24"/>
      <c r="P7" s="24"/>
      <c r="R7" s="10"/>
      <c r="S7" s="10"/>
      <c r="T7" s="10"/>
      <c r="U7" s="10"/>
    </row>
    <row r="8" spans="1:28" s="18" customFormat="1" ht="9.9499999999999993" customHeight="1" x14ac:dyDescent="0.15">
      <c r="A8" s="70"/>
      <c r="B8" s="25"/>
      <c r="C8" s="25"/>
      <c r="D8" s="25"/>
      <c r="E8" s="25"/>
      <c r="F8" s="25"/>
      <c r="G8" s="25"/>
      <c r="H8" s="25"/>
      <c r="I8" s="25"/>
      <c r="J8" s="25"/>
      <c r="K8" s="25"/>
      <c r="L8" s="25"/>
      <c r="M8" s="25"/>
      <c r="N8" s="25"/>
      <c r="O8" s="25"/>
      <c r="P8" s="25"/>
    </row>
    <row r="9" spans="1:28" s="9" customFormat="1" ht="11.25" x14ac:dyDescent="0.15">
      <c r="A9" s="26" t="s">
        <v>3</v>
      </c>
      <c r="C9" s="26"/>
      <c r="D9" s="26"/>
      <c r="E9" s="27"/>
      <c r="F9" s="27"/>
      <c r="G9" s="27"/>
      <c r="H9" s="27"/>
      <c r="I9" s="27"/>
      <c r="J9" s="27"/>
      <c r="K9" s="27"/>
      <c r="L9" s="27"/>
      <c r="M9" s="27"/>
      <c r="N9" s="27"/>
      <c r="O9" s="27"/>
      <c r="P9" s="27"/>
    </row>
    <row r="10" spans="1:28" s="11" customFormat="1" ht="13.5" customHeight="1" x14ac:dyDescent="0.15">
      <c r="A10" s="115" t="s">
        <v>4</v>
      </c>
      <c r="B10" s="115"/>
      <c r="C10" s="115"/>
      <c r="D10" s="115"/>
      <c r="E10" s="108" t="s">
        <v>7</v>
      </c>
      <c r="F10" s="108"/>
      <c r="G10" s="108"/>
      <c r="H10" s="112" t="s">
        <v>19</v>
      </c>
      <c r="I10" s="116" t="s">
        <v>41</v>
      </c>
      <c r="J10" s="124" t="s">
        <v>56</v>
      </c>
      <c r="K10" s="135"/>
      <c r="L10" s="125"/>
      <c r="M10" s="124" t="s">
        <v>57</v>
      </c>
      <c r="N10" s="135"/>
      <c r="O10" s="135"/>
      <c r="P10" s="135"/>
      <c r="Q10" s="135"/>
      <c r="R10" s="125"/>
    </row>
    <row r="11" spans="1:28" s="11" customFormat="1" ht="9" x14ac:dyDescent="0.15">
      <c r="A11" s="115"/>
      <c r="B11" s="115"/>
      <c r="C11" s="115"/>
      <c r="D11" s="115"/>
      <c r="E11" s="108"/>
      <c r="F11" s="108"/>
      <c r="G11" s="108"/>
      <c r="H11" s="112"/>
      <c r="I11" s="117"/>
      <c r="J11" s="126"/>
      <c r="K11" s="136"/>
      <c r="L11" s="127"/>
      <c r="M11" s="126"/>
      <c r="N11" s="136"/>
      <c r="O11" s="136"/>
      <c r="P11" s="136"/>
      <c r="Q11" s="136"/>
      <c r="R11" s="127"/>
    </row>
    <row r="12" spans="1:28" s="11" customFormat="1" ht="9" customHeight="1" x14ac:dyDescent="0.15">
      <c r="A12" s="137" t="s">
        <v>51</v>
      </c>
      <c r="B12" s="108"/>
      <c r="C12" s="108"/>
      <c r="D12" s="108"/>
      <c r="E12" s="80" t="s">
        <v>8</v>
      </c>
      <c r="F12" s="81"/>
      <c r="G12" s="28"/>
      <c r="H12" s="93">
        <v>5</v>
      </c>
      <c r="I12" s="94">
        <f>SUM(I29:I31,I33:I34,)</f>
        <v>16</v>
      </c>
      <c r="J12" s="118">
        <v>12.32544</v>
      </c>
      <c r="K12" s="119"/>
      <c r="L12" s="120"/>
      <c r="M12" s="118">
        <v>77.034009999999995</v>
      </c>
      <c r="N12" s="119"/>
      <c r="O12" s="119"/>
      <c r="P12" s="119"/>
      <c r="Q12" s="119"/>
      <c r="R12" s="120"/>
    </row>
    <row r="13" spans="1:28" s="11" customFormat="1" ht="9" x14ac:dyDescent="0.15">
      <c r="A13" s="108"/>
      <c r="B13" s="108"/>
      <c r="C13" s="108"/>
      <c r="D13" s="108"/>
      <c r="E13" s="80" t="s">
        <v>9</v>
      </c>
      <c r="F13" s="81"/>
      <c r="G13" s="28"/>
      <c r="H13" s="93">
        <v>4</v>
      </c>
      <c r="I13" s="94">
        <f>SUM(I41:I43,I57)</f>
        <v>18</v>
      </c>
      <c r="J13" s="118">
        <v>9.4424829999999993</v>
      </c>
      <c r="K13" s="119"/>
      <c r="L13" s="120"/>
      <c r="M13" s="118">
        <v>52.458240000000004</v>
      </c>
      <c r="N13" s="119"/>
      <c r="O13" s="119"/>
      <c r="P13" s="119"/>
      <c r="Q13" s="119"/>
      <c r="R13" s="120"/>
    </row>
    <row r="14" spans="1:28" s="11" customFormat="1" ht="9" x14ac:dyDescent="0.15">
      <c r="A14" s="108"/>
      <c r="B14" s="108"/>
      <c r="C14" s="108"/>
      <c r="D14" s="108"/>
      <c r="E14" s="80" t="s">
        <v>10</v>
      </c>
      <c r="F14" s="81"/>
      <c r="G14" s="28"/>
      <c r="H14" s="93">
        <v>7</v>
      </c>
      <c r="I14" s="94">
        <f>SUM(I40,I48:I49,I51:I52,I55:I56,)</f>
        <v>27</v>
      </c>
      <c r="J14" s="118">
        <v>13.42956</v>
      </c>
      <c r="K14" s="119"/>
      <c r="L14" s="120"/>
      <c r="M14" s="118">
        <v>49.739139999999999</v>
      </c>
      <c r="N14" s="119"/>
      <c r="O14" s="119"/>
      <c r="P14" s="119"/>
      <c r="Q14" s="119"/>
      <c r="R14" s="120"/>
    </row>
    <row r="15" spans="1:28" s="11" customFormat="1" ht="9" x14ac:dyDescent="0.15">
      <c r="A15" s="108"/>
      <c r="B15" s="108"/>
      <c r="C15" s="108"/>
      <c r="D15" s="108"/>
      <c r="E15" s="109" t="s">
        <v>29</v>
      </c>
      <c r="F15" s="110"/>
      <c r="G15" s="111"/>
      <c r="H15" s="93">
        <v>14</v>
      </c>
      <c r="I15" s="94">
        <f>SUM(I32,I35:I39,I44:I47,I50,I53:I54,I58)</f>
        <v>39</v>
      </c>
      <c r="J15" s="118">
        <v>25.836089999999999</v>
      </c>
      <c r="K15" s="119"/>
      <c r="L15" s="120"/>
      <c r="M15" s="118">
        <v>66.246390000000005</v>
      </c>
      <c r="N15" s="119"/>
      <c r="O15" s="119"/>
      <c r="P15" s="119"/>
      <c r="Q15" s="119"/>
      <c r="R15" s="120"/>
    </row>
    <row r="16" spans="1:28" s="11" customFormat="1" ht="9" x14ac:dyDescent="0.15">
      <c r="A16" s="108" t="s">
        <v>5</v>
      </c>
      <c r="B16" s="108"/>
      <c r="C16" s="108"/>
      <c r="D16" s="108"/>
      <c r="E16" s="80" t="s">
        <v>11</v>
      </c>
      <c r="F16" s="81"/>
      <c r="G16" s="28"/>
      <c r="H16" s="93" t="s">
        <v>210</v>
      </c>
      <c r="I16" s="94" t="s">
        <v>210</v>
      </c>
      <c r="J16" s="118" t="s">
        <v>44</v>
      </c>
      <c r="K16" s="119"/>
      <c r="L16" s="120"/>
      <c r="M16" s="118" t="s">
        <v>45</v>
      </c>
      <c r="N16" s="119"/>
      <c r="O16" s="119"/>
      <c r="P16" s="119"/>
      <c r="Q16" s="119"/>
      <c r="R16" s="120"/>
    </row>
    <row r="17" spans="1:23" s="11" customFormat="1" ht="9" x14ac:dyDescent="0.15">
      <c r="A17" s="108"/>
      <c r="B17" s="108"/>
      <c r="C17" s="108"/>
      <c r="D17" s="108"/>
      <c r="E17" s="80" t="s">
        <v>12</v>
      </c>
      <c r="F17" s="81"/>
      <c r="G17" s="28"/>
      <c r="H17" s="93">
        <v>5</v>
      </c>
      <c r="I17" s="94">
        <f>SUM(I29:I31,I33:I34)</f>
        <v>16</v>
      </c>
      <c r="J17" s="118">
        <v>12.32544</v>
      </c>
      <c r="K17" s="119"/>
      <c r="L17" s="120"/>
      <c r="M17" s="118">
        <v>77.034009999999995</v>
      </c>
      <c r="N17" s="119"/>
      <c r="O17" s="119"/>
      <c r="P17" s="119"/>
      <c r="Q17" s="119"/>
      <c r="R17" s="120"/>
    </row>
    <row r="18" spans="1:23" s="11" customFormat="1" ht="9" x14ac:dyDescent="0.15">
      <c r="A18" s="108"/>
      <c r="B18" s="108"/>
      <c r="C18" s="108"/>
      <c r="D18" s="108"/>
      <c r="E18" s="80" t="s">
        <v>13</v>
      </c>
      <c r="F18" s="81"/>
      <c r="G18" s="28"/>
      <c r="H18" s="93">
        <v>4</v>
      </c>
      <c r="I18" s="94">
        <f>SUM(I41:I43,I57)</f>
        <v>18</v>
      </c>
      <c r="J18" s="118">
        <v>9.4424829999999993</v>
      </c>
      <c r="K18" s="119"/>
      <c r="L18" s="120"/>
      <c r="M18" s="118">
        <v>52.458240000000004</v>
      </c>
      <c r="N18" s="119"/>
      <c r="O18" s="119"/>
      <c r="P18" s="119"/>
      <c r="Q18" s="119"/>
      <c r="R18" s="120"/>
    </row>
    <row r="19" spans="1:23" s="11" customFormat="1" ht="9" x14ac:dyDescent="0.15">
      <c r="A19" s="108"/>
      <c r="B19" s="108"/>
      <c r="C19" s="108"/>
      <c r="D19" s="108"/>
      <c r="E19" s="80" t="s">
        <v>14</v>
      </c>
      <c r="F19" s="81"/>
      <c r="G19" s="28"/>
      <c r="H19" s="93">
        <v>7</v>
      </c>
      <c r="I19" s="94">
        <f>SUM(I40,I48:I49,I51:I52,I55:I56,)</f>
        <v>27</v>
      </c>
      <c r="J19" s="118">
        <v>13.42956</v>
      </c>
      <c r="K19" s="119"/>
      <c r="L19" s="120"/>
      <c r="M19" s="118">
        <v>49.739139999999999</v>
      </c>
      <c r="N19" s="119"/>
      <c r="O19" s="119"/>
      <c r="P19" s="119"/>
      <c r="Q19" s="119"/>
      <c r="R19" s="120"/>
    </row>
    <row r="20" spans="1:23" s="11" customFormat="1" ht="9" x14ac:dyDescent="0.15">
      <c r="A20" s="108"/>
      <c r="B20" s="108"/>
      <c r="C20" s="108"/>
      <c r="D20" s="108"/>
      <c r="E20" s="80" t="s">
        <v>15</v>
      </c>
      <c r="F20" s="81"/>
      <c r="G20" s="28"/>
      <c r="H20" s="93">
        <v>14</v>
      </c>
      <c r="I20" s="94">
        <f>SUM(I32,I35:I39,I44:I47,I50,I53:I54,I58)</f>
        <v>39</v>
      </c>
      <c r="J20" s="118">
        <v>25.836089999999999</v>
      </c>
      <c r="K20" s="119"/>
      <c r="L20" s="120"/>
      <c r="M20" s="118">
        <v>66.246390000000005</v>
      </c>
      <c r="N20" s="119"/>
      <c r="O20" s="119"/>
      <c r="P20" s="119"/>
      <c r="Q20" s="119"/>
      <c r="R20" s="120"/>
    </row>
    <row r="21" spans="1:23" s="11" customFormat="1" ht="9" x14ac:dyDescent="0.15">
      <c r="A21" s="108" t="s">
        <v>6</v>
      </c>
      <c r="B21" s="108"/>
      <c r="C21" s="108"/>
      <c r="D21" s="108"/>
      <c r="E21" s="80" t="s">
        <v>16</v>
      </c>
      <c r="F21" s="81"/>
      <c r="G21" s="28"/>
      <c r="H21" s="93">
        <v>13</v>
      </c>
      <c r="I21" s="94">
        <f>SUM(I29:I30,I31,I33,I38:I40,I42,I47:I48,I50:I51,I58)</f>
        <v>43</v>
      </c>
      <c r="J21" s="118">
        <v>28.529019999999999</v>
      </c>
      <c r="K21" s="119"/>
      <c r="L21" s="120"/>
      <c r="M21" s="118">
        <v>66.346559999999997</v>
      </c>
      <c r="N21" s="119"/>
      <c r="O21" s="119"/>
      <c r="P21" s="119"/>
      <c r="Q21" s="119"/>
      <c r="R21" s="120"/>
    </row>
    <row r="22" spans="1:23" s="11" customFormat="1" ht="9" x14ac:dyDescent="0.15">
      <c r="A22" s="108"/>
      <c r="B22" s="108"/>
      <c r="C22" s="108"/>
      <c r="D22" s="108"/>
      <c r="E22" s="80" t="s">
        <v>17</v>
      </c>
      <c r="F22" s="81"/>
      <c r="G22" s="28"/>
      <c r="H22" s="93">
        <v>14</v>
      </c>
      <c r="I22" s="94">
        <f>SUM(I32,I34:I37,I41,I44:I46,I49,I53:I56,)</f>
        <v>42</v>
      </c>
      <c r="J22" s="118">
        <v>26.567889999999998</v>
      </c>
      <c r="K22" s="119"/>
      <c r="L22" s="120"/>
      <c r="M22" s="118">
        <v>63.256889999999999</v>
      </c>
      <c r="N22" s="119"/>
      <c r="O22" s="119"/>
      <c r="P22" s="119"/>
      <c r="Q22" s="119"/>
      <c r="R22" s="120"/>
    </row>
    <row r="23" spans="1:23" s="11" customFormat="1" ht="9" x14ac:dyDescent="0.15">
      <c r="A23" s="108"/>
      <c r="B23" s="108"/>
      <c r="C23" s="108"/>
      <c r="D23" s="108"/>
      <c r="E23" s="80" t="s">
        <v>18</v>
      </c>
      <c r="F23" s="81"/>
      <c r="G23" s="28"/>
      <c r="H23" s="93">
        <v>3</v>
      </c>
      <c r="I23" s="94">
        <f>SUM(I43,I52,I57)</f>
        <v>15</v>
      </c>
      <c r="J23" s="118">
        <v>5.9366669999999999</v>
      </c>
      <c r="K23" s="119"/>
      <c r="L23" s="120"/>
      <c r="M23" s="118">
        <v>39.577779999999997</v>
      </c>
      <c r="N23" s="119"/>
      <c r="O23" s="119"/>
      <c r="P23" s="119"/>
      <c r="Q23" s="119"/>
      <c r="R23" s="120"/>
    </row>
    <row r="24" spans="1:23" s="70" customFormat="1" ht="9" customHeight="1" x14ac:dyDescent="0.15">
      <c r="A24" s="112" t="s">
        <v>52</v>
      </c>
      <c r="B24" s="113"/>
      <c r="C24" s="113"/>
      <c r="D24" s="113"/>
      <c r="E24" s="113"/>
      <c r="F24" s="113"/>
      <c r="G24" s="114"/>
      <c r="H24" s="52">
        <v>30</v>
      </c>
      <c r="I24" s="52">
        <v>100</v>
      </c>
      <c r="J24" s="138">
        <v>61.033580000000001</v>
      </c>
      <c r="K24" s="138"/>
      <c r="L24" s="138"/>
      <c r="M24" s="128" t="s">
        <v>42</v>
      </c>
      <c r="N24" s="129"/>
      <c r="O24" s="129"/>
      <c r="P24" s="129"/>
      <c r="Q24" s="129"/>
      <c r="R24" s="130"/>
    </row>
    <row r="25" spans="1:23" s="70" customFormat="1" ht="9.9499999999999993" customHeight="1" x14ac:dyDescent="0.15">
      <c r="A25" s="15"/>
      <c r="B25" s="15"/>
      <c r="C25" s="15"/>
      <c r="D25" s="15"/>
      <c r="E25" s="15"/>
      <c r="F25" s="15"/>
      <c r="G25" s="15"/>
      <c r="H25" s="82"/>
      <c r="I25" s="82"/>
      <c r="J25" s="83"/>
      <c r="K25" s="83"/>
      <c r="L25" s="83"/>
      <c r="M25" s="84"/>
      <c r="N25" s="84"/>
      <c r="O25" s="84"/>
      <c r="P25" s="84"/>
      <c r="Q25" s="84"/>
      <c r="R25" s="84"/>
    </row>
    <row r="26" spans="1:23" s="9" customFormat="1" ht="15" customHeight="1" x14ac:dyDescent="0.15">
      <c r="A26" s="9" t="s">
        <v>20</v>
      </c>
    </row>
    <row r="27" spans="1:23" s="11" customFormat="1" ht="18" customHeight="1" x14ac:dyDescent="0.15">
      <c r="A27" s="124" t="s">
        <v>47</v>
      </c>
      <c r="B27" s="125"/>
      <c r="C27" s="124" t="s">
        <v>48</v>
      </c>
      <c r="D27" s="135"/>
      <c r="E27" s="135"/>
      <c r="F27" s="125"/>
      <c r="G27" s="124" t="s">
        <v>23</v>
      </c>
      <c r="H27" s="125"/>
      <c r="I27" s="116" t="s">
        <v>41</v>
      </c>
      <c r="J27" s="123" t="s">
        <v>46</v>
      </c>
      <c r="K27" s="113"/>
      <c r="L27" s="113"/>
      <c r="M27" s="114"/>
      <c r="N27" s="108" t="s">
        <v>5</v>
      </c>
      <c r="O27" s="108"/>
      <c r="P27" s="108"/>
      <c r="Q27" s="108"/>
      <c r="R27" s="108"/>
      <c r="S27" s="108" t="s">
        <v>6</v>
      </c>
      <c r="T27" s="108"/>
      <c r="U27" s="108"/>
      <c r="V27" s="137" t="s">
        <v>28</v>
      </c>
      <c r="W27" s="137"/>
    </row>
    <row r="28" spans="1:23" s="11" customFormat="1" ht="168.75" customHeight="1" x14ac:dyDescent="0.15">
      <c r="A28" s="126"/>
      <c r="B28" s="127"/>
      <c r="C28" s="126"/>
      <c r="D28" s="136"/>
      <c r="E28" s="136"/>
      <c r="F28" s="127"/>
      <c r="G28" s="126"/>
      <c r="H28" s="127"/>
      <c r="I28" s="117"/>
      <c r="J28" s="55" t="s">
        <v>8</v>
      </c>
      <c r="K28" s="36" t="s">
        <v>9</v>
      </c>
      <c r="L28" s="36" t="s">
        <v>10</v>
      </c>
      <c r="M28" s="37" t="s">
        <v>29</v>
      </c>
      <c r="N28" s="35" t="s">
        <v>11</v>
      </c>
      <c r="O28" s="36" t="s">
        <v>12</v>
      </c>
      <c r="P28" s="36" t="s">
        <v>13</v>
      </c>
      <c r="Q28" s="36" t="s">
        <v>14</v>
      </c>
      <c r="R28" s="37" t="s">
        <v>15</v>
      </c>
      <c r="S28" s="35" t="s">
        <v>16</v>
      </c>
      <c r="T28" s="36" t="s">
        <v>17</v>
      </c>
      <c r="U28" s="37" t="s">
        <v>18</v>
      </c>
      <c r="V28" s="35" t="s">
        <v>21</v>
      </c>
      <c r="W28" s="37" t="s">
        <v>22</v>
      </c>
    </row>
    <row r="29" spans="1:23" s="11" customFormat="1" ht="26.1" customHeight="1" x14ac:dyDescent="0.15">
      <c r="A29" s="139" t="s">
        <v>65</v>
      </c>
      <c r="B29" s="62" t="s">
        <v>125</v>
      </c>
      <c r="C29" s="134" t="s">
        <v>126</v>
      </c>
      <c r="D29" s="131"/>
      <c r="E29" s="131"/>
      <c r="F29" s="131"/>
      <c r="G29" s="96" t="s">
        <v>127</v>
      </c>
      <c r="H29" s="96"/>
      <c r="I29" s="69">
        <v>3</v>
      </c>
      <c r="J29" s="51" t="s">
        <v>62</v>
      </c>
      <c r="K29" s="45"/>
      <c r="L29" s="45"/>
      <c r="M29" s="46"/>
      <c r="N29" s="44"/>
      <c r="O29" s="45" t="s">
        <v>62</v>
      </c>
      <c r="P29" s="45"/>
      <c r="Q29" s="45"/>
      <c r="R29" s="46"/>
      <c r="S29" s="44" t="s">
        <v>62</v>
      </c>
      <c r="T29" s="45"/>
      <c r="U29" s="46"/>
      <c r="V29" s="41">
        <v>88.751540000000006</v>
      </c>
      <c r="W29" s="42">
        <v>0.120841</v>
      </c>
    </row>
    <row r="30" spans="1:23" s="70" customFormat="1" ht="26.1" customHeight="1" x14ac:dyDescent="0.15">
      <c r="A30" s="139"/>
      <c r="B30" s="62" t="s">
        <v>128</v>
      </c>
      <c r="C30" s="134" t="s">
        <v>129</v>
      </c>
      <c r="D30" s="131"/>
      <c r="E30" s="131"/>
      <c r="F30" s="131"/>
      <c r="G30" s="132" t="s">
        <v>130</v>
      </c>
      <c r="H30" s="133"/>
      <c r="I30" s="69">
        <v>3</v>
      </c>
      <c r="J30" s="51" t="s">
        <v>62</v>
      </c>
      <c r="K30" s="45"/>
      <c r="L30" s="45"/>
      <c r="M30" s="46"/>
      <c r="N30" s="44"/>
      <c r="O30" s="45" t="s">
        <v>62</v>
      </c>
      <c r="P30" s="45"/>
      <c r="Q30" s="45"/>
      <c r="R30" s="46"/>
      <c r="S30" s="44" t="s">
        <v>62</v>
      </c>
      <c r="T30" s="45"/>
      <c r="U30" s="46"/>
      <c r="V30" s="41">
        <v>91.884690000000006</v>
      </c>
      <c r="W30" s="42">
        <v>0.15723899999999999</v>
      </c>
    </row>
    <row r="31" spans="1:23" s="70" customFormat="1" ht="26.1" customHeight="1" x14ac:dyDescent="0.15">
      <c r="A31" s="139"/>
      <c r="B31" s="62" t="s">
        <v>131</v>
      </c>
      <c r="C31" s="100" t="s">
        <v>132</v>
      </c>
      <c r="D31" s="131"/>
      <c r="E31" s="131"/>
      <c r="F31" s="131"/>
      <c r="G31" s="100" t="s">
        <v>133</v>
      </c>
      <c r="H31" s="101"/>
      <c r="I31" s="69">
        <v>3</v>
      </c>
      <c r="J31" s="51" t="s">
        <v>62</v>
      </c>
      <c r="K31" s="45"/>
      <c r="L31" s="45"/>
      <c r="M31" s="46"/>
      <c r="N31" s="44"/>
      <c r="O31" s="45" t="s">
        <v>62</v>
      </c>
      <c r="P31" s="45"/>
      <c r="Q31" s="45"/>
      <c r="R31" s="46"/>
      <c r="S31" s="44" t="s">
        <v>62</v>
      </c>
      <c r="T31" s="45"/>
      <c r="U31" s="46"/>
      <c r="V31" s="41">
        <v>43.387929999999997</v>
      </c>
      <c r="W31" s="42">
        <v>0.46152700000000002</v>
      </c>
    </row>
    <row r="32" spans="1:23" s="70" customFormat="1" ht="26.1" customHeight="1" x14ac:dyDescent="0.15">
      <c r="A32" s="139"/>
      <c r="B32" s="62" t="s">
        <v>134</v>
      </c>
      <c r="C32" s="100" t="s">
        <v>135</v>
      </c>
      <c r="D32" s="131"/>
      <c r="E32" s="131"/>
      <c r="F32" s="131"/>
      <c r="G32" s="96" t="s">
        <v>136</v>
      </c>
      <c r="H32" s="96"/>
      <c r="I32" s="69">
        <v>4</v>
      </c>
      <c r="J32" s="51"/>
      <c r="K32" s="45"/>
      <c r="L32" s="45"/>
      <c r="M32" s="46" t="s">
        <v>62</v>
      </c>
      <c r="N32" s="44"/>
      <c r="O32" s="45"/>
      <c r="P32" s="45"/>
      <c r="Q32" s="45"/>
      <c r="R32" s="46" t="s">
        <v>62</v>
      </c>
      <c r="S32" s="44"/>
      <c r="T32" s="45" t="s">
        <v>62</v>
      </c>
      <c r="U32" s="46"/>
      <c r="V32" s="41">
        <v>62.971530000000001</v>
      </c>
      <c r="W32" s="42">
        <v>4.0503739999999997</v>
      </c>
    </row>
    <row r="33" spans="1:23" s="70" customFormat="1" ht="26.1" customHeight="1" x14ac:dyDescent="0.15">
      <c r="A33" s="139"/>
      <c r="B33" s="62" t="s">
        <v>137</v>
      </c>
      <c r="C33" s="100" t="s">
        <v>138</v>
      </c>
      <c r="D33" s="131"/>
      <c r="E33" s="131"/>
      <c r="F33" s="131"/>
      <c r="G33" s="132" t="s">
        <v>139</v>
      </c>
      <c r="H33" s="133"/>
      <c r="I33" s="69">
        <v>3</v>
      </c>
      <c r="J33" s="51" t="s">
        <v>62</v>
      </c>
      <c r="K33" s="45"/>
      <c r="L33" s="45"/>
      <c r="M33" s="46"/>
      <c r="N33" s="44"/>
      <c r="O33" s="45" t="s">
        <v>62</v>
      </c>
      <c r="P33" s="45"/>
      <c r="Q33" s="45"/>
      <c r="R33" s="46"/>
      <c r="S33" s="44" t="s">
        <v>62</v>
      </c>
      <c r="T33" s="45"/>
      <c r="U33" s="46"/>
      <c r="V33" s="41">
        <v>80.081530000000001</v>
      </c>
      <c r="W33" s="42">
        <v>0.47463</v>
      </c>
    </row>
    <row r="34" spans="1:23" s="70" customFormat="1" ht="26.1" customHeight="1" x14ac:dyDescent="0.15">
      <c r="A34" s="139"/>
      <c r="B34" s="62" t="s">
        <v>140</v>
      </c>
      <c r="C34" s="100" t="s">
        <v>141</v>
      </c>
      <c r="D34" s="131"/>
      <c r="E34" s="131"/>
      <c r="F34" s="131"/>
      <c r="G34" s="100" t="s">
        <v>142</v>
      </c>
      <c r="H34" s="101"/>
      <c r="I34" s="69">
        <v>4</v>
      </c>
      <c r="J34" s="51" t="s">
        <v>62</v>
      </c>
      <c r="K34" s="45"/>
      <c r="L34" s="45"/>
      <c r="M34" s="46"/>
      <c r="N34" s="44"/>
      <c r="O34" s="45" t="s">
        <v>62</v>
      </c>
      <c r="P34" s="45"/>
      <c r="Q34" s="45"/>
      <c r="R34" s="46"/>
      <c r="S34" s="44"/>
      <c r="T34" s="45" t="s">
        <v>62</v>
      </c>
      <c r="U34" s="46"/>
      <c r="V34" s="41">
        <v>80.056780000000003</v>
      </c>
      <c r="W34" s="42">
        <v>3.7868529999999998</v>
      </c>
    </row>
    <row r="35" spans="1:23" s="70" customFormat="1" ht="19.5" customHeight="1" x14ac:dyDescent="0.15">
      <c r="A35" s="139" t="s">
        <v>66</v>
      </c>
      <c r="B35" s="62" t="s">
        <v>143</v>
      </c>
      <c r="C35" s="100" t="s">
        <v>144</v>
      </c>
      <c r="D35" s="131"/>
      <c r="E35" s="131"/>
      <c r="F35" s="101"/>
      <c r="G35" s="96" t="s">
        <v>145</v>
      </c>
      <c r="H35" s="96"/>
      <c r="I35" s="69">
        <v>2</v>
      </c>
      <c r="J35" s="51"/>
      <c r="K35" s="45"/>
      <c r="L35" s="45"/>
      <c r="M35" s="46" t="s">
        <v>62</v>
      </c>
      <c r="N35" s="44"/>
      <c r="O35" s="45"/>
      <c r="P35" s="45"/>
      <c r="Q35" s="45"/>
      <c r="R35" s="46" t="s">
        <v>62</v>
      </c>
      <c r="S35" s="44"/>
      <c r="T35" s="45" t="s">
        <v>62</v>
      </c>
      <c r="U35" s="46"/>
      <c r="V35" s="41">
        <v>97.056120000000007</v>
      </c>
      <c r="W35" s="42">
        <v>1.059911</v>
      </c>
    </row>
    <row r="36" spans="1:23" s="70" customFormat="1" ht="19.5" customHeight="1" x14ac:dyDescent="0.15">
      <c r="A36" s="139"/>
      <c r="B36" s="62" t="s">
        <v>146</v>
      </c>
      <c r="C36" s="100" t="s">
        <v>147</v>
      </c>
      <c r="D36" s="131"/>
      <c r="E36" s="131"/>
      <c r="F36" s="101"/>
      <c r="G36" s="96"/>
      <c r="H36" s="96"/>
      <c r="I36" s="69">
        <v>2</v>
      </c>
      <c r="J36" s="51"/>
      <c r="K36" s="45"/>
      <c r="L36" s="45"/>
      <c r="M36" s="46" t="s">
        <v>62</v>
      </c>
      <c r="N36" s="44"/>
      <c r="O36" s="45"/>
      <c r="P36" s="45"/>
      <c r="Q36" s="45"/>
      <c r="R36" s="46" t="s">
        <v>62</v>
      </c>
      <c r="S36" s="44"/>
      <c r="T36" s="45" t="s">
        <v>62</v>
      </c>
      <c r="U36" s="46"/>
      <c r="V36" s="41">
        <v>92.081239999999994</v>
      </c>
      <c r="W36" s="42">
        <v>1.0526310000000001</v>
      </c>
    </row>
    <row r="37" spans="1:23" s="70" customFormat="1" ht="19.5" customHeight="1" x14ac:dyDescent="0.15">
      <c r="A37" s="139"/>
      <c r="B37" s="62" t="s">
        <v>148</v>
      </c>
      <c r="C37" s="100" t="s">
        <v>149</v>
      </c>
      <c r="D37" s="131"/>
      <c r="E37" s="131"/>
      <c r="F37" s="101"/>
      <c r="G37" s="96"/>
      <c r="H37" s="96"/>
      <c r="I37" s="69">
        <v>2</v>
      </c>
      <c r="J37" s="51"/>
      <c r="K37" s="45"/>
      <c r="L37" s="45"/>
      <c r="M37" s="46" t="s">
        <v>62</v>
      </c>
      <c r="N37" s="44"/>
      <c r="O37" s="45"/>
      <c r="P37" s="45"/>
      <c r="Q37" s="45"/>
      <c r="R37" s="46" t="s">
        <v>62</v>
      </c>
      <c r="S37" s="44"/>
      <c r="T37" s="45" t="s">
        <v>62</v>
      </c>
      <c r="U37" s="46"/>
      <c r="V37" s="41">
        <v>73.841449999999995</v>
      </c>
      <c r="W37" s="42">
        <v>5.095726</v>
      </c>
    </row>
    <row r="38" spans="1:23" s="70" customFormat="1" ht="20.100000000000001" customHeight="1" x14ac:dyDescent="0.15">
      <c r="A38" s="139"/>
      <c r="B38" s="62" t="s">
        <v>150</v>
      </c>
      <c r="C38" s="100" t="s">
        <v>151</v>
      </c>
      <c r="D38" s="131"/>
      <c r="E38" s="131"/>
      <c r="F38" s="131"/>
      <c r="G38" s="96" t="s">
        <v>152</v>
      </c>
      <c r="H38" s="96"/>
      <c r="I38" s="69">
        <v>3</v>
      </c>
      <c r="J38" s="51"/>
      <c r="K38" s="45"/>
      <c r="L38" s="45"/>
      <c r="M38" s="46" t="s">
        <v>62</v>
      </c>
      <c r="N38" s="44"/>
      <c r="O38" s="45"/>
      <c r="P38" s="45"/>
      <c r="Q38" s="45"/>
      <c r="R38" s="46" t="s">
        <v>62</v>
      </c>
      <c r="S38" s="44" t="s">
        <v>62</v>
      </c>
      <c r="T38" s="45"/>
      <c r="U38" s="46"/>
      <c r="V38" s="41">
        <v>21.301590000000001</v>
      </c>
      <c r="W38" s="42">
        <v>1.0176890000000001</v>
      </c>
    </row>
    <row r="39" spans="1:23" s="70" customFormat="1" ht="26.1" customHeight="1" x14ac:dyDescent="0.15">
      <c r="A39" s="139"/>
      <c r="B39" s="62" t="s">
        <v>153</v>
      </c>
      <c r="C39" s="100" t="s">
        <v>154</v>
      </c>
      <c r="D39" s="131"/>
      <c r="E39" s="131"/>
      <c r="F39" s="131"/>
      <c r="G39" s="96" t="s">
        <v>155</v>
      </c>
      <c r="H39" s="96"/>
      <c r="I39" s="69">
        <v>3</v>
      </c>
      <c r="J39" s="51"/>
      <c r="K39" s="45"/>
      <c r="L39" s="45"/>
      <c r="M39" s="46" t="s">
        <v>62</v>
      </c>
      <c r="N39" s="44"/>
      <c r="O39" s="45"/>
      <c r="P39" s="45"/>
      <c r="Q39" s="45"/>
      <c r="R39" s="46" t="s">
        <v>62</v>
      </c>
      <c r="S39" s="44" t="s">
        <v>62</v>
      </c>
      <c r="T39" s="45"/>
      <c r="U39" s="46"/>
      <c r="V39" s="41">
        <v>79.727739999999997</v>
      </c>
      <c r="W39" s="42">
        <v>0.28244799999999998</v>
      </c>
    </row>
    <row r="40" spans="1:23" s="70" customFormat="1" ht="20.100000000000001" customHeight="1" x14ac:dyDescent="0.15">
      <c r="A40" s="139"/>
      <c r="B40" s="62" t="s">
        <v>156</v>
      </c>
      <c r="C40" s="100" t="s">
        <v>157</v>
      </c>
      <c r="D40" s="131"/>
      <c r="E40" s="131"/>
      <c r="F40" s="131"/>
      <c r="G40" s="96" t="s">
        <v>158</v>
      </c>
      <c r="H40" s="96"/>
      <c r="I40" s="69">
        <v>4</v>
      </c>
      <c r="J40" s="51"/>
      <c r="K40" s="45"/>
      <c r="L40" s="45" t="s">
        <v>62</v>
      </c>
      <c r="M40" s="46"/>
      <c r="N40" s="44"/>
      <c r="O40" s="45"/>
      <c r="P40" s="45"/>
      <c r="Q40" s="45" t="s">
        <v>62</v>
      </c>
      <c r="R40" s="46"/>
      <c r="S40" s="44" t="s">
        <v>62</v>
      </c>
      <c r="T40" s="45"/>
      <c r="U40" s="46"/>
      <c r="V40" s="41">
        <v>67.518379999999993</v>
      </c>
      <c r="W40" s="42">
        <v>0.57217700000000005</v>
      </c>
    </row>
    <row r="41" spans="1:23" s="70" customFormat="1" ht="20.100000000000001" customHeight="1" x14ac:dyDescent="0.15">
      <c r="A41" s="139"/>
      <c r="B41" s="62" t="s">
        <v>159</v>
      </c>
      <c r="C41" s="100" t="s">
        <v>160</v>
      </c>
      <c r="D41" s="131"/>
      <c r="E41" s="131"/>
      <c r="F41" s="131"/>
      <c r="G41" s="100" t="s">
        <v>161</v>
      </c>
      <c r="H41" s="101"/>
      <c r="I41" s="69">
        <v>4</v>
      </c>
      <c r="J41" s="65"/>
      <c r="K41" s="49" t="s">
        <v>62</v>
      </c>
      <c r="L41" s="49"/>
      <c r="M41" s="46"/>
      <c r="N41" s="48"/>
      <c r="O41" s="49"/>
      <c r="P41" s="49" t="s">
        <v>62</v>
      </c>
      <c r="Q41" s="49"/>
      <c r="R41" s="46"/>
      <c r="S41" s="48"/>
      <c r="T41" s="45" t="s">
        <v>62</v>
      </c>
      <c r="U41" s="50"/>
      <c r="V41" s="41">
        <v>54.524270000000001</v>
      </c>
      <c r="W41" s="42">
        <v>8.8316219999999994</v>
      </c>
    </row>
    <row r="42" spans="1:23" s="70" customFormat="1" ht="27.6" customHeight="1" x14ac:dyDescent="0.15">
      <c r="A42" s="139"/>
      <c r="B42" s="62" t="s">
        <v>162</v>
      </c>
      <c r="C42" s="140" t="s">
        <v>163</v>
      </c>
      <c r="D42" s="141"/>
      <c r="E42" s="141"/>
      <c r="F42" s="133"/>
      <c r="G42" s="105" t="s">
        <v>161</v>
      </c>
      <c r="H42" s="106"/>
      <c r="I42" s="69">
        <v>4</v>
      </c>
      <c r="J42" s="51"/>
      <c r="K42" s="45" t="s">
        <v>62</v>
      </c>
      <c r="L42" s="45"/>
      <c r="M42" s="46"/>
      <c r="N42" s="44"/>
      <c r="O42" s="45"/>
      <c r="P42" s="45" t="s">
        <v>62</v>
      </c>
      <c r="Q42" s="45"/>
      <c r="R42" s="46"/>
      <c r="S42" s="44" t="s">
        <v>62</v>
      </c>
      <c r="T42" s="45"/>
      <c r="U42" s="46"/>
      <c r="V42" s="41">
        <v>67.573700000000002</v>
      </c>
      <c r="W42" s="42">
        <v>0.77600599999999997</v>
      </c>
    </row>
    <row r="43" spans="1:23" s="70" customFormat="1" ht="27.6" customHeight="1" x14ac:dyDescent="0.15">
      <c r="A43" s="139"/>
      <c r="B43" s="62" t="s">
        <v>164</v>
      </c>
      <c r="C43" s="134" t="s">
        <v>165</v>
      </c>
      <c r="D43" s="131"/>
      <c r="E43" s="131"/>
      <c r="F43" s="101"/>
      <c r="G43" s="100" t="s">
        <v>166</v>
      </c>
      <c r="H43" s="101"/>
      <c r="I43" s="69">
        <v>5</v>
      </c>
      <c r="J43" s="51"/>
      <c r="K43" s="45" t="s">
        <v>62</v>
      </c>
      <c r="L43" s="45"/>
      <c r="M43" s="46"/>
      <c r="N43" s="44"/>
      <c r="O43" s="45"/>
      <c r="P43" s="45" t="s">
        <v>62</v>
      </c>
      <c r="Q43" s="45"/>
      <c r="R43" s="46"/>
      <c r="S43" s="44"/>
      <c r="T43" s="45"/>
      <c r="U43" s="46" t="s">
        <v>62</v>
      </c>
      <c r="V43" s="41">
        <v>59.280769999999997</v>
      </c>
      <c r="W43" s="42">
        <v>16.32525</v>
      </c>
    </row>
    <row r="44" spans="1:23" s="70" customFormat="1" ht="20.100000000000001" customHeight="1" x14ac:dyDescent="0.15">
      <c r="A44" s="139" t="s">
        <v>67</v>
      </c>
      <c r="B44" s="62" t="s">
        <v>167</v>
      </c>
      <c r="C44" s="100" t="s">
        <v>168</v>
      </c>
      <c r="D44" s="131"/>
      <c r="E44" s="131"/>
      <c r="F44" s="131"/>
      <c r="G44" s="96" t="s">
        <v>169</v>
      </c>
      <c r="H44" s="96"/>
      <c r="I44" s="69">
        <v>2</v>
      </c>
      <c r="J44" s="51"/>
      <c r="K44" s="45"/>
      <c r="L44" s="45"/>
      <c r="M44" s="46" t="s">
        <v>62</v>
      </c>
      <c r="N44" s="44"/>
      <c r="O44" s="45"/>
      <c r="P44" s="45"/>
      <c r="Q44" s="45"/>
      <c r="R44" s="46" t="s">
        <v>62</v>
      </c>
      <c r="S44" s="44"/>
      <c r="T44" s="45" t="s">
        <v>62</v>
      </c>
      <c r="U44" s="46"/>
      <c r="V44" s="41">
        <v>73.528419999999997</v>
      </c>
      <c r="W44" s="42">
        <v>6.5778549999999996</v>
      </c>
    </row>
    <row r="45" spans="1:23" s="70" customFormat="1" ht="20.100000000000001" customHeight="1" x14ac:dyDescent="0.15">
      <c r="A45" s="139"/>
      <c r="B45" s="62" t="s">
        <v>170</v>
      </c>
      <c r="C45" s="96" t="s">
        <v>171</v>
      </c>
      <c r="D45" s="96"/>
      <c r="E45" s="96"/>
      <c r="F45" s="96"/>
      <c r="G45" s="96"/>
      <c r="H45" s="96"/>
      <c r="I45" s="69">
        <v>2</v>
      </c>
      <c r="J45" s="51"/>
      <c r="K45" s="45"/>
      <c r="L45" s="45"/>
      <c r="M45" s="46" t="s">
        <v>62</v>
      </c>
      <c r="N45" s="44"/>
      <c r="O45" s="45"/>
      <c r="P45" s="45"/>
      <c r="Q45" s="45"/>
      <c r="R45" s="46" t="s">
        <v>62</v>
      </c>
      <c r="S45" s="44"/>
      <c r="T45" s="45" t="s">
        <v>62</v>
      </c>
      <c r="U45" s="46"/>
      <c r="V45" s="41">
        <v>80.722130000000007</v>
      </c>
      <c r="W45" s="42">
        <v>6.3536429999999999</v>
      </c>
    </row>
    <row r="46" spans="1:23" s="70" customFormat="1" ht="20.100000000000001" customHeight="1" x14ac:dyDescent="0.15">
      <c r="A46" s="139"/>
      <c r="B46" s="62" t="s">
        <v>172</v>
      </c>
      <c r="C46" s="95" t="s">
        <v>173</v>
      </c>
      <c r="D46" s="96"/>
      <c r="E46" s="96"/>
      <c r="F46" s="96"/>
      <c r="G46" s="96"/>
      <c r="H46" s="96"/>
      <c r="I46" s="69">
        <v>2</v>
      </c>
      <c r="J46" s="51"/>
      <c r="K46" s="45"/>
      <c r="L46" s="45"/>
      <c r="M46" s="46" t="s">
        <v>62</v>
      </c>
      <c r="N46" s="44"/>
      <c r="O46" s="45"/>
      <c r="P46" s="45"/>
      <c r="Q46" s="45"/>
      <c r="R46" s="46" t="s">
        <v>62</v>
      </c>
      <c r="S46" s="44"/>
      <c r="T46" s="45" t="s">
        <v>62</v>
      </c>
      <c r="U46" s="46"/>
      <c r="V46" s="41">
        <v>73.668189999999996</v>
      </c>
      <c r="W46" s="42">
        <v>12.06813</v>
      </c>
    </row>
    <row r="47" spans="1:23" s="70" customFormat="1" ht="18.95" customHeight="1" x14ac:dyDescent="0.15">
      <c r="A47" s="139"/>
      <c r="B47" s="62" t="s">
        <v>174</v>
      </c>
      <c r="C47" s="95" t="s">
        <v>175</v>
      </c>
      <c r="D47" s="96"/>
      <c r="E47" s="96"/>
      <c r="F47" s="96"/>
      <c r="G47" s="100" t="s">
        <v>176</v>
      </c>
      <c r="H47" s="101"/>
      <c r="I47" s="69">
        <v>3</v>
      </c>
      <c r="J47" s="51"/>
      <c r="K47" s="45"/>
      <c r="L47" s="45"/>
      <c r="M47" s="46" t="s">
        <v>62</v>
      </c>
      <c r="N47" s="44"/>
      <c r="O47" s="45"/>
      <c r="P47" s="45"/>
      <c r="Q47" s="45"/>
      <c r="R47" s="46" t="s">
        <v>62</v>
      </c>
      <c r="S47" s="44" t="s">
        <v>62</v>
      </c>
      <c r="T47" s="45"/>
      <c r="U47" s="46"/>
      <c r="V47" s="41">
        <v>42.048479999999998</v>
      </c>
      <c r="W47" s="42">
        <v>1.148722</v>
      </c>
    </row>
    <row r="48" spans="1:23" s="70" customFormat="1" ht="19.5" customHeight="1" x14ac:dyDescent="0.15">
      <c r="A48" s="139"/>
      <c r="B48" s="62" t="s">
        <v>177</v>
      </c>
      <c r="C48" s="96" t="s">
        <v>178</v>
      </c>
      <c r="D48" s="96"/>
      <c r="E48" s="96"/>
      <c r="F48" s="96"/>
      <c r="G48" s="121" t="s">
        <v>179</v>
      </c>
      <c r="H48" s="122"/>
      <c r="I48" s="69">
        <v>4</v>
      </c>
      <c r="J48" s="51"/>
      <c r="K48" s="45"/>
      <c r="L48" s="45" t="s">
        <v>62</v>
      </c>
      <c r="M48" s="46"/>
      <c r="N48" s="44"/>
      <c r="O48" s="45"/>
      <c r="P48" s="45"/>
      <c r="Q48" s="45" t="s">
        <v>62</v>
      </c>
      <c r="R48" s="46"/>
      <c r="S48" s="44" t="s">
        <v>62</v>
      </c>
      <c r="T48" s="45"/>
      <c r="U48" s="46"/>
      <c r="V48" s="41">
        <v>62.645409999999998</v>
      </c>
      <c r="W48" s="42">
        <v>1.212782</v>
      </c>
    </row>
    <row r="49" spans="1:23" s="70" customFormat="1" ht="27.6" customHeight="1" x14ac:dyDescent="0.15">
      <c r="A49" s="139"/>
      <c r="B49" s="62" t="s">
        <v>180</v>
      </c>
      <c r="C49" s="96" t="s">
        <v>181</v>
      </c>
      <c r="D49" s="96"/>
      <c r="E49" s="96"/>
      <c r="F49" s="96"/>
      <c r="G49" s="100" t="s">
        <v>182</v>
      </c>
      <c r="H49" s="101"/>
      <c r="I49" s="69">
        <v>4</v>
      </c>
      <c r="J49" s="51"/>
      <c r="K49" s="45"/>
      <c r="L49" s="45" t="s">
        <v>62</v>
      </c>
      <c r="M49" s="46"/>
      <c r="N49" s="44"/>
      <c r="O49" s="45"/>
      <c r="P49" s="45"/>
      <c r="Q49" s="45" t="s">
        <v>62</v>
      </c>
      <c r="R49" s="46"/>
      <c r="S49" s="44"/>
      <c r="T49" s="45" t="s">
        <v>62</v>
      </c>
      <c r="U49" s="46"/>
      <c r="V49" s="41">
        <v>39.483139999999999</v>
      </c>
      <c r="W49" s="42">
        <v>16.970220000000001</v>
      </c>
    </row>
    <row r="50" spans="1:23" s="70" customFormat="1" ht="27.6" customHeight="1" x14ac:dyDescent="0.15">
      <c r="A50" s="139"/>
      <c r="B50" s="62" t="s">
        <v>183</v>
      </c>
      <c r="C50" s="95" t="s">
        <v>184</v>
      </c>
      <c r="D50" s="96"/>
      <c r="E50" s="96"/>
      <c r="F50" s="96"/>
      <c r="G50" s="105" t="s">
        <v>185</v>
      </c>
      <c r="H50" s="106"/>
      <c r="I50" s="69">
        <v>4</v>
      </c>
      <c r="J50" s="51"/>
      <c r="K50" s="45"/>
      <c r="L50" s="45"/>
      <c r="M50" s="46" t="s">
        <v>62</v>
      </c>
      <c r="N50" s="44"/>
      <c r="O50" s="45"/>
      <c r="P50" s="45"/>
      <c r="Q50" s="45"/>
      <c r="R50" s="46" t="s">
        <v>62</v>
      </c>
      <c r="S50" s="44" t="s">
        <v>62</v>
      </c>
      <c r="T50" s="45"/>
      <c r="U50" s="46"/>
      <c r="V50" s="41">
        <v>81.568020000000004</v>
      </c>
      <c r="W50" s="42">
        <v>1.1647369999999999</v>
      </c>
    </row>
    <row r="51" spans="1:23" s="70" customFormat="1" ht="20.100000000000001" customHeight="1" x14ac:dyDescent="0.15">
      <c r="A51" s="139"/>
      <c r="B51" s="62" t="s">
        <v>186</v>
      </c>
      <c r="C51" s="96" t="s">
        <v>187</v>
      </c>
      <c r="D51" s="96"/>
      <c r="E51" s="96"/>
      <c r="F51" s="96"/>
      <c r="G51" s="100" t="s">
        <v>188</v>
      </c>
      <c r="H51" s="101"/>
      <c r="I51" s="69">
        <v>3</v>
      </c>
      <c r="J51" s="51"/>
      <c r="K51" s="45"/>
      <c r="L51" s="45" t="s">
        <v>62</v>
      </c>
      <c r="M51" s="46"/>
      <c r="N51" s="44"/>
      <c r="O51" s="45"/>
      <c r="P51" s="45"/>
      <c r="Q51" s="45" t="s">
        <v>62</v>
      </c>
      <c r="R51" s="46"/>
      <c r="S51" s="44" t="s">
        <v>62</v>
      </c>
      <c r="T51" s="45"/>
      <c r="U51" s="46"/>
      <c r="V51" s="41">
        <v>57.91075</v>
      </c>
      <c r="W51" s="42">
        <v>1.40642</v>
      </c>
    </row>
    <row r="52" spans="1:23" s="70" customFormat="1" ht="27.6" customHeight="1" x14ac:dyDescent="0.15">
      <c r="A52" s="139"/>
      <c r="B52" s="62" t="s">
        <v>189</v>
      </c>
      <c r="C52" s="95" t="s">
        <v>190</v>
      </c>
      <c r="D52" s="96"/>
      <c r="E52" s="96"/>
      <c r="F52" s="96"/>
      <c r="G52" s="100" t="s">
        <v>191</v>
      </c>
      <c r="H52" s="101"/>
      <c r="I52" s="69">
        <v>5</v>
      </c>
      <c r="J52" s="51"/>
      <c r="K52" s="45"/>
      <c r="L52" s="45" t="s">
        <v>62</v>
      </c>
      <c r="M52" s="47"/>
      <c r="N52" s="44"/>
      <c r="O52" s="45"/>
      <c r="P52" s="45"/>
      <c r="Q52" s="45" t="s">
        <v>62</v>
      </c>
      <c r="R52" s="46"/>
      <c r="S52" s="44"/>
      <c r="T52" s="45"/>
      <c r="U52" s="46" t="s">
        <v>62</v>
      </c>
      <c r="V52" s="41">
        <v>27.562049999999999</v>
      </c>
      <c r="W52" s="42">
        <v>25.021470000000001</v>
      </c>
    </row>
    <row r="53" spans="1:23" s="70" customFormat="1" ht="19.5" customHeight="1" x14ac:dyDescent="0.15">
      <c r="A53" s="139" t="s">
        <v>68</v>
      </c>
      <c r="B53" s="64" t="s">
        <v>192</v>
      </c>
      <c r="C53" s="95" t="s">
        <v>193</v>
      </c>
      <c r="D53" s="96"/>
      <c r="E53" s="96"/>
      <c r="F53" s="96"/>
      <c r="G53" s="100" t="s">
        <v>194</v>
      </c>
      <c r="H53" s="101"/>
      <c r="I53" s="69">
        <v>3</v>
      </c>
      <c r="J53" s="51"/>
      <c r="K53" s="45"/>
      <c r="L53" s="45"/>
      <c r="M53" s="47" t="s">
        <v>62</v>
      </c>
      <c r="N53" s="44"/>
      <c r="O53" s="45"/>
      <c r="P53" s="45"/>
      <c r="Q53" s="45"/>
      <c r="R53" s="46" t="s">
        <v>62</v>
      </c>
      <c r="S53" s="51"/>
      <c r="T53" s="45" t="s">
        <v>62</v>
      </c>
      <c r="U53" s="46"/>
      <c r="V53" s="41">
        <v>57.865609999999997</v>
      </c>
      <c r="W53" s="42">
        <v>9.4125350000000001</v>
      </c>
    </row>
    <row r="54" spans="1:23" s="70" customFormat="1" ht="19.5" customHeight="1" x14ac:dyDescent="0.15">
      <c r="A54" s="139"/>
      <c r="B54" s="64" t="s">
        <v>195</v>
      </c>
      <c r="C54" s="96" t="s">
        <v>196</v>
      </c>
      <c r="D54" s="96"/>
      <c r="E54" s="96"/>
      <c r="F54" s="96"/>
      <c r="G54" s="100" t="s">
        <v>197</v>
      </c>
      <c r="H54" s="101"/>
      <c r="I54" s="69">
        <v>4</v>
      </c>
      <c r="J54" s="51"/>
      <c r="K54" s="45"/>
      <c r="L54" s="45"/>
      <c r="M54" s="47" t="s">
        <v>62</v>
      </c>
      <c r="N54" s="44"/>
      <c r="O54" s="45"/>
      <c r="P54" s="45"/>
      <c r="Q54" s="45"/>
      <c r="R54" s="46" t="s">
        <v>62</v>
      </c>
      <c r="S54" s="51"/>
      <c r="T54" s="45" t="s">
        <v>62</v>
      </c>
      <c r="U54" s="46"/>
      <c r="V54" s="41">
        <v>50.107010000000002</v>
      </c>
      <c r="W54" s="42">
        <v>10.6952</v>
      </c>
    </row>
    <row r="55" spans="1:23" s="70" customFormat="1" ht="20.100000000000001" customHeight="1" x14ac:dyDescent="0.15">
      <c r="A55" s="139"/>
      <c r="B55" s="64" t="s">
        <v>198</v>
      </c>
      <c r="C55" s="97" t="s">
        <v>199</v>
      </c>
      <c r="D55" s="98"/>
      <c r="E55" s="98"/>
      <c r="F55" s="99"/>
      <c r="G55" s="100" t="s">
        <v>200</v>
      </c>
      <c r="H55" s="101"/>
      <c r="I55" s="69">
        <v>3</v>
      </c>
      <c r="J55" s="51"/>
      <c r="K55" s="45"/>
      <c r="L55" s="45" t="s">
        <v>62</v>
      </c>
      <c r="M55" s="47"/>
      <c r="N55" s="44"/>
      <c r="O55" s="45"/>
      <c r="P55" s="45"/>
      <c r="Q55" s="45" t="s">
        <v>62</v>
      </c>
      <c r="R55" s="46"/>
      <c r="S55" s="51"/>
      <c r="T55" s="45" t="s">
        <v>62</v>
      </c>
      <c r="U55" s="46"/>
      <c r="V55" s="41">
        <v>60.556159999999998</v>
      </c>
      <c r="W55" s="42">
        <v>14.275309999999999</v>
      </c>
    </row>
    <row r="56" spans="1:23" s="70" customFormat="1" ht="27" customHeight="1" x14ac:dyDescent="0.15">
      <c r="A56" s="139"/>
      <c r="B56" s="64" t="s">
        <v>201</v>
      </c>
      <c r="C56" s="102" t="s">
        <v>202</v>
      </c>
      <c r="D56" s="103"/>
      <c r="E56" s="103"/>
      <c r="F56" s="104"/>
      <c r="G56" s="100" t="s">
        <v>203</v>
      </c>
      <c r="H56" s="101"/>
      <c r="I56" s="69">
        <v>4</v>
      </c>
      <c r="J56" s="51"/>
      <c r="K56" s="45"/>
      <c r="L56" s="45" t="s">
        <v>62</v>
      </c>
      <c r="M56" s="47"/>
      <c r="N56" s="44"/>
      <c r="O56" s="45"/>
      <c r="P56" s="45"/>
      <c r="Q56" s="45" t="s">
        <v>62</v>
      </c>
      <c r="R56" s="46"/>
      <c r="S56" s="51"/>
      <c r="T56" s="45" t="s">
        <v>62</v>
      </c>
      <c r="U56" s="46"/>
      <c r="V56" s="41">
        <v>42.789540000000002</v>
      </c>
      <c r="W56" s="42">
        <v>5.4276770000000001</v>
      </c>
    </row>
    <row r="57" spans="1:23" s="70" customFormat="1" ht="27" customHeight="1" x14ac:dyDescent="0.15">
      <c r="A57" s="139"/>
      <c r="B57" s="64" t="s">
        <v>204</v>
      </c>
      <c r="C57" s="96" t="s">
        <v>205</v>
      </c>
      <c r="D57" s="96"/>
      <c r="E57" s="96"/>
      <c r="F57" s="96"/>
      <c r="G57" s="100" t="s">
        <v>206</v>
      </c>
      <c r="H57" s="101"/>
      <c r="I57" s="69">
        <v>5</v>
      </c>
      <c r="J57" s="51"/>
      <c r="K57" s="45" t="s">
        <v>62</v>
      </c>
      <c r="L57" s="45"/>
      <c r="M57" s="47"/>
      <c r="N57" s="44"/>
      <c r="O57" s="45"/>
      <c r="P57" s="45" t="s">
        <v>62</v>
      </c>
      <c r="Q57" s="45"/>
      <c r="R57" s="46"/>
      <c r="S57" s="51" t="s">
        <v>69</v>
      </c>
      <c r="T57" s="45"/>
      <c r="U57" s="51" t="s">
        <v>62</v>
      </c>
      <c r="V57" s="41">
        <v>31.890509999999999</v>
      </c>
      <c r="W57" s="42">
        <v>28.30603</v>
      </c>
    </row>
    <row r="58" spans="1:23" s="70" customFormat="1" ht="20.100000000000001" customHeight="1" x14ac:dyDescent="0.15">
      <c r="A58" s="92" t="s">
        <v>70</v>
      </c>
      <c r="B58" s="64" t="s">
        <v>207</v>
      </c>
      <c r="C58" s="96" t="s">
        <v>208</v>
      </c>
      <c r="D58" s="96"/>
      <c r="E58" s="96"/>
      <c r="F58" s="96"/>
      <c r="G58" s="100" t="s">
        <v>209</v>
      </c>
      <c r="H58" s="101"/>
      <c r="I58" s="69">
        <v>3</v>
      </c>
      <c r="J58" s="51"/>
      <c r="K58" s="45"/>
      <c r="L58" s="45"/>
      <c r="M58" s="47" t="s">
        <v>62</v>
      </c>
      <c r="N58" s="44"/>
      <c r="O58" s="45"/>
      <c r="P58" s="45"/>
      <c r="Q58" s="45"/>
      <c r="R58" s="46" t="s">
        <v>62</v>
      </c>
      <c r="S58" s="51" t="s">
        <v>62</v>
      </c>
      <c r="T58" s="45"/>
      <c r="U58" s="51"/>
      <c r="V58" s="41">
        <v>73.465819999999994</v>
      </c>
      <c r="W58" s="42">
        <v>5.1335800000000003</v>
      </c>
    </row>
    <row r="65" spans="7:7" ht="18.75" x14ac:dyDescent="0.15">
      <c r="G65" s="5" ph="1"/>
    </row>
  </sheetData>
  <dataConsolidate/>
  <mergeCells count="107">
    <mergeCell ref="A44:A52"/>
    <mergeCell ref="G44:H46"/>
    <mergeCell ref="A53:A57"/>
    <mergeCell ref="A29:A34"/>
    <mergeCell ref="C30:F30"/>
    <mergeCell ref="C31:F31"/>
    <mergeCell ref="G31:H31"/>
    <mergeCell ref="C32:F32"/>
    <mergeCell ref="A35:A43"/>
    <mergeCell ref="C35:F35"/>
    <mergeCell ref="G35:H37"/>
    <mergeCell ref="C36:F36"/>
    <mergeCell ref="C38:F38"/>
    <mergeCell ref="G38:H38"/>
    <mergeCell ref="G39:H39"/>
    <mergeCell ref="C40:F40"/>
    <mergeCell ref="G40:H40"/>
    <mergeCell ref="C41:F41"/>
    <mergeCell ref="C42:F42"/>
    <mergeCell ref="G42:H42"/>
    <mergeCell ref="C43:F43"/>
    <mergeCell ref="G30:H30"/>
    <mergeCell ref="G32:H32"/>
    <mergeCell ref="C33:F33"/>
    <mergeCell ref="V27:W27"/>
    <mergeCell ref="J24:L24"/>
    <mergeCell ref="S27:U27"/>
    <mergeCell ref="N27:R27"/>
    <mergeCell ref="A27:B28"/>
    <mergeCell ref="M13:R13"/>
    <mergeCell ref="M14:R14"/>
    <mergeCell ref="M18:R18"/>
    <mergeCell ref="M19:R19"/>
    <mergeCell ref="J17:L17"/>
    <mergeCell ref="J16:L16"/>
    <mergeCell ref="G33:H33"/>
    <mergeCell ref="C29:F29"/>
    <mergeCell ref="G29:H29"/>
    <mergeCell ref="M21:R21"/>
    <mergeCell ref="J19:L19"/>
    <mergeCell ref="J21:L21"/>
    <mergeCell ref="M22:R22"/>
    <mergeCell ref="M23:R23"/>
    <mergeCell ref="J10:L11"/>
    <mergeCell ref="M12:R12"/>
    <mergeCell ref="M10:R11"/>
    <mergeCell ref="A12:D15"/>
    <mergeCell ref="A16:D20"/>
    <mergeCell ref="A21:D23"/>
    <mergeCell ref="C27:F28"/>
    <mergeCell ref="G43:H43"/>
    <mergeCell ref="C50:F50"/>
    <mergeCell ref="G47:H47"/>
    <mergeCell ref="C48:F48"/>
    <mergeCell ref="C49:F49"/>
    <mergeCell ref="G48:H48"/>
    <mergeCell ref="M15:R15"/>
    <mergeCell ref="J20:L20"/>
    <mergeCell ref="J27:M27"/>
    <mergeCell ref="G27:H28"/>
    <mergeCell ref="M24:R24"/>
    <mergeCell ref="I27:I28"/>
    <mergeCell ref="M16:R16"/>
    <mergeCell ref="M17:R17"/>
    <mergeCell ref="J22:L22"/>
    <mergeCell ref="M20:R20"/>
    <mergeCell ref="J18:L18"/>
    <mergeCell ref="C34:F34"/>
    <mergeCell ref="G34:H34"/>
    <mergeCell ref="C37:F37"/>
    <mergeCell ref="C39:F39"/>
    <mergeCell ref="G41:H41"/>
    <mergeCell ref="C44:F44"/>
    <mergeCell ref="C45:F45"/>
    <mergeCell ref="A6:E6"/>
    <mergeCell ref="A7:E7"/>
    <mergeCell ref="E10:G11"/>
    <mergeCell ref="E15:G15"/>
    <mergeCell ref="A24:G24"/>
    <mergeCell ref="A10:D11"/>
    <mergeCell ref="I10:I11"/>
    <mergeCell ref="J13:L13"/>
    <mergeCell ref="H10:H11"/>
    <mergeCell ref="J15:L15"/>
    <mergeCell ref="J14:L14"/>
    <mergeCell ref="J12:L12"/>
    <mergeCell ref="J23:L23"/>
    <mergeCell ref="C46:F46"/>
    <mergeCell ref="C47:F47"/>
    <mergeCell ref="C55:F55"/>
    <mergeCell ref="G55:H55"/>
    <mergeCell ref="C56:F56"/>
    <mergeCell ref="G56:H56"/>
    <mergeCell ref="C57:F57"/>
    <mergeCell ref="G57:H57"/>
    <mergeCell ref="C58:F58"/>
    <mergeCell ref="G58:H58"/>
    <mergeCell ref="G49:H49"/>
    <mergeCell ref="G50:H50"/>
    <mergeCell ref="C51:F51"/>
    <mergeCell ref="G51:H51"/>
    <mergeCell ref="C52:F52"/>
    <mergeCell ref="G52:H52"/>
    <mergeCell ref="C53:F53"/>
    <mergeCell ref="G53:H53"/>
    <mergeCell ref="C54:F54"/>
    <mergeCell ref="G54:H54"/>
  </mergeCells>
  <phoneticPr fontId="5" type="Hiragana" alignment="center"/>
  <printOptions horizontalCentered="1"/>
  <pageMargins left="0.70866141732283472" right="0.70866141732283472" top="0.35433070866141736" bottom="0.35433070866141736" header="0.31496062992125984" footer="0.31496062992125984"/>
  <pageSetup paperSize="12" orientation="portrait" r:id="rId1"/>
  <headerFooter alignWithMargins="0"/>
  <rowBreaks count="1" manualBreakCount="1">
    <brk id="52"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B62"/>
  <sheetViews>
    <sheetView view="pageBreakPreview" zoomScale="140" zoomScaleNormal="150" zoomScaleSheetLayoutView="140" workbookViewId="0"/>
  </sheetViews>
  <sheetFormatPr defaultColWidth="9" defaultRowHeight="13.5" x14ac:dyDescent="0.15"/>
  <cols>
    <col min="1" max="1" width="3.25" style="5" customWidth="1"/>
    <col min="2" max="2" width="4" style="5" bestFit="1" customWidth="1"/>
    <col min="3" max="3" width="3.625" style="5" customWidth="1"/>
    <col min="4" max="4" width="2.375" style="5" customWidth="1"/>
    <col min="5" max="5" width="3.875" style="5" customWidth="1"/>
    <col min="6" max="6" width="9.375" style="5" customWidth="1"/>
    <col min="7" max="7" width="7.5" style="5" customWidth="1"/>
    <col min="8" max="8" width="8.25" style="5" customWidth="1"/>
    <col min="9" max="9" width="3.5" style="5" customWidth="1"/>
    <col min="10" max="10" width="2.75" style="5" customWidth="1"/>
    <col min="11" max="17" width="2.375" style="5" customWidth="1"/>
    <col min="18" max="20" width="2.5" style="5" customWidth="1"/>
    <col min="21" max="22" width="3.625" style="5" customWidth="1"/>
    <col min="23" max="25" width="3.25" style="5" customWidth="1"/>
    <col min="26" max="26" width="0.875" style="5" customWidth="1"/>
    <col min="27" max="28" width="4.25" style="5" customWidth="1"/>
    <col min="29" max="29" width="13.5" style="5" bestFit="1" customWidth="1"/>
    <col min="30" max="16384" width="9" style="5"/>
  </cols>
  <sheetData>
    <row r="1" spans="1:28" ht="17.100000000000001" customHeight="1" x14ac:dyDescent="0.15">
      <c r="A1" s="73" t="s">
        <v>61</v>
      </c>
      <c r="B1" s="74"/>
      <c r="C1" s="6"/>
      <c r="D1" s="6"/>
      <c r="E1" s="6"/>
      <c r="F1" s="6"/>
      <c r="G1" s="6"/>
      <c r="H1" s="7"/>
      <c r="I1" s="7"/>
      <c r="J1" s="7"/>
      <c r="K1" s="7"/>
      <c r="L1" s="7"/>
      <c r="M1" s="7"/>
      <c r="N1" s="7"/>
      <c r="O1" s="7"/>
      <c r="P1" s="7"/>
      <c r="Q1" s="7"/>
      <c r="R1" s="7"/>
      <c r="S1" s="7"/>
      <c r="T1" s="7"/>
      <c r="U1" s="7"/>
      <c r="V1" s="7"/>
      <c r="W1" s="7"/>
      <c r="X1" s="13"/>
      <c r="Y1" s="13"/>
      <c r="Z1" s="7"/>
      <c r="AA1" s="14"/>
      <c r="AB1" s="14"/>
    </row>
    <row r="2" spans="1:28" s="18" customFormat="1" ht="21" x14ac:dyDescent="0.15">
      <c r="A2" s="75" t="s">
        <v>59</v>
      </c>
      <c r="B2" s="76"/>
      <c r="C2" s="76"/>
      <c r="D2" s="76"/>
      <c r="E2" s="77"/>
      <c r="F2" s="77"/>
      <c r="G2" s="6"/>
      <c r="H2" s="16"/>
      <c r="I2" s="16"/>
      <c r="J2" s="16"/>
      <c r="K2" s="16"/>
      <c r="L2" s="16"/>
      <c r="M2" s="16"/>
      <c r="N2" s="16"/>
      <c r="O2" s="16"/>
      <c r="P2" s="16"/>
      <c r="Q2" s="16"/>
      <c r="R2" s="16"/>
      <c r="S2" s="16"/>
      <c r="T2" s="16"/>
      <c r="U2" s="16"/>
      <c r="V2" s="16"/>
      <c r="W2" s="16"/>
      <c r="X2" s="16"/>
      <c r="Y2" s="16"/>
      <c r="Z2" s="16"/>
      <c r="AA2" s="17"/>
      <c r="AB2" s="17"/>
    </row>
    <row r="3" spans="1:28" s="11" customFormat="1" ht="18.95" customHeight="1" x14ac:dyDescent="0.15">
      <c r="A3" s="78" t="s">
        <v>58</v>
      </c>
      <c r="B3" s="79"/>
      <c r="C3" s="8"/>
      <c r="D3" s="8"/>
      <c r="E3" s="8"/>
      <c r="F3" s="8"/>
      <c r="G3" s="8"/>
      <c r="H3" s="19"/>
      <c r="I3" s="19"/>
      <c r="J3" s="19"/>
      <c r="K3" s="19"/>
      <c r="L3" s="19"/>
      <c r="M3" s="19"/>
      <c r="N3" s="19"/>
      <c r="O3" s="19"/>
      <c r="P3" s="19"/>
      <c r="Q3" s="19"/>
      <c r="R3" s="19"/>
      <c r="S3" s="19"/>
      <c r="T3" s="19"/>
      <c r="U3" s="19"/>
      <c r="V3" s="19"/>
      <c r="W3" s="19"/>
      <c r="X3" s="19"/>
      <c r="Y3" s="19"/>
      <c r="Z3" s="19"/>
      <c r="AA3" s="20"/>
      <c r="AB3" s="20"/>
    </row>
    <row r="4" spans="1:28" s="18" customFormat="1" ht="6.6" customHeight="1" x14ac:dyDescent="0.15">
      <c r="A4" s="68"/>
    </row>
    <row r="5" spans="1:28" s="9" customFormat="1" ht="11.25" x14ac:dyDescent="0.15">
      <c r="A5" s="27" t="s">
        <v>0</v>
      </c>
      <c r="C5" s="27"/>
      <c r="D5" s="27"/>
      <c r="E5" s="27"/>
      <c r="F5" s="27"/>
      <c r="G5" s="27"/>
      <c r="H5" s="27"/>
      <c r="I5" s="27"/>
      <c r="J5" s="27"/>
      <c r="K5" s="27"/>
      <c r="L5" s="27"/>
      <c r="M5" s="27"/>
      <c r="N5" s="27"/>
      <c r="O5" s="27"/>
      <c r="P5" s="27"/>
    </row>
    <row r="6" spans="1:28" ht="9" customHeight="1" x14ac:dyDescent="0.15">
      <c r="A6" s="142"/>
      <c r="B6" s="142"/>
      <c r="C6" s="142"/>
      <c r="D6" s="142"/>
      <c r="E6" s="142"/>
      <c r="F6" s="33" t="s">
        <v>1</v>
      </c>
      <c r="G6" s="12" t="s">
        <v>2</v>
      </c>
      <c r="H6" s="12" t="s">
        <v>56</v>
      </c>
      <c r="I6" s="29"/>
      <c r="J6" s="3"/>
      <c r="K6" s="3"/>
      <c r="L6" s="3"/>
      <c r="M6" s="4"/>
      <c r="N6" s="4"/>
      <c r="O6" s="27"/>
      <c r="P6" s="27"/>
      <c r="Q6" s="1"/>
      <c r="R6" s="1"/>
      <c r="S6" s="1"/>
      <c r="T6" s="1"/>
      <c r="U6" s="1"/>
      <c r="V6" s="1"/>
      <c r="W6" s="1"/>
      <c r="X6" s="1"/>
      <c r="Y6" s="1"/>
    </row>
    <row r="7" spans="1:28" ht="9" customHeight="1" x14ac:dyDescent="0.15">
      <c r="A7" s="108" t="s">
        <v>28</v>
      </c>
      <c r="B7" s="108"/>
      <c r="C7" s="108"/>
      <c r="D7" s="108"/>
      <c r="E7" s="108"/>
      <c r="F7" s="34">
        <v>68725</v>
      </c>
      <c r="G7" s="22">
        <v>475</v>
      </c>
      <c r="H7" s="23">
        <v>51.026809999999998</v>
      </c>
      <c r="I7" s="29"/>
      <c r="J7" s="24"/>
      <c r="K7" s="24"/>
      <c r="L7" s="24"/>
      <c r="M7" s="10"/>
      <c r="N7" s="10"/>
      <c r="O7" s="30"/>
      <c r="P7" s="30"/>
      <c r="Q7" s="2"/>
      <c r="R7" s="2"/>
      <c r="S7" s="2"/>
      <c r="T7" s="2"/>
      <c r="U7" s="2"/>
      <c r="V7" s="2"/>
      <c r="W7" s="2"/>
      <c r="X7" s="2"/>
      <c r="Y7" s="2"/>
    </row>
    <row r="8" spans="1:28" s="18" customFormat="1" ht="9.9499999999999993" customHeight="1" x14ac:dyDescent="0.15">
      <c r="B8" s="25"/>
      <c r="C8" s="25"/>
      <c r="D8" s="25"/>
      <c r="E8" s="25"/>
      <c r="F8" s="25"/>
      <c r="G8" s="25"/>
      <c r="H8" s="25"/>
      <c r="I8" s="25"/>
      <c r="J8" s="25"/>
      <c r="K8" s="25"/>
      <c r="L8" s="25"/>
      <c r="M8" s="25"/>
      <c r="N8" s="25"/>
      <c r="O8" s="25"/>
      <c r="P8" s="25"/>
    </row>
    <row r="9" spans="1:28" s="9" customFormat="1" ht="11.25" x14ac:dyDescent="0.15">
      <c r="A9" s="26" t="s">
        <v>3</v>
      </c>
      <c r="C9" s="26"/>
      <c r="D9" s="26"/>
      <c r="E9" s="27"/>
      <c r="F9" s="27"/>
      <c r="G9" s="27"/>
      <c r="H9" s="27"/>
      <c r="I9" s="27"/>
      <c r="J9" s="27"/>
      <c r="K9" s="27"/>
      <c r="L9" s="27"/>
      <c r="M9" s="27"/>
      <c r="N9" s="27"/>
      <c r="O9" s="27"/>
      <c r="P9" s="27"/>
    </row>
    <row r="10" spans="1:28" ht="9" customHeight="1" x14ac:dyDescent="0.15">
      <c r="A10" s="115" t="s">
        <v>4</v>
      </c>
      <c r="B10" s="115"/>
      <c r="C10" s="115"/>
      <c r="D10" s="115"/>
      <c r="E10" s="124" t="s">
        <v>7</v>
      </c>
      <c r="F10" s="135"/>
      <c r="G10" s="125"/>
      <c r="H10" s="116" t="s">
        <v>19</v>
      </c>
      <c r="I10" s="116" t="s">
        <v>41</v>
      </c>
      <c r="J10" s="124" t="s">
        <v>56</v>
      </c>
      <c r="K10" s="135"/>
      <c r="L10" s="135"/>
      <c r="M10" s="124" t="s">
        <v>57</v>
      </c>
      <c r="N10" s="135"/>
      <c r="O10" s="135"/>
      <c r="P10" s="135"/>
      <c r="Q10" s="135"/>
      <c r="R10" s="125"/>
    </row>
    <row r="11" spans="1:28" ht="9" customHeight="1" x14ac:dyDescent="0.15">
      <c r="A11" s="115"/>
      <c r="B11" s="115"/>
      <c r="C11" s="115"/>
      <c r="D11" s="115"/>
      <c r="E11" s="126"/>
      <c r="F11" s="136"/>
      <c r="G11" s="127"/>
      <c r="H11" s="117"/>
      <c r="I11" s="117"/>
      <c r="J11" s="126"/>
      <c r="K11" s="136"/>
      <c r="L11" s="136"/>
      <c r="M11" s="126"/>
      <c r="N11" s="136"/>
      <c r="O11" s="136"/>
      <c r="P11" s="136"/>
      <c r="Q11" s="136"/>
      <c r="R11" s="127"/>
    </row>
    <row r="12" spans="1:28" ht="9" customHeight="1" x14ac:dyDescent="0.15">
      <c r="A12" s="137" t="s">
        <v>54</v>
      </c>
      <c r="B12" s="108"/>
      <c r="C12" s="108"/>
      <c r="D12" s="108"/>
      <c r="E12" s="87" t="s">
        <v>24</v>
      </c>
      <c r="F12" s="88"/>
      <c r="G12" s="31"/>
      <c r="H12" s="93">
        <v>16</v>
      </c>
      <c r="I12" s="94">
        <f>SUM(I30:I33,I34:I42,I54:I56)</f>
        <v>48</v>
      </c>
      <c r="J12" s="118">
        <v>26.72475</v>
      </c>
      <c r="K12" s="119"/>
      <c r="L12" s="120"/>
      <c r="M12" s="118">
        <v>55.676569999999998</v>
      </c>
      <c r="N12" s="119"/>
      <c r="O12" s="119"/>
      <c r="P12" s="119"/>
      <c r="Q12" s="119"/>
      <c r="R12" s="120"/>
    </row>
    <row r="13" spans="1:28" ht="9" customHeight="1" x14ac:dyDescent="0.15">
      <c r="A13" s="108"/>
      <c r="B13" s="108"/>
      <c r="C13" s="108"/>
      <c r="D13" s="108"/>
      <c r="E13" s="87" t="s">
        <v>25</v>
      </c>
      <c r="F13" s="88"/>
      <c r="G13" s="31"/>
      <c r="H13" s="93">
        <v>6</v>
      </c>
      <c r="I13" s="94">
        <f>SUM(I51:I53,I60:I62)</f>
        <v>18</v>
      </c>
      <c r="J13" s="118">
        <v>8.0820799999999995</v>
      </c>
      <c r="K13" s="119"/>
      <c r="L13" s="120"/>
      <c r="M13" s="118">
        <v>44.900440000000003</v>
      </c>
      <c r="N13" s="119"/>
      <c r="O13" s="119"/>
      <c r="P13" s="119"/>
      <c r="Q13" s="119"/>
      <c r="R13" s="120"/>
    </row>
    <row r="14" spans="1:28" ht="9" customHeight="1" x14ac:dyDescent="0.15">
      <c r="A14" s="108"/>
      <c r="B14" s="108"/>
      <c r="C14" s="108"/>
      <c r="D14" s="108"/>
      <c r="E14" s="87" t="s">
        <v>37</v>
      </c>
      <c r="F14" s="88"/>
      <c r="G14" s="31"/>
      <c r="H14" s="94">
        <v>11</v>
      </c>
      <c r="I14" s="94">
        <f>SUM(I43:I50,I57:I59)</f>
        <v>34</v>
      </c>
      <c r="J14" s="118">
        <v>16.21997</v>
      </c>
      <c r="K14" s="119"/>
      <c r="L14" s="120"/>
      <c r="M14" s="118">
        <v>47.70581</v>
      </c>
      <c r="N14" s="119"/>
      <c r="O14" s="119"/>
      <c r="P14" s="119"/>
      <c r="Q14" s="119"/>
      <c r="R14" s="120"/>
    </row>
    <row r="15" spans="1:28" ht="9" customHeight="1" x14ac:dyDescent="0.15">
      <c r="A15" s="108"/>
      <c r="B15" s="108"/>
      <c r="C15" s="108"/>
      <c r="D15" s="108"/>
      <c r="E15" s="87" t="s">
        <v>38</v>
      </c>
      <c r="F15" s="88"/>
      <c r="G15" s="31"/>
      <c r="H15" s="93" t="s">
        <v>278</v>
      </c>
      <c r="I15" s="94" t="s">
        <v>278</v>
      </c>
      <c r="J15" s="118" t="s">
        <v>42</v>
      </c>
      <c r="K15" s="119"/>
      <c r="L15" s="120"/>
      <c r="M15" s="118" t="s">
        <v>45</v>
      </c>
      <c r="N15" s="119"/>
      <c r="O15" s="119"/>
      <c r="P15" s="119"/>
      <c r="Q15" s="119"/>
      <c r="R15" s="120"/>
    </row>
    <row r="16" spans="1:28" ht="9" hidden="1" customHeight="1" x14ac:dyDescent="0.15">
      <c r="A16" s="12"/>
      <c r="B16" s="12"/>
      <c r="C16" s="12"/>
      <c r="D16" s="12"/>
      <c r="E16" s="89"/>
      <c r="G16" s="90"/>
      <c r="H16" s="93"/>
      <c r="I16" s="94" t="s">
        <v>278</v>
      </c>
      <c r="J16" s="118" t="s">
        <v>43</v>
      </c>
      <c r="K16" s="119"/>
      <c r="L16" s="120"/>
      <c r="M16" s="118">
        <v>55.676569999999998</v>
      </c>
      <c r="N16" s="119"/>
      <c r="O16" s="119"/>
      <c r="P16" s="119"/>
      <c r="Q16" s="119"/>
      <c r="R16" s="120"/>
    </row>
    <row r="17" spans="1:22" ht="9" customHeight="1" x14ac:dyDescent="0.15">
      <c r="A17" s="108" t="s">
        <v>5</v>
      </c>
      <c r="B17" s="108"/>
      <c r="C17" s="108"/>
      <c r="D17" s="108"/>
      <c r="E17" s="87" t="s">
        <v>26</v>
      </c>
      <c r="F17" s="88"/>
      <c r="G17" s="31"/>
      <c r="H17" s="93" t="s">
        <v>278</v>
      </c>
      <c r="I17" s="94" t="s">
        <v>278</v>
      </c>
      <c r="J17" s="118" t="s">
        <v>43</v>
      </c>
      <c r="K17" s="119"/>
      <c r="L17" s="120"/>
      <c r="M17" s="118" t="s">
        <v>45</v>
      </c>
      <c r="N17" s="119"/>
      <c r="O17" s="119"/>
      <c r="P17" s="119"/>
      <c r="Q17" s="119"/>
      <c r="R17" s="120"/>
    </row>
    <row r="18" spans="1:22" ht="9" customHeight="1" x14ac:dyDescent="0.15">
      <c r="A18" s="108"/>
      <c r="B18" s="108"/>
      <c r="C18" s="108"/>
      <c r="D18" s="108"/>
      <c r="E18" s="87" t="s">
        <v>27</v>
      </c>
      <c r="F18" s="88"/>
      <c r="G18" s="31"/>
      <c r="H18" s="93">
        <v>4</v>
      </c>
      <c r="I18" s="94">
        <f>SUM(I56,I58:I59,I62)</f>
        <v>16</v>
      </c>
      <c r="J18" s="118">
        <v>5.3758309999999998</v>
      </c>
      <c r="K18" s="119"/>
      <c r="L18" s="120"/>
      <c r="M18" s="118">
        <v>33.598939999999999</v>
      </c>
      <c r="N18" s="119"/>
      <c r="O18" s="119"/>
      <c r="P18" s="119"/>
      <c r="Q18" s="119"/>
      <c r="R18" s="120"/>
    </row>
    <row r="19" spans="1:22" ht="9" customHeight="1" x14ac:dyDescent="0.15">
      <c r="A19" s="108"/>
      <c r="B19" s="108"/>
      <c r="C19" s="108"/>
      <c r="D19" s="108"/>
      <c r="E19" s="87" t="s">
        <v>39</v>
      </c>
      <c r="F19" s="88"/>
      <c r="G19" s="31"/>
      <c r="H19" s="93">
        <v>16</v>
      </c>
      <c r="I19" s="94">
        <f>SUM(I30:I32,I34:I38,I40:I41,I45:I46,I49:I50,I54,I57,)</f>
        <v>45</v>
      </c>
      <c r="J19" s="118">
        <v>25.45082</v>
      </c>
      <c r="K19" s="119"/>
      <c r="L19" s="120"/>
      <c r="M19" s="118">
        <v>56.557389999999998</v>
      </c>
      <c r="N19" s="119"/>
      <c r="O19" s="119"/>
      <c r="P19" s="119"/>
      <c r="Q19" s="119"/>
      <c r="R19" s="120"/>
    </row>
    <row r="20" spans="1:22" ht="9" customHeight="1" x14ac:dyDescent="0.15">
      <c r="A20" s="108"/>
      <c r="B20" s="108"/>
      <c r="C20" s="108"/>
      <c r="D20" s="108"/>
      <c r="E20" s="143" t="s">
        <v>40</v>
      </c>
      <c r="F20" s="144"/>
      <c r="G20" s="145"/>
      <c r="H20" s="93">
        <v>13</v>
      </c>
      <c r="I20" s="94">
        <f>SUM(I33,I39,I42:I44,I47:I48,I51:I53,I55,I60:I61)</f>
        <v>39</v>
      </c>
      <c r="J20" s="118">
        <v>20.20016</v>
      </c>
      <c r="K20" s="119"/>
      <c r="L20" s="120"/>
      <c r="M20" s="118">
        <v>51.795279999999998</v>
      </c>
      <c r="N20" s="119"/>
      <c r="O20" s="119"/>
      <c r="P20" s="119"/>
      <c r="Q20" s="119"/>
      <c r="R20" s="120"/>
    </row>
    <row r="21" spans="1:22" ht="9" hidden="1" customHeight="1" x14ac:dyDescent="0.15">
      <c r="A21" s="12"/>
      <c r="B21" s="12"/>
      <c r="C21" s="12"/>
      <c r="D21" s="12"/>
      <c r="F21" s="85"/>
      <c r="G21" s="86"/>
      <c r="H21" s="93"/>
      <c r="I21" s="94"/>
      <c r="J21" s="118" t="s">
        <v>45</v>
      </c>
      <c r="K21" s="119"/>
      <c r="L21" s="120"/>
      <c r="M21" s="118" t="s">
        <v>45</v>
      </c>
      <c r="N21" s="119"/>
      <c r="O21" s="119"/>
      <c r="P21" s="119"/>
      <c r="Q21" s="119"/>
      <c r="R21" s="120"/>
    </row>
    <row r="22" spans="1:22" ht="9" customHeight="1" x14ac:dyDescent="0.15">
      <c r="A22" s="108" t="s">
        <v>6</v>
      </c>
      <c r="B22" s="108"/>
      <c r="C22" s="108"/>
      <c r="D22" s="108"/>
      <c r="E22" s="87" t="s">
        <v>16</v>
      </c>
      <c r="F22" s="88"/>
      <c r="G22" s="31"/>
      <c r="H22" s="93">
        <v>16</v>
      </c>
      <c r="I22" s="94">
        <f>SUM(I30,I33,I37,I39,I42:I44,I47:I48,I50:I53,I58,I60,I62)</f>
        <v>47</v>
      </c>
      <c r="J22" s="118">
        <v>25.870709999999999</v>
      </c>
      <c r="K22" s="119"/>
      <c r="L22" s="120"/>
      <c r="M22" s="118">
        <v>55.044069999999998</v>
      </c>
      <c r="N22" s="119"/>
      <c r="O22" s="119"/>
      <c r="P22" s="119"/>
      <c r="Q22" s="119"/>
      <c r="R22" s="120"/>
    </row>
    <row r="23" spans="1:22" ht="9" customHeight="1" x14ac:dyDescent="0.15">
      <c r="A23" s="108"/>
      <c r="B23" s="108"/>
      <c r="C23" s="108"/>
      <c r="D23" s="108"/>
      <c r="E23" s="87" t="s">
        <v>17</v>
      </c>
      <c r="F23" s="88"/>
      <c r="G23" s="31"/>
      <c r="H23" s="93">
        <v>15</v>
      </c>
      <c r="I23" s="94">
        <f>SUM(I31:I32,I34:I36,I38,I40:I41,I45:I46,I49,I54:I55,I57,I61)</f>
        <v>43</v>
      </c>
      <c r="J23" s="118">
        <v>22.430959999999999</v>
      </c>
      <c r="K23" s="119"/>
      <c r="L23" s="120"/>
      <c r="M23" s="118">
        <v>52.165030000000002</v>
      </c>
      <c r="N23" s="119"/>
      <c r="O23" s="119"/>
      <c r="P23" s="119"/>
      <c r="Q23" s="119"/>
      <c r="R23" s="120"/>
    </row>
    <row r="24" spans="1:22" ht="9" customHeight="1" x14ac:dyDescent="0.15">
      <c r="A24" s="108"/>
      <c r="B24" s="108"/>
      <c r="C24" s="108"/>
      <c r="D24" s="108"/>
      <c r="E24" s="87" t="s">
        <v>18</v>
      </c>
      <c r="F24" s="88"/>
      <c r="G24" s="31"/>
      <c r="H24" s="93">
        <v>2</v>
      </c>
      <c r="I24" s="94">
        <f>SUM(I56,I59)</f>
        <v>10</v>
      </c>
      <c r="J24" s="118">
        <v>2.725136</v>
      </c>
      <c r="K24" s="119"/>
      <c r="L24" s="120"/>
      <c r="M24" s="118">
        <v>27.251359999999998</v>
      </c>
      <c r="N24" s="119"/>
      <c r="O24" s="119"/>
      <c r="P24" s="119"/>
      <c r="Q24" s="119"/>
      <c r="R24" s="120"/>
    </row>
    <row r="25" spans="1:22" s="70" customFormat="1" ht="9" customHeight="1" x14ac:dyDescent="0.15">
      <c r="A25" s="112" t="s">
        <v>52</v>
      </c>
      <c r="B25" s="113"/>
      <c r="C25" s="113"/>
      <c r="D25" s="113"/>
      <c r="E25" s="113"/>
      <c r="F25" s="113"/>
      <c r="G25" s="114"/>
      <c r="H25" s="52">
        <v>33</v>
      </c>
      <c r="I25" s="52">
        <v>100</v>
      </c>
      <c r="J25" s="138">
        <v>51.026809999999998</v>
      </c>
      <c r="K25" s="138"/>
      <c r="L25" s="138"/>
      <c r="M25" s="128" t="s">
        <v>42</v>
      </c>
      <c r="N25" s="129"/>
      <c r="O25" s="129"/>
      <c r="P25" s="129"/>
      <c r="Q25" s="129"/>
      <c r="R25" s="130"/>
    </row>
    <row r="26" spans="1:22" s="70" customFormat="1" ht="9.9499999999999993" customHeight="1" x14ac:dyDescent="0.15">
      <c r="A26" s="15"/>
      <c r="B26" s="15"/>
      <c r="C26" s="15"/>
      <c r="D26" s="15"/>
      <c r="E26" s="15"/>
      <c r="F26" s="15"/>
      <c r="G26" s="15"/>
      <c r="H26" s="82"/>
      <c r="I26" s="82"/>
      <c r="J26" s="83"/>
      <c r="K26" s="83"/>
      <c r="L26" s="83"/>
      <c r="M26" s="84"/>
      <c r="N26" s="84"/>
      <c r="O26" s="84"/>
      <c r="P26" s="84"/>
      <c r="Q26" s="84"/>
      <c r="R26" s="84"/>
    </row>
    <row r="27" spans="1:22" s="9" customFormat="1" ht="15" customHeight="1" x14ac:dyDescent="0.15">
      <c r="A27" s="9" t="s">
        <v>20</v>
      </c>
    </row>
    <row r="28" spans="1:22" s="11" customFormat="1" ht="18" customHeight="1" x14ac:dyDescent="0.15">
      <c r="A28" s="124" t="s">
        <v>47</v>
      </c>
      <c r="B28" s="125"/>
      <c r="C28" s="124" t="s">
        <v>48</v>
      </c>
      <c r="D28" s="135"/>
      <c r="E28" s="135"/>
      <c r="F28" s="135"/>
      <c r="G28" s="124" t="s">
        <v>23</v>
      </c>
      <c r="H28" s="135"/>
      <c r="I28" s="116" t="s">
        <v>41</v>
      </c>
      <c r="J28" s="146" t="s">
        <v>53</v>
      </c>
      <c r="K28" s="123"/>
      <c r="L28" s="123"/>
      <c r="M28" s="147"/>
      <c r="N28" s="108" t="s">
        <v>5</v>
      </c>
      <c r="O28" s="108"/>
      <c r="P28" s="108"/>
      <c r="Q28" s="108"/>
      <c r="R28" s="112" t="s">
        <v>6</v>
      </c>
      <c r="S28" s="113"/>
      <c r="T28" s="114"/>
      <c r="U28" s="137" t="s">
        <v>28</v>
      </c>
      <c r="V28" s="137"/>
    </row>
    <row r="29" spans="1:22" s="11" customFormat="1" ht="154.5" x14ac:dyDescent="0.15">
      <c r="A29" s="126"/>
      <c r="B29" s="127"/>
      <c r="C29" s="126"/>
      <c r="D29" s="136"/>
      <c r="E29" s="136"/>
      <c r="F29" s="136"/>
      <c r="G29" s="126"/>
      <c r="H29" s="136"/>
      <c r="I29" s="117"/>
      <c r="J29" s="35" t="s">
        <v>24</v>
      </c>
      <c r="K29" s="36" t="s">
        <v>25</v>
      </c>
      <c r="L29" s="53" t="s">
        <v>37</v>
      </c>
      <c r="M29" s="37" t="s">
        <v>38</v>
      </c>
      <c r="N29" s="35" t="s">
        <v>26</v>
      </c>
      <c r="O29" s="36" t="s">
        <v>27</v>
      </c>
      <c r="P29" s="36" t="s">
        <v>39</v>
      </c>
      <c r="Q29" s="72" t="s">
        <v>40</v>
      </c>
      <c r="R29" s="35" t="s">
        <v>16</v>
      </c>
      <c r="S29" s="36" t="s">
        <v>17</v>
      </c>
      <c r="T29" s="37" t="s">
        <v>18</v>
      </c>
      <c r="U29" s="35" t="s">
        <v>21</v>
      </c>
      <c r="V29" s="37" t="s">
        <v>22</v>
      </c>
    </row>
    <row r="30" spans="1:22" s="11" customFormat="1" ht="19.5" customHeight="1" x14ac:dyDescent="0.15">
      <c r="A30" s="139">
        <v>1</v>
      </c>
      <c r="B30" s="71" t="s">
        <v>71</v>
      </c>
      <c r="C30" s="148" t="s">
        <v>211</v>
      </c>
      <c r="D30" s="152"/>
      <c r="E30" s="152"/>
      <c r="F30" s="152"/>
      <c r="G30" s="151" t="s">
        <v>212</v>
      </c>
      <c r="H30" s="152"/>
      <c r="I30" s="66">
        <v>2</v>
      </c>
      <c r="J30" s="56" t="s">
        <v>62</v>
      </c>
      <c r="K30" s="39"/>
      <c r="L30" s="43"/>
      <c r="M30" s="40"/>
      <c r="N30" s="38"/>
      <c r="O30" s="39"/>
      <c r="P30" s="39" t="s">
        <v>62</v>
      </c>
      <c r="Q30" s="40"/>
      <c r="R30" s="38" t="s">
        <v>62</v>
      </c>
      <c r="S30" s="39"/>
      <c r="T30" s="40"/>
      <c r="U30" s="41">
        <v>92.228440000000006</v>
      </c>
      <c r="V30" s="42">
        <v>8.1484000000000001E-2</v>
      </c>
    </row>
    <row r="31" spans="1:22" s="11" customFormat="1" ht="19.5" customHeight="1" x14ac:dyDescent="0.15">
      <c r="A31" s="139"/>
      <c r="B31" s="71" t="s">
        <v>49</v>
      </c>
      <c r="C31" s="151" t="s">
        <v>213</v>
      </c>
      <c r="D31" s="152"/>
      <c r="E31" s="152"/>
      <c r="F31" s="152"/>
      <c r="G31" s="148" t="s">
        <v>215</v>
      </c>
      <c r="H31" s="150"/>
      <c r="I31" s="66">
        <v>2</v>
      </c>
      <c r="J31" s="56" t="s">
        <v>62</v>
      </c>
      <c r="K31" s="39"/>
      <c r="L31" s="43"/>
      <c r="M31" s="40"/>
      <c r="N31" s="38"/>
      <c r="O31" s="39"/>
      <c r="P31" s="39" t="s">
        <v>62</v>
      </c>
      <c r="Q31" s="40"/>
      <c r="R31" s="38"/>
      <c r="S31" s="39" t="s">
        <v>62</v>
      </c>
      <c r="T31" s="40"/>
      <c r="U31" s="41">
        <v>84.346299999999999</v>
      </c>
      <c r="V31" s="42">
        <v>1.0229170000000001</v>
      </c>
    </row>
    <row r="32" spans="1:22" s="11" customFormat="1" ht="19.5" customHeight="1" x14ac:dyDescent="0.15">
      <c r="A32" s="139"/>
      <c r="B32" s="71" t="s">
        <v>50</v>
      </c>
      <c r="C32" s="151" t="s">
        <v>216</v>
      </c>
      <c r="D32" s="152"/>
      <c r="E32" s="152"/>
      <c r="F32" s="152"/>
      <c r="G32" s="148" t="s">
        <v>214</v>
      </c>
      <c r="H32" s="150"/>
      <c r="I32" s="66">
        <v>3</v>
      </c>
      <c r="J32" s="56" t="s">
        <v>62</v>
      </c>
      <c r="K32" s="39"/>
      <c r="L32" s="43"/>
      <c r="M32" s="40"/>
      <c r="N32" s="38"/>
      <c r="O32" s="39"/>
      <c r="P32" s="39" t="s">
        <v>62</v>
      </c>
      <c r="Q32" s="40"/>
      <c r="R32" s="38"/>
      <c r="S32" s="39" t="s">
        <v>62</v>
      </c>
      <c r="T32" s="40"/>
      <c r="U32" s="41">
        <v>70.929060000000007</v>
      </c>
      <c r="V32" s="42">
        <v>3.738086</v>
      </c>
    </row>
    <row r="33" spans="1:22" s="11" customFormat="1" ht="18.95" customHeight="1" x14ac:dyDescent="0.15">
      <c r="A33" s="139"/>
      <c r="B33" s="71" t="s">
        <v>63</v>
      </c>
      <c r="C33" s="148" t="s">
        <v>217</v>
      </c>
      <c r="D33" s="152"/>
      <c r="E33" s="152"/>
      <c r="F33" s="152"/>
      <c r="G33" s="148" t="s">
        <v>218</v>
      </c>
      <c r="H33" s="150"/>
      <c r="I33" s="66">
        <v>3</v>
      </c>
      <c r="J33" s="56" t="s">
        <v>62</v>
      </c>
      <c r="K33" s="39"/>
      <c r="L33" s="43"/>
      <c r="M33" s="40"/>
      <c r="N33" s="38"/>
      <c r="O33" s="39"/>
      <c r="P33" s="39"/>
      <c r="Q33" s="40" t="s">
        <v>62</v>
      </c>
      <c r="R33" s="38" t="s">
        <v>62</v>
      </c>
      <c r="S33" s="39"/>
      <c r="T33" s="40"/>
      <c r="U33" s="41">
        <v>60.502000000000002</v>
      </c>
      <c r="V33" s="42">
        <v>0.34485199999999999</v>
      </c>
    </row>
    <row r="34" spans="1:22" s="11" customFormat="1" ht="41.1" customHeight="1" x14ac:dyDescent="0.15">
      <c r="A34" s="139"/>
      <c r="B34" s="71" t="s">
        <v>64</v>
      </c>
      <c r="C34" s="148" t="s">
        <v>219</v>
      </c>
      <c r="D34" s="149"/>
      <c r="E34" s="149"/>
      <c r="F34" s="149"/>
      <c r="G34" s="148" t="s">
        <v>220</v>
      </c>
      <c r="H34" s="150"/>
      <c r="I34" s="66">
        <v>3</v>
      </c>
      <c r="J34" s="56" t="s">
        <v>62</v>
      </c>
      <c r="K34" s="39"/>
      <c r="L34" s="43"/>
      <c r="M34" s="40"/>
      <c r="N34" s="38"/>
      <c r="O34" s="39"/>
      <c r="P34" s="39" t="s">
        <v>62</v>
      </c>
      <c r="Q34" s="40"/>
      <c r="R34" s="38"/>
      <c r="S34" s="39" t="s">
        <v>62</v>
      </c>
      <c r="T34" s="40"/>
      <c r="U34" s="41">
        <v>52.55583</v>
      </c>
      <c r="V34" s="42">
        <v>3.384503</v>
      </c>
    </row>
    <row r="35" spans="1:22" s="11" customFormat="1" ht="26.1" customHeight="1" x14ac:dyDescent="0.15">
      <c r="A35" s="139">
        <v>2</v>
      </c>
      <c r="B35" s="71" t="s">
        <v>221</v>
      </c>
      <c r="C35" s="148" t="s">
        <v>222</v>
      </c>
      <c r="D35" s="149"/>
      <c r="E35" s="149"/>
      <c r="F35" s="149"/>
      <c r="G35" s="148" t="s">
        <v>223</v>
      </c>
      <c r="H35" s="150"/>
      <c r="I35" s="66">
        <v>3</v>
      </c>
      <c r="J35" s="56" t="s">
        <v>62</v>
      </c>
      <c r="K35" s="39"/>
      <c r="L35" s="43"/>
      <c r="M35" s="40"/>
      <c r="N35" s="38"/>
      <c r="O35" s="39"/>
      <c r="P35" s="39" t="s">
        <v>62</v>
      </c>
      <c r="Q35" s="40"/>
      <c r="R35" s="38"/>
      <c r="S35" s="39" t="s">
        <v>62</v>
      </c>
      <c r="T35" s="40"/>
      <c r="U35" s="41">
        <v>30.961069999999999</v>
      </c>
      <c r="V35" s="42">
        <v>19.967980000000001</v>
      </c>
    </row>
    <row r="36" spans="1:22" s="11" customFormat="1" ht="26.1" customHeight="1" x14ac:dyDescent="0.15">
      <c r="A36" s="139"/>
      <c r="B36" s="71" t="s">
        <v>49</v>
      </c>
      <c r="C36" s="151" t="s">
        <v>224</v>
      </c>
      <c r="D36" s="149"/>
      <c r="E36" s="149"/>
      <c r="F36" s="149"/>
      <c r="G36" s="151" t="s">
        <v>225</v>
      </c>
      <c r="H36" s="152"/>
      <c r="I36" s="66">
        <v>3</v>
      </c>
      <c r="J36" s="56" t="s">
        <v>62</v>
      </c>
      <c r="K36" s="39"/>
      <c r="L36" s="43"/>
      <c r="M36" s="40"/>
      <c r="N36" s="38"/>
      <c r="O36" s="39"/>
      <c r="P36" s="39" t="s">
        <v>62</v>
      </c>
      <c r="Q36" s="40"/>
      <c r="R36" s="38"/>
      <c r="S36" s="39" t="s">
        <v>62</v>
      </c>
      <c r="T36" s="40"/>
      <c r="U36" s="41">
        <v>20.1295</v>
      </c>
      <c r="V36" s="42">
        <v>11.45725</v>
      </c>
    </row>
    <row r="37" spans="1:22" s="11" customFormat="1" ht="19.5" customHeight="1" x14ac:dyDescent="0.15">
      <c r="A37" s="139"/>
      <c r="B37" s="71" t="s">
        <v>50</v>
      </c>
      <c r="C37" s="151" t="s">
        <v>226</v>
      </c>
      <c r="D37" s="149"/>
      <c r="E37" s="149"/>
      <c r="F37" s="149"/>
      <c r="G37" s="151" t="s">
        <v>227</v>
      </c>
      <c r="H37" s="152"/>
      <c r="I37" s="66">
        <v>3</v>
      </c>
      <c r="J37" s="56" t="s">
        <v>62</v>
      </c>
      <c r="K37" s="39"/>
      <c r="L37" s="43"/>
      <c r="M37" s="40"/>
      <c r="N37" s="38"/>
      <c r="O37" s="39"/>
      <c r="P37" s="39" t="s">
        <v>62</v>
      </c>
      <c r="Q37" s="40"/>
      <c r="R37" s="38" t="s">
        <v>62</v>
      </c>
      <c r="S37" s="39"/>
      <c r="T37" s="40"/>
      <c r="U37" s="41">
        <v>63.025100000000002</v>
      </c>
      <c r="V37" s="42">
        <v>0.66496900000000003</v>
      </c>
    </row>
    <row r="38" spans="1:22" s="11" customFormat="1" ht="33.75" customHeight="1" x14ac:dyDescent="0.15">
      <c r="A38" s="139"/>
      <c r="B38" s="71" t="s">
        <v>63</v>
      </c>
      <c r="C38" s="153" t="s">
        <v>123</v>
      </c>
      <c r="D38" s="154"/>
      <c r="E38" s="154"/>
      <c r="F38" s="155"/>
      <c r="G38" s="151" t="s">
        <v>228</v>
      </c>
      <c r="H38" s="152"/>
      <c r="I38" s="66">
        <v>3</v>
      </c>
      <c r="J38" s="56" t="s">
        <v>62</v>
      </c>
      <c r="K38" s="39"/>
      <c r="L38" s="43"/>
      <c r="M38" s="40"/>
      <c r="N38" s="38"/>
      <c r="O38" s="39"/>
      <c r="P38" s="39" t="s">
        <v>62</v>
      </c>
      <c r="Q38" s="40"/>
      <c r="R38" s="38"/>
      <c r="S38" s="39" t="s">
        <v>62</v>
      </c>
      <c r="T38" s="40"/>
      <c r="U38" s="41">
        <v>72.088750000000005</v>
      </c>
      <c r="V38" s="42">
        <v>6.2975620000000001</v>
      </c>
    </row>
    <row r="39" spans="1:22" s="11" customFormat="1" ht="26.1" customHeight="1" x14ac:dyDescent="0.15">
      <c r="A39" s="139">
        <v>3</v>
      </c>
      <c r="B39" s="71" t="s">
        <v>221</v>
      </c>
      <c r="C39" s="151" t="s">
        <v>229</v>
      </c>
      <c r="D39" s="152"/>
      <c r="E39" s="152"/>
      <c r="F39" s="156"/>
      <c r="G39" s="151" t="s">
        <v>230</v>
      </c>
      <c r="H39" s="156"/>
      <c r="I39" s="66">
        <v>3</v>
      </c>
      <c r="J39" s="57" t="s">
        <v>62</v>
      </c>
      <c r="K39" s="59"/>
      <c r="L39" s="63"/>
      <c r="M39" s="61"/>
      <c r="N39" s="60"/>
      <c r="O39" s="59"/>
      <c r="P39" s="59"/>
      <c r="Q39" s="61" t="s">
        <v>62</v>
      </c>
      <c r="R39" s="60" t="s">
        <v>62</v>
      </c>
      <c r="S39" s="59"/>
      <c r="T39" s="61"/>
      <c r="U39" s="58">
        <v>85.891589999999994</v>
      </c>
      <c r="V39" s="54">
        <v>0.389959</v>
      </c>
    </row>
    <row r="40" spans="1:22" s="11" customFormat="1" ht="18.95" customHeight="1" x14ac:dyDescent="0.15">
      <c r="A40" s="139"/>
      <c r="B40" s="71" t="s">
        <v>49</v>
      </c>
      <c r="C40" s="151" t="s">
        <v>231</v>
      </c>
      <c r="D40" s="157"/>
      <c r="E40" s="157"/>
      <c r="F40" s="158"/>
      <c r="G40" s="151" t="s">
        <v>232</v>
      </c>
      <c r="H40" s="152"/>
      <c r="I40" s="66">
        <v>3</v>
      </c>
      <c r="J40" s="56" t="s">
        <v>62</v>
      </c>
      <c r="K40" s="39"/>
      <c r="L40" s="43"/>
      <c r="M40" s="40"/>
      <c r="N40" s="38"/>
      <c r="O40" s="39"/>
      <c r="P40" s="39" t="s">
        <v>62</v>
      </c>
      <c r="Q40" s="40"/>
      <c r="R40" s="38"/>
      <c r="S40" s="39" t="s">
        <v>62</v>
      </c>
      <c r="T40" s="40"/>
      <c r="U40" s="41">
        <v>59.642049999999998</v>
      </c>
      <c r="V40" s="42">
        <v>7.3684969999999996</v>
      </c>
    </row>
    <row r="41" spans="1:22" s="11" customFormat="1" ht="19.5" customHeight="1" x14ac:dyDescent="0.15">
      <c r="A41" s="139"/>
      <c r="B41" s="71" t="s">
        <v>50</v>
      </c>
      <c r="C41" s="151" t="s">
        <v>233</v>
      </c>
      <c r="D41" s="149"/>
      <c r="E41" s="149"/>
      <c r="F41" s="149"/>
      <c r="G41" s="151" t="s">
        <v>234</v>
      </c>
      <c r="H41" s="152"/>
      <c r="I41" s="66">
        <v>3</v>
      </c>
      <c r="J41" s="56" t="s">
        <v>62</v>
      </c>
      <c r="K41" s="39"/>
      <c r="L41" s="43"/>
      <c r="M41" s="40"/>
      <c r="N41" s="38"/>
      <c r="O41" s="39"/>
      <c r="P41" s="39" t="s">
        <v>62</v>
      </c>
      <c r="Q41" s="40"/>
      <c r="R41" s="38"/>
      <c r="S41" s="39" t="s">
        <v>62</v>
      </c>
      <c r="T41" s="40"/>
      <c r="U41" s="41">
        <v>68.161510000000007</v>
      </c>
      <c r="V41" s="42">
        <v>7.3728619999999996</v>
      </c>
    </row>
    <row r="42" spans="1:22" s="11" customFormat="1" ht="27.6" customHeight="1" x14ac:dyDescent="0.15">
      <c r="A42" s="139"/>
      <c r="B42" s="71" t="s">
        <v>63</v>
      </c>
      <c r="C42" s="148" t="s">
        <v>235</v>
      </c>
      <c r="D42" s="149"/>
      <c r="E42" s="149"/>
      <c r="F42" s="149"/>
      <c r="G42" s="151" t="s">
        <v>236</v>
      </c>
      <c r="H42" s="152"/>
      <c r="I42" s="67">
        <v>3</v>
      </c>
      <c r="J42" s="56" t="s">
        <v>62</v>
      </c>
      <c r="K42" s="39"/>
      <c r="L42" s="43"/>
      <c r="M42" s="40"/>
      <c r="N42" s="38"/>
      <c r="O42" s="39"/>
      <c r="P42" s="39"/>
      <c r="Q42" s="40" t="s">
        <v>62</v>
      </c>
      <c r="R42" s="38" t="s">
        <v>62</v>
      </c>
      <c r="S42" s="39"/>
      <c r="T42" s="40"/>
      <c r="U42" s="41">
        <v>71.722080000000005</v>
      </c>
      <c r="V42" s="42">
        <v>1.1800649999999999</v>
      </c>
    </row>
    <row r="43" spans="1:22" s="11" customFormat="1" ht="42.95" customHeight="1" x14ac:dyDescent="0.15">
      <c r="A43" s="139">
        <v>4</v>
      </c>
      <c r="B43" s="71" t="s">
        <v>237</v>
      </c>
      <c r="C43" s="151" t="s">
        <v>238</v>
      </c>
      <c r="D43" s="149"/>
      <c r="E43" s="149"/>
      <c r="F43" s="149"/>
      <c r="G43" s="148" t="s">
        <v>239</v>
      </c>
      <c r="H43" s="152"/>
      <c r="I43" s="67">
        <v>3</v>
      </c>
      <c r="J43" s="56"/>
      <c r="K43" s="39"/>
      <c r="L43" s="43" t="s">
        <v>62</v>
      </c>
      <c r="M43" s="40"/>
      <c r="N43" s="38"/>
      <c r="O43" s="39"/>
      <c r="P43" s="39"/>
      <c r="Q43" s="40" t="s">
        <v>62</v>
      </c>
      <c r="R43" s="38" t="s">
        <v>62</v>
      </c>
      <c r="S43" s="39"/>
      <c r="T43" s="40"/>
      <c r="U43" s="41">
        <v>34.818469999999998</v>
      </c>
      <c r="V43" s="42">
        <v>0.67660900000000002</v>
      </c>
    </row>
    <row r="44" spans="1:22" s="11" customFormat="1" ht="33" customHeight="1" x14ac:dyDescent="0.15">
      <c r="A44" s="139"/>
      <c r="B44" s="71" t="s">
        <v>49</v>
      </c>
      <c r="C44" s="151" t="s">
        <v>240</v>
      </c>
      <c r="D44" s="149"/>
      <c r="E44" s="149"/>
      <c r="F44" s="149"/>
      <c r="G44" s="151" t="s">
        <v>241</v>
      </c>
      <c r="H44" s="152"/>
      <c r="I44" s="67">
        <v>3</v>
      </c>
      <c r="J44" s="56"/>
      <c r="K44" s="39"/>
      <c r="L44" s="43" t="s">
        <v>62</v>
      </c>
      <c r="M44" s="40"/>
      <c r="N44" s="38"/>
      <c r="O44" s="39"/>
      <c r="P44" s="39"/>
      <c r="Q44" s="40" t="s">
        <v>62</v>
      </c>
      <c r="R44" s="38" t="s">
        <v>62</v>
      </c>
      <c r="S44" s="39"/>
      <c r="T44" s="40"/>
      <c r="U44" s="41">
        <v>45.78246</v>
      </c>
      <c r="V44" s="42">
        <v>0.91087600000000002</v>
      </c>
    </row>
    <row r="45" spans="1:22" s="11" customFormat="1" ht="26.1" customHeight="1" x14ac:dyDescent="0.15">
      <c r="A45" s="139"/>
      <c r="B45" s="71" t="s">
        <v>50</v>
      </c>
      <c r="C45" s="148" t="s">
        <v>242</v>
      </c>
      <c r="D45" s="149"/>
      <c r="E45" s="149"/>
      <c r="F45" s="149"/>
      <c r="G45" s="148" t="s">
        <v>243</v>
      </c>
      <c r="H45" s="150"/>
      <c r="I45" s="67">
        <v>3</v>
      </c>
      <c r="J45" s="56"/>
      <c r="K45" s="39"/>
      <c r="L45" s="43" t="s">
        <v>62</v>
      </c>
      <c r="M45" s="40"/>
      <c r="N45" s="38"/>
      <c r="O45" s="39"/>
      <c r="P45" s="39" t="s">
        <v>62</v>
      </c>
      <c r="Q45" s="40"/>
      <c r="R45" s="38"/>
      <c r="S45" s="39" t="s">
        <v>62</v>
      </c>
      <c r="T45" s="40"/>
      <c r="U45" s="41">
        <v>23.921420000000001</v>
      </c>
      <c r="V45" s="42">
        <v>9.0418330000000005</v>
      </c>
    </row>
    <row r="46" spans="1:22" s="11" customFormat="1" ht="26.45" customHeight="1" x14ac:dyDescent="0.15">
      <c r="A46" s="139"/>
      <c r="B46" s="71" t="s">
        <v>63</v>
      </c>
      <c r="C46" s="148" t="s">
        <v>282</v>
      </c>
      <c r="D46" s="149"/>
      <c r="E46" s="149"/>
      <c r="F46" s="149"/>
      <c r="G46" s="148" t="s">
        <v>283</v>
      </c>
      <c r="H46" s="150"/>
      <c r="I46" s="67">
        <v>2</v>
      </c>
      <c r="J46" s="56"/>
      <c r="K46" s="39"/>
      <c r="L46" s="43" t="s">
        <v>62</v>
      </c>
      <c r="M46" s="40"/>
      <c r="N46" s="38"/>
      <c r="O46" s="39"/>
      <c r="P46" s="39" t="s">
        <v>62</v>
      </c>
      <c r="Q46" s="40"/>
      <c r="R46" s="38"/>
      <c r="S46" s="39" t="s">
        <v>62</v>
      </c>
      <c r="T46" s="40"/>
      <c r="U46" s="41">
        <v>91.842849999999999</v>
      </c>
      <c r="V46" s="42">
        <v>1.852309</v>
      </c>
    </row>
    <row r="47" spans="1:22" s="11" customFormat="1" ht="19.5" customHeight="1" x14ac:dyDescent="0.15">
      <c r="A47" s="139">
        <v>5</v>
      </c>
      <c r="B47" s="71" t="s">
        <v>244</v>
      </c>
      <c r="C47" s="148" t="s">
        <v>245</v>
      </c>
      <c r="D47" s="149"/>
      <c r="E47" s="149"/>
      <c r="F47" s="149"/>
      <c r="G47" s="148" t="s">
        <v>246</v>
      </c>
      <c r="H47" s="150"/>
      <c r="I47" s="67">
        <v>3</v>
      </c>
      <c r="J47" s="56"/>
      <c r="K47" s="39"/>
      <c r="L47" s="43" t="s">
        <v>62</v>
      </c>
      <c r="M47" s="40"/>
      <c r="N47" s="38"/>
      <c r="O47" s="39"/>
      <c r="P47" s="39"/>
      <c r="Q47" s="40" t="s">
        <v>62</v>
      </c>
      <c r="R47" s="38" t="s">
        <v>62</v>
      </c>
      <c r="S47" s="39"/>
      <c r="T47" s="40"/>
      <c r="U47" s="41">
        <v>57.49145</v>
      </c>
      <c r="V47" s="42">
        <v>0.46853400000000001</v>
      </c>
    </row>
    <row r="48" spans="1:22" s="11" customFormat="1" ht="21" customHeight="1" x14ac:dyDescent="0.15">
      <c r="A48" s="139"/>
      <c r="B48" s="71" t="s">
        <v>49</v>
      </c>
      <c r="C48" s="148" t="s">
        <v>124</v>
      </c>
      <c r="D48" s="149"/>
      <c r="E48" s="149"/>
      <c r="F48" s="149"/>
      <c r="G48" s="148" t="s">
        <v>247</v>
      </c>
      <c r="H48" s="150"/>
      <c r="I48" s="67">
        <v>3</v>
      </c>
      <c r="J48" s="56"/>
      <c r="K48" s="39"/>
      <c r="L48" s="43" t="s">
        <v>62</v>
      </c>
      <c r="M48" s="40"/>
      <c r="N48" s="38"/>
      <c r="O48" s="39"/>
      <c r="P48" s="39"/>
      <c r="Q48" s="40" t="s">
        <v>62</v>
      </c>
      <c r="R48" s="38" t="s">
        <v>62</v>
      </c>
      <c r="S48" s="39"/>
      <c r="T48" s="40"/>
      <c r="U48" s="41">
        <v>63.124040000000001</v>
      </c>
      <c r="V48" s="42">
        <v>1.040378</v>
      </c>
    </row>
    <row r="49" spans="1:22" s="11" customFormat="1" ht="29.25" customHeight="1" x14ac:dyDescent="0.15">
      <c r="A49" s="139"/>
      <c r="B49" s="71" t="s">
        <v>50</v>
      </c>
      <c r="C49" s="148" t="s">
        <v>248</v>
      </c>
      <c r="D49" s="149"/>
      <c r="E49" s="149"/>
      <c r="F49" s="149"/>
      <c r="G49" s="148" t="s">
        <v>249</v>
      </c>
      <c r="H49" s="150"/>
      <c r="I49" s="66">
        <v>3</v>
      </c>
      <c r="J49" s="56"/>
      <c r="K49" s="39"/>
      <c r="L49" s="43" t="s">
        <v>62</v>
      </c>
      <c r="M49" s="40"/>
      <c r="N49" s="38"/>
      <c r="O49" s="39"/>
      <c r="P49" s="39" t="s">
        <v>62</v>
      </c>
      <c r="Q49" s="40"/>
      <c r="R49" s="38"/>
      <c r="S49" s="39" t="s">
        <v>62</v>
      </c>
      <c r="T49" s="40"/>
      <c r="U49" s="41">
        <v>55.238990000000001</v>
      </c>
      <c r="V49" s="42">
        <v>9.8959620000000008</v>
      </c>
    </row>
    <row r="50" spans="1:22" s="11" customFormat="1" ht="38.450000000000003" customHeight="1" x14ac:dyDescent="0.15">
      <c r="A50" s="139"/>
      <c r="B50" s="71" t="s">
        <v>63</v>
      </c>
      <c r="C50" s="151" t="s">
        <v>250</v>
      </c>
      <c r="D50" s="149"/>
      <c r="E50" s="149"/>
      <c r="F50" s="149"/>
      <c r="G50" s="151" t="s">
        <v>251</v>
      </c>
      <c r="H50" s="152"/>
      <c r="I50" s="66">
        <v>3</v>
      </c>
      <c r="J50" s="56"/>
      <c r="K50" s="39"/>
      <c r="L50" s="43" t="s">
        <v>62</v>
      </c>
      <c r="M50" s="40"/>
      <c r="N50" s="38"/>
      <c r="O50" s="39"/>
      <c r="P50" s="39" t="s">
        <v>62</v>
      </c>
      <c r="Q50" s="40"/>
      <c r="R50" s="38" t="s">
        <v>62</v>
      </c>
      <c r="S50" s="39"/>
      <c r="T50" s="40"/>
      <c r="U50" s="41">
        <v>24.456890000000001</v>
      </c>
      <c r="V50" s="42">
        <v>1.338668</v>
      </c>
    </row>
    <row r="51" spans="1:22" s="11" customFormat="1" ht="32.450000000000003" customHeight="1" x14ac:dyDescent="0.15">
      <c r="A51" s="139">
        <v>6</v>
      </c>
      <c r="B51" s="71" t="s">
        <v>221</v>
      </c>
      <c r="C51" s="148" t="s">
        <v>252</v>
      </c>
      <c r="D51" s="149"/>
      <c r="E51" s="149"/>
      <c r="F51" s="149"/>
      <c r="G51" s="148" t="s">
        <v>253</v>
      </c>
      <c r="H51" s="150"/>
      <c r="I51" s="66">
        <v>3</v>
      </c>
      <c r="J51" s="56"/>
      <c r="K51" s="39" t="s">
        <v>62</v>
      </c>
      <c r="L51" s="43"/>
      <c r="M51" s="40"/>
      <c r="N51" s="38"/>
      <c r="O51" s="39"/>
      <c r="P51" s="39"/>
      <c r="Q51" s="40" t="s">
        <v>62</v>
      </c>
      <c r="R51" s="38" t="s">
        <v>62</v>
      </c>
      <c r="S51" s="39"/>
      <c r="T51" s="40"/>
      <c r="U51" s="41">
        <v>40.29101</v>
      </c>
      <c r="V51" s="42">
        <v>1.586031</v>
      </c>
    </row>
    <row r="52" spans="1:22" s="11" customFormat="1" ht="31.5" customHeight="1" x14ac:dyDescent="0.15">
      <c r="A52" s="139"/>
      <c r="B52" s="71" t="s">
        <v>49</v>
      </c>
      <c r="C52" s="148" t="s">
        <v>254</v>
      </c>
      <c r="D52" s="149"/>
      <c r="E52" s="149"/>
      <c r="F52" s="149"/>
      <c r="G52" s="148" t="s">
        <v>255</v>
      </c>
      <c r="H52" s="150"/>
      <c r="I52" s="66">
        <v>3</v>
      </c>
      <c r="J52" s="56"/>
      <c r="K52" s="39" t="s">
        <v>62</v>
      </c>
      <c r="L52" s="43"/>
      <c r="M52" s="40"/>
      <c r="N52" s="38"/>
      <c r="O52" s="39"/>
      <c r="P52" s="39"/>
      <c r="Q52" s="40" t="s">
        <v>62</v>
      </c>
      <c r="R52" s="38" t="s">
        <v>62</v>
      </c>
      <c r="S52" s="39"/>
      <c r="T52" s="40"/>
      <c r="U52" s="41">
        <v>86.606030000000004</v>
      </c>
      <c r="V52" s="42">
        <v>0.57766399999999996</v>
      </c>
    </row>
    <row r="53" spans="1:22" s="11" customFormat="1" ht="21" customHeight="1" x14ac:dyDescent="0.15">
      <c r="A53" s="139"/>
      <c r="B53" s="71" t="s">
        <v>50</v>
      </c>
      <c r="C53" s="148" t="s">
        <v>256</v>
      </c>
      <c r="D53" s="149"/>
      <c r="E53" s="149"/>
      <c r="F53" s="149"/>
      <c r="G53" s="151" t="s">
        <v>257</v>
      </c>
      <c r="H53" s="152"/>
      <c r="I53" s="66">
        <v>3</v>
      </c>
      <c r="J53" s="56"/>
      <c r="K53" s="39" t="s">
        <v>62</v>
      </c>
      <c r="L53" s="43"/>
      <c r="M53" s="40"/>
      <c r="N53" s="38"/>
      <c r="O53" s="39"/>
      <c r="P53" s="39"/>
      <c r="Q53" s="40" t="s">
        <v>62</v>
      </c>
      <c r="R53" s="38" t="s">
        <v>62</v>
      </c>
      <c r="S53" s="39"/>
      <c r="T53" s="40"/>
      <c r="U53" s="41">
        <v>35.426699999999997</v>
      </c>
      <c r="V53" s="42">
        <v>0.63004700000000002</v>
      </c>
    </row>
    <row r="54" spans="1:22" s="11" customFormat="1" ht="38.1" customHeight="1" x14ac:dyDescent="0.15">
      <c r="A54" s="139">
        <v>7</v>
      </c>
      <c r="B54" s="62" t="s">
        <v>258</v>
      </c>
      <c r="C54" s="151" t="s">
        <v>259</v>
      </c>
      <c r="D54" s="149"/>
      <c r="E54" s="149"/>
      <c r="F54" s="149"/>
      <c r="G54" s="151" t="s">
        <v>260</v>
      </c>
      <c r="H54" s="152"/>
      <c r="I54" s="66">
        <v>3</v>
      </c>
      <c r="J54" s="56" t="s">
        <v>62</v>
      </c>
      <c r="K54" s="39"/>
      <c r="L54" s="43"/>
      <c r="M54" s="40"/>
      <c r="N54" s="38"/>
      <c r="O54" s="39"/>
      <c r="P54" s="39" t="s">
        <v>62</v>
      </c>
      <c r="Q54" s="40"/>
      <c r="R54" s="38"/>
      <c r="S54" s="39" t="s">
        <v>62</v>
      </c>
      <c r="T54" s="40"/>
      <c r="U54" s="41">
        <v>65.073840000000004</v>
      </c>
      <c r="V54" s="42">
        <v>5.7781010000000004</v>
      </c>
    </row>
    <row r="55" spans="1:22" ht="38.1" customHeight="1" x14ac:dyDescent="0.15">
      <c r="A55" s="139"/>
      <c r="B55" s="71" t="s">
        <v>261</v>
      </c>
      <c r="C55" s="151" t="s">
        <v>262</v>
      </c>
      <c r="D55" s="149"/>
      <c r="E55" s="149"/>
      <c r="F55" s="149"/>
      <c r="G55" s="151" t="s">
        <v>263</v>
      </c>
      <c r="H55" s="152"/>
      <c r="I55" s="66">
        <v>3</v>
      </c>
      <c r="J55" s="56" t="s">
        <v>62</v>
      </c>
      <c r="K55" s="39"/>
      <c r="L55" s="43"/>
      <c r="M55" s="40"/>
      <c r="N55" s="38"/>
      <c r="O55" s="39"/>
      <c r="P55" s="39"/>
      <c r="Q55" s="40" t="s">
        <v>62</v>
      </c>
      <c r="R55" s="38"/>
      <c r="S55" s="39" t="s">
        <v>62</v>
      </c>
      <c r="T55" s="40"/>
      <c r="U55" s="41">
        <v>27.304469999999998</v>
      </c>
      <c r="V55" s="42">
        <v>15.697340000000001</v>
      </c>
    </row>
    <row r="56" spans="1:22" ht="38.1" customHeight="1" x14ac:dyDescent="0.15">
      <c r="A56" s="139"/>
      <c r="B56" s="62" t="s">
        <v>264</v>
      </c>
      <c r="C56" s="151" t="s">
        <v>265</v>
      </c>
      <c r="D56" s="149"/>
      <c r="E56" s="149"/>
      <c r="F56" s="149"/>
      <c r="G56" s="151" t="s">
        <v>266</v>
      </c>
      <c r="H56" s="152"/>
      <c r="I56" s="66">
        <v>5</v>
      </c>
      <c r="J56" s="56" t="s">
        <v>62</v>
      </c>
      <c r="K56" s="39"/>
      <c r="L56" s="43"/>
      <c r="M56" s="40"/>
      <c r="N56" s="38"/>
      <c r="O56" s="39" t="s">
        <v>62</v>
      </c>
      <c r="P56" s="39"/>
      <c r="Q56" s="40"/>
      <c r="R56" s="38"/>
      <c r="S56" s="39"/>
      <c r="T56" s="40" t="s">
        <v>62</v>
      </c>
      <c r="U56" s="41">
        <v>15.07311</v>
      </c>
      <c r="V56" s="42">
        <v>9.2324479999999998</v>
      </c>
    </row>
    <row r="57" spans="1:22" ht="19.5" customHeight="1" x14ac:dyDescent="0.15">
      <c r="A57" s="139">
        <v>8</v>
      </c>
      <c r="B57" s="71" t="s">
        <v>221</v>
      </c>
      <c r="C57" s="151" t="s">
        <v>267</v>
      </c>
      <c r="D57" s="149"/>
      <c r="E57" s="149"/>
      <c r="F57" s="149"/>
      <c r="G57" s="151" t="s">
        <v>268</v>
      </c>
      <c r="H57" s="152"/>
      <c r="I57" s="66">
        <v>3</v>
      </c>
      <c r="J57" s="56"/>
      <c r="K57" s="39"/>
      <c r="L57" s="43" t="s">
        <v>62</v>
      </c>
      <c r="M57" s="40"/>
      <c r="N57" s="38"/>
      <c r="O57" s="39"/>
      <c r="P57" s="39" t="s">
        <v>62</v>
      </c>
      <c r="Q57" s="40"/>
      <c r="R57" s="38"/>
      <c r="S57" s="39" t="s">
        <v>62</v>
      </c>
      <c r="T57" s="40"/>
      <c r="U57" s="41">
        <v>63.231720000000003</v>
      </c>
      <c r="V57" s="42">
        <v>6.7064380000000003</v>
      </c>
    </row>
    <row r="58" spans="1:22" ht="26.1" customHeight="1" x14ac:dyDescent="0.15">
      <c r="A58" s="139"/>
      <c r="B58" s="71" t="s">
        <v>49</v>
      </c>
      <c r="C58" s="151" t="s">
        <v>269</v>
      </c>
      <c r="D58" s="149"/>
      <c r="E58" s="149"/>
      <c r="F58" s="149"/>
      <c r="G58" s="151" t="s">
        <v>270</v>
      </c>
      <c r="H58" s="152"/>
      <c r="I58" s="66">
        <v>3</v>
      </c>
      <c r="J58" s="56"/>
      <c r="K58" s="39"/>
      <c r="L58" s="43" t="s">
        <v>62</v>
      </c>
      <c r="M58" s="40"/>
      <c r="N58" s="38"/>
      <c r="O58" s="39" t="s">
        <v>62</v>
      </c>
      <c r="P58" s="39"/>
      <c r="Q58" s="40"/>
      <c r="R58" s="38" t="s">
        <v>62</v>
      </c>
      <c r="S58" s="39"/>
      <c r="T58" s="40"/>
      <c r="U58" s="41">
        <v>45.65587</v>
      </c>
      <c r="V58" s="42">
        <v>1.0520179999999999</v>
      </c>
    </row>
    <row r="59" spans="1:22" ht="39.950000000000003" customHeight="1" x14ac:dyDescent="0.15">
      <c r="A59" s="139"/>
      <c r="B59" s="71" t="s">
        <v>50</v>
      </c>
      <c r="C59" s="151" t="s">
        <v>284</v>
      </c>
      <c r="D59" s="149"/>
      <c r="E59" s="149"/>
      <c r="F59" s="149"/>
      <c r="G59" s="151" t="s">
        <v>271</v>
      </c>
      <c r="H59" s="152"/>
      <c r="I59" s="66">
        <v>5</v>
      </c>
      <c r="J59" s="56"/>
      <c r="K59" s="39"/>
      <c r="L59" s="43" t="s">
        <v>62</v>
      </c>
      <c r="M59" s="40"/>
      <c r="N59" s="38"/>
      <c r="O59" s="39" t="s">
        <v>62</v>
      </c>
      <c r="P59" s="39"/>
      <c r="Q59" s="40"/>
      <c r="R59" s="38"/>
      <c r="S59" s="39"/>
      <c r="T59" s="40" t="s">
        <v>62</v>
      </c>
      <c r="U59" s="41">
        <v>39.429609999999997</v>
      </c>
      <c r="V59" s="42">
        <v>20.551469999999998</v>
      </c>
    </row>
    <row r="60" spans="1:22" ht="26.1" customHeight="1" x14ac:dyDescent="0.15">
      <c r="A60" s="139">
        <v>9</v>
      </c>
      <c r="B60" s="71" t="s">
        <v>221</v>
      </c>
      <c r="C60" s="151" t="s">
        <v>272</v>
      </c>
      <c r="D60" s="149"/>
      <c r="E60" s="149"/>
      <c r="F60" s="149"/>
      <c r="G60" s="151" t="s">
        <v>273</v>
      </c>
      <c r="H60" s="152"/>
      <c r="I60" s="66">
        <v>3</v>
      </c>
      <c r="J60" s="56"/>
      <c r="K60" s="39" t="s">
        <v>62</v>
      </c>
      <c r="L60" s="43"/>
      <c r="M60" s="40"/>
      <c r="N60" s="38"/>
      <c r="O60" s="39"/>
      <c r="P60" s="39"/>
      <c r="Q60" s="40" t="s">
        <v>62</v>
      </c>
      <c r="R60" s="38" t="s">
        <v>62</v>
      </c>
      <c r="S60" s="39"/>
      <c r="T60" s="40"/>
      <c r="U60" s="41">
        <v>43.377220000000001</v>
      </c>
      <c r="V60" s="42">
        <v>1.6485989999999999</v>
      </c>
    </row>
    <row r="61" spans="1:22" ht="26.1" customHeight="1" x14ac:dyDescent="0.15">
      <c r="A61" s="139"/>
      <c r="B61" s="71" t="s">
        <v>49</v>
      </c>
      <c r="C61" s="151" t="s">
        <v>274</v>
      </c>
      <c r="D61" s="149"/>
      <c r="E61" s="149"/>
      <c r="F61" s="149"/>
      <c r="G61" s="151" t="s">
        <v>275</v>
      </c>
      <c r="H61" s="152"/>
      <c r="I61" s="66">
        <v>3</v>
      </c>
      <c r="J61" s="56"/>
      <c r="K61" s="39" t="s">
        <v>62</v>
      </c>
      <c r="L61" s="43"/>
      <c r="M61" s="40"/>
      <c r="N61" s="38"/>
      <c r="O61" s="39"/>
      <c r="P61" s="39"/>
      <c r="Q61" s="40" t="s">
        <v>62</v>
      </c>
      <c r="R61" s="38"/>
      <c r="S61" s="39" t="s">
        <v>62</v>
      </c>
      <c r="T61" s="40"/>
      <c r="U61" s="41">
        <v>21.001090000000001</v>
      </c>
      <c r="V61" s="42">
        <v>8.2779190000000007</v>
      </c>
    </row>
    <row r="62" spans="1:22" ht="26.45" customHeight="1" x14ac:dyDescent="0.15">
      <c r="A62" s="139"/>
      <c r="B62" s="71" t="s">
        <v>50</v>
      </c>
      <c r="C62" s="151" t="s">
        <v>276</v>
      </c>
      <c r="D62" s="149"/>
      <c r="E62" s="149"/>
      <c r="F62" s="149"/>
      <c r="G62" s="151" t="s">
        <v>277</v>
      </c>
      <c r="H62" s="152"/>
      <c r="I62" s="66">
        <v>3</v>
      </c>
      <c r="J62" s="56"/>
      <c r="K62" s="39" t="s">
        <v>62</v>
      </c>
      <c r="L62" s="43"/>
      <c r="M62" s="40"/>
      <c r="N62" s="38"/>
      <c r="O62" s="39" t="s">
        <v>62</v>
      </c>
      <c r="P62" s="39"/>
      <c r="Q62" s="40"/>
      <c r="R62" s="38" t="s">
        <v>62</v>
      </c>
      <c r="S62" s="39"/>
      <c r="T62" s="40"/>
      <c r="U62" s="41">
        <v>42.700609999999998</v>
      </c>
      <c r="V62" s="42">
        <v>3.1880679999999999</v>
      </c>
    </row>
  </sheetData>
  <dataConsolidate/>
  <mergeCells count="124">
    <mergeCell ref="A30:A34"/>
    <mergeCell ref="C30:F30"/>
    <mergeCell ref="G30:H30"/>
    <mergeCell ref="C31:F31"/>
    <mergeCell ref="G31:H31"/>
    <mergeCell ref="C32:F32"/>
    <mergeCell ref="G32:H32"/>
    <mergeCell ref="C33:F33"/>
    <mergeCell ref="G33:H33"/>
    <mergeCell ref="C34:F34"/>
    <mergeCell ref="G34:H34"/>
    <mergeCell ref="A54:A56"/>
    <mergeCell ref="A57:A59"/>
    <mergeCell ref="C57:F57"/>
    <mergeCell ref="G57:H57"/>
    <mergeCell ref="C58:F58"/>
    <mergeCell ref="G58:H58"/>
    <mergeCell ref="C59:F59"/>
    <mergeCell ref="G59:H59"/>
    <mergeCell ref="A60:A62"/>
    <mergeCell ref="C60:F60"/>
    <mergeCell ref="G60:H60"/>
    <mergeCell ref="C61:F61"/>
    <mergeCell ref="G61:H61"/>
    <mergeCell ref="C62:F62"/>
    <mergeCell ref="G62:H62"/>
    <mergeCell ref="G55:H55"/>
    <mergeCell ref="G56:H56"/>
    <mergeCell ref="G54:H54"/>
    <mergeCell ref="C54:F54"/>
    <mergeCell ref="C55:F55"/>
    <mergeCell ref="C56:F56"/>
    <mergeCell ref="G52:H52"/>
    <mergeCell ref="G53:H53"/>
    <mergeCell ref="C51:F51"/>
    <mergeCell ref="G50:H50"/>
    <mergeCell ref="G51:H51"/>
    <mergeCell ref="G45:H45"/>
    <mergeCell ref="G46:H46"/>
    <mergeCell ref="G47:H47"/>
    <mergeCell ref="G48:H48"/>
    <mergeCell ref="G49:H49"/>
    <mergeCell ref="A47:A50"/>
    <mergeCell ref="C47:F47"/>
    <mergeCell ref="A51:A53"/>
    <mergeCell ref="C50:F50"/>
    <mergeCell ref="C43:F43"/>
    <mergeCell ref="C44:F44"/>
    <mergeCell ref="C45:F45"/>
    <mergeCell ref="C46:F46"/>
    <mergeCell ref="C48:F48"/>
    <mergeCell ref="C49:F49"/>
    <mergeCell ref="C53:F53"/>
    <mergeCell ref="C52:F52"/>
    <mergeCell ref="C35:F35"/>
    <mergeCell ref="G35:H35"/>
    <mergeCell ref="G36:H36"/>
    <mergeCell ref="G37:H37"/>
    <mergeCell ref="G38:H38"/>
    <mergeCell ref="G40:H40"/>
    <mergeCell ref="G42:H42"/>
    <mergeCell ref="A43:A46"/>
    <mergeCell ref="G43:H43"/>
    <mergeCell ref="G44:H44"/>
    <mergeCell ref="C36:F36"/>
    <mergeCell ref="C38:F38"/>
    <mergeCell ref="A39:A42"/>
    <mergeCell ref="C39:F39"/>
    <mergeCell ref="C42:F42"/>
    <mergeCell ref="C40:F40"/>
    <mergeCell ref="C37:F37"/>
    <mergeCell ref="G39:H39"/>
    <mergeCell ref="C41:F41"/>
    <mergeCell ref="G41:H41"/>
    <mergeCell ref="A35:A38"/>
    <mergeCell ref="R28:T28"/>
    <mergeCell ref="J16:L16"/>
    <mergeCell ref="M22:R22"/>
    <mergeCell ref="J18:L18"/>
    <mergeCell ref="J19:L19"/>
    <mergeCell ref="M18:R18"/>
    <mergeCell ref="J20:L20"/>
    <mergeCell ref="J21:L21"/>
    <mergeCell ref="J22:L22"/>
    <mergeCell ref="J17:L17"/>
    <mergeCell ref="M25:R25"/>
    <mergeCell ref="J23:L23"/>
    <mergeCell ref="J25:L25"/>
    <mergeCell ref="J24:L24"/>
    <mergeCell ref="U28:V28"/>
    <mergeCell ref="I10:I11"/>
    <mergeCell ref="J28:M28"/>
    <mergeCell ref="I28:I29"/>
    <mergeCell ref="G28:H29"/>
    <mergeCell ref="J12:L12"/>
    <mergeCell ref="H10:H11"/>
    <mergeCell ref="M19:R19"/>
    <mergeCell ref="N28:Q28"/>
    <mergeCell ref="J15:L15"/>
    <mergeCell ref="M23:R23"/>
    <mergeCell ref="M24:R24"/>
    <mergeCell ref="M20:R20"/>
    <mergeCell ref="M21:R21"/>
    <mergeCell ref="J10:L11"/>
    <mergeCell ref="M10:R11"/>
    <mergeCell ref="M12:R12"/>
    <mergeCell ref="M13:R13"/>
    <mergeCell ref="M14:R14"/>
    <mergeCell ref="M17:R17"/>
    <mergeCell ref="M16:R16"/>
    <mergeCell ref="J13:L13"/>
    <mergeCell ref="M15:R15"/>
    <mergeCell ref="J14:L14"/>
    <mergeCell ref="A6:E6"/>
    <mergeCell ref="A7:E7"/>
    <mergeCell ref="E10:G11"/>
    <mergeCell ref="E20:G20"/>
    <mergeCell ref="A25:G25"/>
    <mergeCell ref="A12:D15"/>
    <mergeCell ref="A10:D11"/>
    <mergeCell ref="A17:D20"/>
    <mergeCell ref="A28:B29"/>
    <mergeCell ref="A22:D24"/>
    <mergeCell ref="C28:F29"/>
  </mergeCells>
  <phoneticPr fontId="1"/>
  <printOptions horizontalCentered="1"/>
  <pageMargins left="0.70866141732283472" right="0.70866141732283472" top="0.35433070866141736" bottom="0.35433070866141736" header="0.31496062992125984" footer="0.31496062992125984"/>
  <pageSetup paperSize="12" orientation="portrait" horizontalDpi="300" verticalDpi="300" r:id="rId1"/>
  <headerFooter alignWithMargins="0"/>
  <rowBreaks count="1" manualBreakCount="1">
    <brk id="50" max="2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B62"/>
  <sheetViews>
    <sheetView view="pageBreakPreview" zoomScale="140" zoomScaleNormal="150" zoomScaleSheetLayoutView="140" workbookViewId="0"/>
  </sheetViews>
  <sheetFormatPr defaultColWidth="9" defaultRowHeight="13.5" x14ac:dyDescent="0.15"/>
  <cols>
    <col min="1" max="1" width="3.25" style="70" customWidth="1"/>
    <col min="2" max="2" width="4" style="5" bestFit="1" customWidth="1"/>
    <col min="3" max="3" width="3.625" style="5" customWidth="1"/>
    <col min="4" max="4" width="2.375" style="5" customWidth="1"/>
    <col min="5" max="5" width="3.875" style="5" customWidth="1"/>
    <col min="6" max="6" width="9.375" style="5" customWidth="1"/>
    <col min="7" max="7" width="8.5" style="5" customWidth="1"/>
    <col min="8" max="8" width="8.25" style="5" customWidth="1"/>
    <col min="9" max="9" width="3.5" style="5" customWidth="1"/>
    <col min="10" max="10" width="2.75" style="5" customWidth="1"/>
    <col min="11" max="20" width="2.375" style="5" customWidth="1"/>
    <col min="21" max="22" width="3.625" style="5" customWidth="1"/>
    <col min="23" max="25" width="3.25" style="5" customWidth="1"/>
    <col min="26" max="26" width="0.875" style="5" customWidth="1"/>
    <col min="27" max="28" width="4.25" style="5" customWidth="1"/>
    <col min="29" max="29" width="13.5" style="5" bestFit="1" customWidth="1"/>
    <col min="30" max="16384" width="9" style="5"/>
  </cols>
  <sheetData>
    <row r="1" spans="1:28" ht="17.100000000000001" customHeight="1" x14ac:dyDescent="0.15">
      <c r="A1" s="73" t="s">
        <v>61</v>
      </c>
      <c r="B1" s="74"/>
      <c r="C1" s="6"/>
      <c r="D1" s="6"/>
      <c r="E1" s="6"/>
      <c r="F1" s="6"/>
      <c r="G1" s="6"/>
      <c r="H1" s="7"/>
      <c r="I1" s="7"/>
      <c r="J1" s="7"/>
      <c r="K1" s="7"/>
      <c r="L1" s="7"/>
      <c r="M1" s="7"/>
      <c r="N1" s="7"/>
      <c r="O1" s="7"/>
      <c r="P1" s="7"/>
      <c r="Q1" s="7"/>
      <c r="R1" s="7"/>
      <c r="S1" s="7"/>
      <c r="T1" s="7"/>
      <c r="U1" s="7"/>
      <c r="V1" s="7"/>
      <c r="W1" s="7"/>
      <c r="X1" s="13"/>
      <c r="Y1" s="13"/>
      <c r="Z1" s="7"/>
      <c r="AA1" s="14"/>
      <c r="AB1" s="14"/>
    </row>
    <row r="2" spans="1:28" s="18" customFormat="1" ht="21" x14ac:dyDescent="0.15">
      <c r="A2" s="75" t="s">
        <v>60</v>
      </c>
      <c r="B2" s="76"/>
      <c r="C2" s="76"/>
      <c r="D2" s="76"/>
      <c r="E2" s="77"/>
      <c r="F2" s="77"/>
      <c r="G2" s="6"/>
      <c r="H2" s="16"/>
      <c r="I2" s="16"/>
      <c r="J2" s="16"/>
      <c r="K2" s="16"/>
      <c r="L2" s="16"/>
      <c r="M2" s="16"/>
      <c r="N2" s="16"/>
      <c r="O2" s="16"/>
      <c r="P2" s="16"/>
      <c r="Q2" s="16"/>
      <c r="R2" s="16"/>
      <c r="S2" s="16"/>
      <c r="T2" s="16"/>
      <c r="U2" s="16"/>
      <c r="V2" s="16"/>
      <c r="W2" s="16"/>
      <c r="X2" s="16"/>
      <c r="Y2" s="16"/>
      <c r="Z2" s="16"/>
      <c r="AA2" s="17"/>
      <c r="AB2" s="17"/>
    </row>
    <row r="3" spans="1:28" s="11" customFormat="1" ht="18.95" customHeight="1" x14ac:dyDescent="0.15">
      <c r="A3" s="78" t="s">
        <v>58</v>
      </c>
      <c r="B3" s="79"/>
      <c r="C3" s="8"/>
      <c r="D3" s="8"/>
      <c r="E3" s="8"/>
      <c r="F3" s="8"/>
      <c r="G3" s="8"/>
      <c r="H3" s="19"/>
      <c r="I3" s="19"/>
      <c r="J3" s="19"/>
      <c r="K3" s="19"/>
      <c r="L3" s="19"/>
      <c r="M3" s="19"/>
      <c r="N3" s="19"/>
      <c r="O3" s="19"/>
      <c r="P3" s="19"/>
      <c r="Q3" s="19"/>
      <c r="R3" s="19"/>
      <c r="S3" s="19"/>
      <c r="T3" s="19"/>
      <c r="U3" s="19"/>
      <c r="V3" s="19"/>
      <c r="W3" s="19"/>
      <c r="X3" s="19"/>
      <c r="Y3" s="19"/>
      <c r="Z3" s="19"/>
      <c r="AA3" s="20"/>
      <c r="AB3" s="20"/>
    </row>
    <row r="4" spans="1:28" ht="6.6" customHeight="1" x14ac:dyDescent="0.15">
      <c r="A4" s="68"/>
    </row>
    <row r="5" spans="1:28" s="9" customFormat="1" ht="11.25" x14ac:dyDescent="0.15">
      <c r="A5" s="27" t="s">
        <v>0</v>
      </c>
      <c r="C5" s="27"/>
      <c r="D5" s="27"/>
      <c r="E5" s="27"/>
      <c r="F5" s="27"/>
      <c r="G5" s="27"/>
      <c r="H5" s="27"/>
      <c r="I5" s="27"/>
      <c r="J5" s="4" t="s">
        <v>279</v>
      </c>
      <c r="L5" s="27"/>
      <c r="M5" s="27"/>
      <c r="N5" s="27"/>
      <c r="O5" s="27"/>
    </row>
    <row r="6" spans="1:28" s="11" customFormat="1" ht="9" customHeight="1" x14ac:dyDescent="0.15">
      <c r="A6" s="107"/>
      <c r="B6" s="107"/>
      <c r="C6" s="107"/>
      <c r="D6" s="107"/>
      <c r="E6" s="107"/>
      <c r="F6" s="33" t="s">
        <v>1</v>
      </c>
      <c r="G6" s="12" t="s">
        <v>2</v>
      </c>
      <c r="H6" s="12" t="s">
        <v>56</v>
      </c>
      <c r="I6" s="3"/>
      <c r="J6" s="10" t="s">
        <v>280</v>
      </c>
      <c r="L6" s="3"/>
      <c r="M6" s="4"/>
      <c r="N6" s="3"/>
      <c r="O6" s="3"/>
      <c r="P6" s="4"/>
      <c r="Q6" s="4"/>
      <c r="R6" s="4"/>
      <c r="S6" s="4"/>
      <c r="T6" s="4"/>
      <c r="U6" s="4"/>
      <c r="V6" s="4"/>
      <c r="W6" s="4"/>
    </row>
    <row r="7" spans="1:28" s="11" customFormat="1" ht="9" customHeight="1" x14ac:dyDescent="0.15">
      <c r="A7" s="108" t="s">
        <v>28</v>
      </c>
      <c r="B7" s="108"/>
      <c r="C7" s="108"/>
      <c r="D7" s="108"/>
      <c r="E7" s="108"/>
      <c r="F7" s="34">
        <v>68807</v>
      </c>
      <c r="G7" s="22">
        <v>475</v>
      </c>
      <c r="H7" s="23">
        <v>63.54298</v>
      </c>
      <c r="I7" s="24"/>
      <c r="J7" s="10" t="s">
        <v>281</v>
      </c>
      <c r="L7" s="24"/>
      <c r="M7" s="10"/>
      <c r="N7" s="24"/>
      <c r="O7" s="24"/>
      <c r="P7" s="10"/>
      <c r="Q7" s="10"/>
      <c r="R7" s="10"/>
      <c r="S7" s="10"/>
      <c r="T7" s="10"/>
      <c r="U7" s="10"/>
      <c r="V7" s="10"/>
      <c r="W7" s="10"/>
    </row>
    <row r="8" spans="1:28" ht="9.9499999999999993" customHeight="1" x14ac:dyDescent="0.15">
      <c r="B8" s="29"/>
      <c r="C8" s="29"/>
      <c r="D8" s="29"/>
      <c r="E8" s="29"/>
      <c r="F8" s="29"/>
      <c r="G8" s="29"/>
      <c r="H8" s="29"/>
      <c r="I8" s="29"/>
      <c r="J8" s="29"/>
      <c r="L8" s="29"/>
      <c r="M8" s="29"/>
      <c r="N8" s="29"/>
      <c r="O8" s="29"/>
    </row>
    <row r="9" spans="1:28" s="9" customFormat="1" ht="11.25" x14ac:dyDescent="0.15">
      <c r="A9" s="26" t="s">
        <v>3</v>
      </c>
      <c r="C9" s="26"/>
      <c r="D9" s="26"/>
      <c r="E9" s="27"/>
      <c r="F9" s="27"/>
      <c r="G9" s="27"/>
      <c r="H9" s="27"/>
      <c r="I9" s="27"/>
      <c r="J9" s="27"/>
      <c r="K9" s="27"/>
      <c r="L9" s="27"/>
      <c r="M9" s="27"/>
      <c r="N9" s="27"/>
      <c r="O9" s="27"/>
    </row>
    <row r="10" spans="1:28" s="11" customFormat="1" ht="13.5" customHeight="1" x14ac:dyDescent="0.15">
      <c r="A10" s="115" t="s">
        <v>4</v>
      </c>
      <c r="B10" s="115"/>
      <c r="C10" s="115"/>
      <c r="D10" s="115"/>
      <c r="E10" s="124" t="s">
        <v>7</v>
      </c>
      <c r="F10" s="135"/>
      <c r="G10" s="125"/>
      <c r="H10" s="112" t="s">
        <v>19</v>
      </c>
      <c r="I10" s="116" t="s">
        <v>41</v>
      </c>
      <c r="J10" s="124" t="s">
        <v>56</v>
      </c>
      <c r="K10" s="135"/>
      <c r="L10" s="135"/>
      <c r="M10" s="124" t="s">
        <v>57</v>
      </c>
      <c r="N10" s="135"/>
      <c r="O10" s="135"/>
      <c r="P10" s="135"/>
      <c r="Q10" s="135"/>
      <c r="R10" s="125"/>
    </row>
    <row r="11" spans="1:28" s="11" customFormat="1" ht="9" customHeight="1" x14ac:dyDescent="0.15">
      <c r="A11" s="115"/>
      <c r="B11" s="115"/>
      <c r="C11" s="115"/>
      <c r="D11" s="115"/>
      <c r="E11" s="126"/>
      <c r="F11" s="136"/>
      <c r="G11" s="127"/>
      <c r="H11" s="112"/>
      <c r="I11" s="117"/>
      <c r="J11" s="126"/>
      <c r="K11" s="136"/>
      <c r="L11" s="136"/>
      <c r="M11" s="126"/>
      <c r="N11" s="136"/>
      <c r="O11" s="136"/>
      <c r="P11" s="136"/>
      <c r="Q11" s="136"/>
      <c r="R11" s="127"/>
    </row>
    <row r="12" spans="1:28" s="11" customFormat="1" ht="9" customHeight="1" x14ac:dyDescent="0.15">
      <c r="A12" s="137" t="s">
        <v>54</v>
      </c>
      <c r="B12" s="108"/>
      <c r="C12" s="108"/>
      <c r="D12" s="108"/>
      <c r="E12" s="80" t="s">
        <v>30</v>
      </c>
      <c r="F12" s="81"/>
      <c r="G12" s="28"/>
      <c r="H12" s="32">
        <v>15</v>
      </c>
      <c r="I12" s="52">
        <f>SUM(I28:I42)</f>
        <v>36</v>
      </c>
      <c r="J12" s="118">
        <v>28.330780000000001</v>
      </c>
      <c r="K12" s="119"/>
      <c r="L12" s="120"/>
      <c r="M12" s="118">
        <v>78.696610000000007</v>
      </c>
      <c r="N12" s="119"/>
      <c r="O12" s="119"/>
      <c r="P12" s="119"/>
      <c r="Q12" s="119"/>
      <c r="R12" s="120"/>
    </row>
    <row r="13" spans="1:28" s="11" customFormat="1" ht="9" customHeight="1" x14ac:dyDescent="0.15">
      <c r="A13" s="108"/>
      <c r="B13" s="108"/>
      <c r="C13" s="108"/>
      <c r="D13" s="108"/>
      <c r="E13" s="80" t="s">
        <v>31</v>
      </c>
      <c r="F13" s="81"/>
      <c r="G13" s="28"/>
      <c r="H13" s="32" t="s">
        <v>122</v>
      </c>
      <c r="I13" s="52" t="s">
        <v>122</v>
      </c>
      <c r="J13" s="118" t="s">
        <v>43</v>
      </c>
      <c r="K13" s="119"/>
      <c r="L13" s="120"/>
      <c r="M13" s="118" t="s">
        <v>45</v>
      </c>
      <c r="N13" s="119"/>
      <c r="O13" s="119"/>
      <c r="P13" s="119"/>
      <c r="Q13" s="119"/>
      <c r="R13" s="120"/>
    </row>
    <row r="14" spans="1:28" s="11" customFormat="1" ht="9" customHeight="1" x14ac:dyDescent="0.15">
      <c r="A14" s="108"/>
      <c r="B14" s="108"/>
      <c r="C14" s="108"/>
      <c r="D14" s="108"/>
      <c r="E14" s="80" t="s">
        <v>10</v>
      </c>
      <c r="F14" s="81"/>
      <c r="G14" s="28"/>
      <c r="H14" s="32">
        <v>21</v>
      </c>
      <c r="I14" s="52">
        <f>SUM(I40:I57,I59:I61)</f>
        <v>63</v>
      </c>
      <c r="J14" s="118">
        <v>39.689010000000003</v>
      </c>
      <c r="K14" s="119"/>
      <c r="L14" s="120"/>
      <c r="M14" s="118">
        <v>62.998429999999999</v>
      </c>
      <c r="N14" s="119"/>
      <c r="O14" s="119"/>
      <c r="P14" s="119"/>
      <c r="Q14" s="119"/>
      <c r="R14" s="120"/>
    </row>
    <row r="15" spans="1:28" s="11" customFormat="1" ht="9" customHeight="1" x14ac:dyDescent="0.15">
      <c r="A15" s="108"/>
      <c r="B15" s="108"/>
      <c r="C15" s="108"/>
      <c r="D15" s="108"/>
      <c r="E15" s="80" t="s">
        <v>9</v>
      </c>
      <c r="F15" s="81"/>
      <c r="G15" s="28"/>
      <c r="H15" s="32">
        <v>2</v>
      </c>
      <c r="I15" s="52">
        <f>SUM(I58,I62)</f>
        <v>10</v>
      </c>
      <c r="J15" s="118">
        <v>2.3192400000000002</v>
      </c>
      <c r="K15" s="119"/>
      <c r="L15" s="120"/>
      <c r="M15" s="118">
        <v>23.192399999999999</v>
      </c>
      <c r="N15" s="119"/>
      <c r="O15" s="119"/>
      <c r="P15" s="119"/>
      <c r="Q15" s="119"/>
      <c r="R15" s="120"/>
    </row>
    <row r="16" spans="1:28" s="11" customFormat="1" ht="9" customHeight="1" x14ac:dyDescent="0.15">
      <c r="A16" s="108" t="s">
        <v>5</v>
      </c>
      <c r="B16" s="108"/>
      <c r="C16" s="108"/>
      <c r="D16" s="108"/>
      <c r="E16" s="80" t="s">
        <v>33</v>
      </c>
      <c r="F16" s="81"/>
      <c r="G16" s="28"/>
      <c r="H16" s="32" t="s">
        <v>122</v>
      </c>
      <c r="I16" s="52" t="s">
        <v>122</v>
      </c>
      <c r="J16" s="118" t="s">
        <v>43</v>
      </c>
      <c r="K16" s="119"/>
      <c r="L16" s="120"/>
      <c r="M16" s="118" t="s">
        <v>45</v>
      </c>
      <c r="N16" s="119"/>
      <c r="O16" s="119"/>
      <c r="P16" s="119"/>
      <c r="Q16" s="119"/>
      <c r="R16" s="120"/>
    </row>
    <row r="17" spans="1:22" s="11" customFormat="1" ht="9" customHeight="1" x14ac:dyDescent="0.15">
      <c r="A17" s="108"/>
      <c r="B17" s="108"/>
      <c r="C17" s="108"/>
      <c r="D17" s="108"/>
      <c r="E17" s="80" t="s">
        <v>34</v>
      </c>
      <c r="F17" s="81"/>
      <c r="G17" s="28"/>
      <c r="H17" s="32">
        <v>2</v>
      </c>
      <c r="I17" s="52">
        <f>SUM(I58,I62)</f>
        <v>10</v>
      </c>
      <c r="J17" s="118">
        <v>2.3192400000000002</v>
      </c>
      <c r="K17" s="119"/>
      <c r="L17" s="120"/>
      <c r="M17" s="118">
        <v>23.192399999999999</v>
      </c>
      <c r="N17" s="119"/>
      <c r="O17" s="119"/>
      <c r="P17" s="119"/>
      <c r="Q17" s="119"/>
      <c r="R17" s="120"/>
    </row>
    <row r="18" spans="1:22" s="11" customFormat="1" ht="9" customHeight="1" x14ac:dyDescent="0.15">
      <c r="A18" s="108"/>
      <c r="B18" s="108"/>
      <c r="C18" s="108"/>
      <c r="D18" s="108"/>
      <c r="E18" s="80" t="s">
        <v>35</v>
      </c>
      <c r="F18" s="81"/>
      <c r="G18" s="28"/>
      <c r="H18" s="32">
        <v>28</v>
      </c>
      <c r="I18" s="52">
        <f>SUM(I28:I42,I48:I57,I59:I61)</f>
        <v>75</v>
      </c>
      <c r="J18" s="118">
        <v>52.016159999999999</v>
      </c>
      <c r="K18" s="119"/>
      <c r="L18" s="120"/>
      <c r="M18" s="118">
        <v>69.354879999999994</v>
      </c>
      <c r="N18" s="119"/>
      <c r="O18" s="119"/>
      <c r="P18" s="119"/>
      <c r="Q18" s="119"/>
      <c r="R18" s="120"/>
    </row>
    <row r="19" spans="1:22" s="11" customFormat="1" ht="9" customHeight="1" x14ac:dyDescent="0.15">
      <c r="A19" s="108"/>
      <c r="B19" s="108"/>
      <c r="C19" s="108"/>
      <c r="D19" s="108"/>
      <c r="E19" s="80" t="s">
        <v>36</v>
      </c>
      <c r="F19" s="81"/>
      <c r="G19" s="28"/>
      <c r="H19" s="32">
        <v>5</v>
      </c>
      <c r="I19" s="52">
        <f>SUM(I43:I47)</f>
        <v>15</v>
      </c>
      <c r="J19" s="118">
        <v>9.2075800000000001</v>
      </c>
      <c r="K19" s="119"/>
      <c r="L19" s="120"/>
      <c r="M19" s="118">
        <v>61.383870000000002</v>
      </c>
      <c r="N19" s="119"/>
      <c r="O19" s="119"/>
      <c r="P19" s="119"/>
      <c r="Q19" s="119"/>
      <c r="R19" s="120"/>
    </row>
    <row r="20" spans="1:22" s="11" customFormat="1" ht="9" customHeight="1" x14ac:dyDescent="0.15">
      <c r="A20" s="108" t="s">
        <v>6</v>
      </c>
      <c r="B20" s="108"/>
      <c r="C20" s="108"/>
      <c r="D20" s="108"/>
      <c r="E20" s="80" t="s">
        <v>16</v>
      </c>
      <c r="F20" s="81"/>
      <c r="G20" s="28"/>
      <c r="H20" s="32">
        <v>28</v>
      </c>
      <c r="I20" s="52">
        <f>SUM(I28:I55)</f>
        <v>75</v>
      </c>
      <c r="J20" s="118">
        <v>54.473939999999999</v>
      </c>
      <c r="K20" s="119"/>
      <c r="L20" s="120"/>
      <c r="M20" s="118">
        <v>72.631929999999997</v>
      </c>
      <c r="N20" s="119"/>
      <c r="O20" s="119"/>
      <c r="P20" s="119"/>
      <c r="Q20" s="119"/>
      <c r="R20" s="120"/>
    </row>
    <row r="21" spans="1:22" s="11" customFormat="1" ht="9" customHeight="1" x14ac:dyDescent="0.15">
      <c r="A21" s="108"/>
      <c r="B21" s="108"/>
      <c r="C21" s="108"/>
      <c r="D21" s="108"/>
      <c r="E21" s="80" t="s">
        <v>17</v>
      </c>
      <c r="F21" s="81"/>
      <c r="G21" s="28"/>
      <c r="H21" s="32">
        <v>5</v>
      </c>
      <c r="I21" s="52">
        <f>SUM(I56:I57,I59:I61)</f>
        <v>15</v>
      </c>
      <c r="J21" s="118">
        <v>6.7497920000000002</v>
      </c>
      <c r="K21" s="119"/>
      <c r="L21" s="120"/>
      <c r="M21" s="118">
        <v>44.998609999999999</v>
      </c>
      <c r="N21" s="119"/>
      <c r="O21" s="119"/>
      <c r="P21" s="119"/>
      <c r="Q21" s="119"/>
      <c r="R21" s="120"/>
    </row>
    <row r="22" spans="1:22" s="11" customFormat="1" ht="9" customHeight="1" x14ac:dyDescent="0.15">
      <c r="A22" s="108"/>
      <c r="B22" s="108"/>
      <c r="C22" s="108"/>
      <c r="D22" s="108"/>
      <c r="E22" s="80" t="s">
        <v>18</v>
      </c>
      <c r="F22" s="81"/>
      <c r="G22" s="28"/>
      <c r="H22" s="32">
        <v>2</v>
      </c>
      <c r="I22" s="52">
        <f>SUM(I58,I62)</f>
        <v>10</v>
      </c>
      <c r="J22" s="118">
        <v>2.3192400000000002</v>
      </c>
      <c r="K22" s="119"/>
      <c r="L22" s="120"/>
      <c r="M22" s="118">
        <v>23.192399999999999</v>
      </c>
      <c r="N22" s="119"/>
      <c r="O22" s="119"/>
      <c r="P22" s="119"/>
      <c r="Q22" s="119"/>
      <c r="R22" s="120"/>
    </row>
    <row r="23" spans="1:22" s="70" customFormat="1" ht="9" customHeight="1" x14ac:dyDescent="0.15">
      <c r="A23" s="112" t="s">
        <v>52</v>
      </c>
      <c r="B23" s="113"/>
      <c r="C23" s="113"/>
      <c r="D23" s="113"/>
      <c r="E23" s="113"/>
      <c r="F23" s="113"/>
      <c r="G23" s="114"/>
      <c r="H23" s="52">
        <v>35</v>
      </c>
      <c r="I23" s="52">
        <v>100</v>
      </c>
      <c r="J23" s="138">
        <v>63.54298</v>
      </c>
      <c r="K23" s="138"/>
      <c r="L23" s="138"/>
      <c r="M23" s="128" t="s">
        <v>42</v>
      </c>
      <c r="N23" s="129"/>
      <c r="O23" s="129"/>
      <c r="P23" s="129"/>
      <c r="Q23" s="129"/>
      <c r="R23" s="130"/>
    </row>
    <row r="24" spans="1:22" s="70" customFormat="1" ht="9.9499999999999993" customHeight="1" x14ac:dyDescent="0.15">
      <c r="A24" s="15"/>
      <c r="B24" s="15"/>
      <c r="C24" s="15"/>
      <c r="D24" s="15"/>
      <c r="E24" s="15"/>
      <c r="F24" s="15"/>
      <c r="G24" s="15"/>
      <c r="H24" s="82"/>
      <c r="I24" s="82"/>
      <c r="J24" s="83"/>
      <c r="K24" s="83"/>
      <c r="L24" s="83"/>
      <c r="M24" s="84"/>
      <c r="N24" s="84"/>
      <c r="O24" s="84"/>
      <c r="P24" s="84"/>
      <c r="Q24" s="84"/>
      <c r="R24" s="84"/>
    </row>
    <row r="25" spans="1:22" s="9" customFormat="1" ht="15" customHeight="1" x14ac:dyDescent="0.15">
      <c r="A25" s="9" t="s">
        <v>20</v>
      </c>
    </row>
    <row r="26" spans="1:22" s="11" customFormat="1" ht="18" customHeight="1" x14ac:dyDescent="0.15">
      <c r="A26" s="124" t="s">
        <v>47</v>
      </c>
      <c r="B26" s="125"/>
      <c r="C26" s="124" t="s">
        <v>48</v>
      </c>
      <c r="D26" s="135"/>
      <c r="E26" s="135"/>
      <c r="F26" s="125"/>
      <c r="G26" s="124" t="s">
        <v>23</v>
      </c>
      <c r="H26" s="125"/>
      <c r="I26" s="116" t="s">
        <v>41</v>
      </c>
      <c r="J26" s="146" t="s">
        <v>53</v>
      </c>
      <c r="K26" s="123"/>
      <c r="L26" s="123"/>
      <c r="M26" s="147"/>
      <c r="N26" s="108" t="s">
        <v>5</v>
      </c>
      <c r="O26" s="108"/>
      <c r="P26" s="108"/>
      <c r="Q26" s="108"/>
      <c r="R26" s="108" t="s">
        <v>6</v>
      </c>
      <c r="S26" s="108"/>
      <c r="T26" s="108"/>
      <c r="U26" s="137" t="s">
        <v>28</v>
      </c>
      <c r="V26" s="137"/>
    </row>
    <row r="27" spans="1:22" s="11" customFormat="1" ht="172.5" x14ac:dyDescent="0.15">
      <c r="A27" s="126"/>
      <c r="B27" s="127"/>
      <c r="C27" s="126"/>
      <c r="D27" s="136"/>
      <c r="E27" s="136"/>
      <c r="F27" s="127"/>
      <c r="G27" s="126"/>
      <c r="H27" s="127"/>
      <c r="I27" s="117"/>
      <c r="J27" s="35" t="s">
        <v>30</v>
      </c>
      <c r="K27" s="36" t="s">
        <v>31</v>
      </c>
      <c r="L27" s="36" t="s">
        <v>10</v>
      </c>
      <c r="M27" s="37" t="s">
        <v>9</v>
      </c>
      <c r="N27" s="91" t="s">
        <v>32</v>
      </c>
      <c r="O27" s="36" t="s">
        <v>34</v>
      </c>
      <c r="P27" s="36" t="s">
        <v>35</v>
      </c>
      <c r="Q27" s="36" t="s">
        <v>36</v>
      </c>
      <c r="R27" s="35" t="s">
        <v>16</v>
      </c>
      <c r="S27" s="36" t="s">
        <v>17</v>
      </c>
      <c r="T27" s="37" t="s">
        <v>18</v>
      </c>
      <c r="U27" s="35" t="s">
        <v>21</v>
      </c>
      <c r="V27" s="37" t="s">
        <v>22</v>
      </c>
    </row>
    <row r="28" spans="1:22" s="11" customFormat="1" ht="19.5" customHeight="1" x14ac:dyDescent="0.15">
      <c r="A28" s="139">
        <v>1</v>
      </c>
      <c r="B28" s="71" t="s">
        <v>71</v>
      </c>
      <c r="C28" s="134" t="s">
        <v>72</v>
      </c>
      <c r="D28" s="131"/>
      <c r="E28" s="131"/>
      <c r="F28" s="101"/>
      <c r="G28" s="95" t="s">
        <v>73</v>
      </c>
      <c r="H28" s="96"/>
      <c r="I28" s="69">
        <v>2</v>
      </c>
      <c r="J28" s="56" t="s">
        <v>62</v>
      </c>
      <c r="K28" s="39"/>
      <c r="L28" s="39"/>
      <c r="M28" s="40"/>
      <c r="N28" s="38"/>
      <c r="O28" s="39"/>
      <c r="P28" s="39" t="s">
        <v>62</v>
      </c>
      <c r="Q28" s="39"/>
      <c r="R28" s="38" t="s">
        <v>62</v>
      </c>
      <c r="S28" s="39"/>
      <c r="T28" s="40"/>
      <c r="U28" s="41">
        <v>97.090410000000006</v>
      </c>
      <c r="V28" s="42">
        <v>0.13225300000000001</v>
      </c>
    </row>
    <row r="29" spans="1:22" s="11" customFormat="1" ht="20.25" customHeight="1" x14ac:dyDescent="0.15">
      <c r="A29" s="139"/>
      <c r="B29" s="71" t="s">
        <v>49</v>
      </c>
      <c r="C29" s="134" t="s">
        <v>74</v>
      </c>
      <c r="D29" s="131"/>
      <c r="E29" s="131"/>
      <c r="F29" s="101"/>
      <c r="G29" s="96"/>
      <c r="H29" s="96"/>
      <c r="I29" s="69">
        <v>2</v>
      </c>
      <c r="J29" s="56" t="s">
        <v>62</v>
      </c>
      <c r="K29" s="39"/>
      <c r="L29" s="39"/>
      <c r="M29" s="40"/>
      <c r="N29" s="38"/>
      <c r="O29" s="39"/>
      <c r="P29" s="39" t="s">
        <v>62</v>
      </c>
      <c r="Q29" s="39"/>
      <c r="R29" s="38" t="s">
        <v>62</v>
      </c>
      <c r="S29" s="39"/>
      <c r="T29" s="40"/>
      <c r="U29" s="41">
        <v>99.094560000000001</v>
      </c>
      <c r="V29" s="42">
        <v>0.10027999999999999</v>
      </c>
    </row>
    <row r="30" spans="1:22" s="11" customFormat="1" ht="19.5" customHeight="1" x14ac:dyDescent="0.15">
      <c r="A30" s="139"/>
      <c r="B30" s="71" t="s">
        <v>50</v>
      </c>
      <c r="C30" s="134" t="s">
        <v>75</v>
      </c>
      <c r="D30" s="131"/>
      <c r="E30" s="131"/>
      <c r="F30" s="101"/>
      <c r="G30" s="96"/>
      <c r="H30" s="96"/>
      <c r="I30" s="69">
        <v>2</v>
      </c>
      <c r="J30" s="56" t="s">
        <v>62</v>
      </c>
      <c r="K30" s="39"/>
      <c r="L30" s="39"/>
      <c r="M30" s="40"/>
      <c r="N30" s="38"/>
      <c r="O30" s="39"/>
      <c r="P30" s="39" t="s">
        <v>62</v>
      </c>
      <c r="Q30" s="39"/>
      <c r="R30" s="38" t="s">
        <v>62</v>
      </c>
      <c r="S30" s="39"/>
      <c r="T30" s="40"/>
      <c r="U30" s="41">
        <v>86.203429999999997</v>
      </c>
      <c r="V30" s="42">
        <v>0.167134</v>
      </c>
    </row>
    <row r="31" spans="1:22" s="11" customFormat="1" ht="20.100000000000001" customHeight="1" x14ac:dyDescent="0.15">
      <c r="A31" s="139"/>
      <c r="B31" s="71" t="s">
        <v>63</v>
      </c>
      <c r="C31" s="134" t="s">
        <v>76</v>
      </c>
      <c r="D31" s="131"/>
      <c r="E31" s="131"/>
      <c r="F31" s="101"/>
      <c r="G31" s="96"/>
      <c r="H31" s="96"/>
      <c r="I31" s="69">
        <v>2</v>
      </c>
      <c r="J31" s="56" t="s">
        <v>62</v>
      </c>
      <c r="K31" s="39"/>
      <c r="L31" s="39"/>
      <c r="M31" s="40"/>
      <c r="N31" s="38"/>
      <c r="O31" s="39"/>
      <c r="P31" s="39" t="s">
        <v>62</v>
      </c>
      <c r="Q31" s="39"/>
      <c r="R31" s="38" t="s">
        <v>62</v>
      </c>
      <c r="S31" s="39"/>
      <c r="T31" s="40"/>
      <c r="U31" s="41">
        <v>95.294079999999994</v>
      </c>
      <c r="V31" s="42">
        <v>0.120627</v>
      </c>
    </row>
    <row r="32" spans="1:22" s="11" customFormat="1" ht="20.25" customHeight="1" x14ac:dyDescent="0.15">
      <c r="A32" s="139">
        <v>2</v>
      </c>
      <c r="B32" s="71" t="s">
        <v>71</v>
      </c>
      <c r="C32" s="134" t="s">
        <v>77</v>
      </c>
      <c r="D32" s="131"/>
      <c r="E32" s="131"/>
      <c r="F32" s="101"/>
      <c r="G32" s="95" t="s">
        <v>78</v>
      </c>
      <c r="H32" s="96"/>
      <c r="I32" s="69">
        <v>2</v>
      </c>
      <c r="J32" s="56" t="s">
        <v>62</v>
      </c>
      <c r="K32" s="39"/>
      <c r="L32" s="39"/>
      <c r="M32" s="40"/>
      <c r="N32" s="38"/>
      <c r="O32" s="39"/>
      <c r="P32" s="39" t="s">
        <v>62</v>
      </c>
      <c r="Q32" s="39"/>
      <c r="R32" s="38" t="s">
        <v>62</v>
      </c>
      <c r="S32" s="39"/>
      <c r="T32" s="40"/>
      <c r="U32" s="41">
        <v>71.678749999999994</v>
      </c>
      <c r="V32" s="42">
        <v>0.27177400000000002</v>
      </c>
    </row>
    <row r="33" spans="1:22" s="11" customFormat="1" ht="18.75" customHeight="1" x14ac:dyDescent="0.15">
      <c r="A33" s="139"/>
      <c r="B33" s="71" t="s">
        <v>49</v>
      </c>
      <c r="C33" s="134" t="s">
        <v>79</v>
      </c>
      <c r="D33" s="131"/>
      <c r="E33" s="131"/>
      <c r="F33" s="101"/>
      <c r="G33" s="96"/>
      <c r="H33" s="96"/>
      <c r="I33" s="69">
        <v>2</v>
      </c>
      <c r="J33" s="56" t="s">
        <v>62</v>
      </c>
      <c r="K33" s="39"/>
      <c r="L33" s="39"/>
      <c r="M33" s="40"/>
      <c r="N33" s="38"/>
      <c r="O33" s="39"/>
      <c r="P33" s="39" t="s">
        <v>62</v>
      </c>
      <c r="Q33" s="39"/>
      <c r="R33" s="38" t="s">
        <v>62</v>
      </c>
      <c r="S33" s="39"/>
      <c r="T33" s="40"/>
      <c r="U33" s="41">
        <v>81.076049999999995</v>
      </c>
      <c r="V33" s="42">
        <v>0.257241</v>
      </c>
    </row>
    <row r="34" spans="1:22" s="11" customFormat="1" ht="19.5" customHeight="1" x14ac:dyDescent="0.15">
      <c r="A34" s="139"/>
      <c r="B34" s="71" t="s">
        <v>50</v>
      </c>
      <c r="C34" s="134" t="s">
        <v>80</v>
      </c>
      <c r="D34" s="131"/>
      <c r="E34" s="131"/>
      <c r="F34" s="101"/>
      <c r="G34" s="96"/>
      <c r="H34" s="96"/>
      <c r="I34" s="69">
        <v>2</v>
      </c>
      <c r="J34" s="56" t="s">
        <v>62</v>
      </c>
      <c r="K34" s="39"/>
      <c r="L34" s="39"/>
      <c r="M34" s="40"/>
      <c r="N34" s="38"/>
      <c r="O34" s="39"/>
      <c r="P34" s="39" t="s">
        <v>62</v>
      </c>
      <c r="Q34" s="39"/>
      <c r="R34" s="38" t="s">
        <v>62</v>
      </c>
      <c r="S34" s="39"/>
      <c r="T34" s="40"/>
      <c r="U34" s="41">
        <v>85.530540000000002</v>
      </c>
      <c r="V34" s="42">
        <v>0.32118799999999997</v>
      </c>
    </row>
    <row r="35" spans="1:22" s="11" customFormat="1" ht="18.95" customHeight="1" x14ac:dyDescent="0.15">
      <c r="A35" s="139"/>
      <c r="B35" s="71" t="s">
        <v>63</v>
      </c>
      <c r="C35" s="134" t="s">
        <v>81</v>
      </c>
      <c r="D35" s="131"/>
      <c r="E35" s="131"/>
      <c r="F35" s="101"/>
      <c r="G35" s="96"/>
      <c r="H35" s="96"/>
      <c r="I35" s="69">
        <v>2</v>
      </c>
      <c r="J35" s="56" t="s">
        <v>62</v>
      </c>
      <c r="K35" s="39"/>
      <c r="L35" s="39"/>
      <c r="M35" s="40"/>
      <c r="N35" s="38"/>
      <c r="O35" s="39"/>
      <c r="P35" s="39" t="s">
        <v>62</v>
      </c>
      <c r="Q35" s="39"/>
      <c r="R35" s="38" t="s">
        <v>62</v>
      </c>
      <c r="S35" s="39"/>
      <c r="T35" s="40"/>
      <c r="U35" s="41">
        <v>74.743840000000006</v>
      </c>
      <c r="V35" s="42">
        <v>0.55226900000000001</v>
      </c>
    </row>
    <row r="36" spans="1:22" s="11" customFormat="1" ht="18" customHeight="1" x14ac:dyDescent="0.15">
      <c r="A36" s="139"/>
      <c r="B36" s="71" t="s">
        <v>64</v>
      </c>
      <c r="C36" s="134" t="s">
        <v>82</v>
      </c>
      <c r="D36" s="159"/>
      <c r="E36" s="159"/>
      <c r="F36" s="160"/>
      <c r="G36" s="96"/>
      <c r="H36" s="96"/>
      <c r="I36" s="69">
        <v>2</v>
      </c>
      <c r="J36" s="56" t="s">
        <v>62</v>
      </c>
      <c r="K36" s="39"/>
      <c r="L36" s="39"/>
      <c r="M36" s="40"/>
      <c r="N36" s="38"/>
      <c r="O36" s="39"/>
      <c r="P36" s="39" t="s">
        <v>62</v>
      </c>
      <c r="Q36" s="39"/>
      <c r="R36" s="38" t="s">
        <v>62</v>
      </c>
      <c r="S36" s="39"/>
      <c r="T36" s="40"/>
      <c r="U36" s="41">
        <v>72.329849999999993</v>
      </c>
      <c r="V36" s="42">
        <v>0.661269</v>
      </c>
    </row>
    <row r="37" spans="1:22" s="70" customFormat="1" ht="18" customHeight="1" x14ac:dyDescent="0.15">
      <c r="A37" s="139">
        <v>3</v>
      </c>
      <c r="B37" s="71" t="s">
        <v>71</v>
      </c>
      <c r="C37" s="134" t="s">
        <v>83</v>
      </c>
      <c r="D37" s="131"/>
      <c r="E37" s="131"/>
      <c r="F37" s="101"/>
      <c r="G37" s="95" t="s">
        <v>84</v>
      </c>
      <c r="H37" s="96"/>
      <c r="I37" s="69">
        <v>3</v>
      </c>
      <c r="J37" s="56" t="s">
        <v>62</v>
      </c>
      <c r="K37" s="39"/>
      <c r="L37" s="39"/>
      <c r="M37" s="40"/>
      <c r="N37" s="38"/>
      <c r="O37" s="39"/>
      <c r="P37" s="39" t="s">
        <v>62</v>
      </c>
      <c r="Q37" s="39"/>
      <c r="R37" s="38" t="s">
        <v>62</v>
      </c>
      <c r="S37" s="39"/>
      <c r="T37" s="40"/>
      <c r="U37" s="41">
        <v>82.602059999999994</v>
      </c>
      <c r="V37" s="42">
        <v>0.29648099999999999</v>
      </c>
    </row>
    <row r="38" spans="1:22" s="70" customFormat="1" ht="18" customHeight="1" x14ac:dyDescent="0.15">
      <c r="A38" s="139"/>
      <c r="B38" s="71" t="s">
        <v>49</v>
      </c>
      <c r="C38" s="134" t="s">
        <v>85</v>
      </c>
      <c r="D38" s="131"/>
      <c r="E38" s="131"/>
      <c r="F38" s="101"/>
      <c r="G38" s="96"/>
      <c r="H38" s="96"/>
      <c r="I38" s="69">
        <v>3</v>
      </c>
      <c r="J38" s="56" t="s">
        <v>62</v>
      </c>
      <c r="K38" s="39"/>
      <c r="L38" s="39"/>
      <c r="M38" s="40"/>
      <c r="N38" s="38"/>
      <c r="O38" s="39"/>
      <c r="P38" s="39" t="s">
        <v>62</v>
      </c>
      <c r="Q38" s="39"/>
      <c r="R38" s="38" t="s">
        <v>62</v>
      </c>
      <c r="S38" s="39"/>
      <c r="T38" s="40"/>
      <c r="U38" s="41">
        <v>43.947560000000003</v>
      </c>
      <c r="V38" s="42">
        <v>0.71794999999999998</v>
      </c>
    </row>
    <row r="39" spans="1:22" s="70" customFormat="1" ht="18.95" customHeight="1" x14ac:dyDescent="0.15">
      <c r="A39" s="139"/>
      <c r="B39" s="71" t="s">
        <v>50</v>
      </c>
      <c r="C39" s="134" t="s">
        <v>86</v>
      </c>
      <c r="D39" s="131"/>
      <c r="E39" s="131"/>
      <c r="F39" s="101"/>
      <c r="G39" s="96"/>
      <c r="H39" s="96"/>
      <c r="I39" s="69">
        <v>3</v>
      </c>
      <c r="J39" s="56" t="s">
        <v>62</v>
      </c>
      <c r="K39" s="39"/>
      <c r="L39" s="39"/>
      <c r="M39" s="40"/>
      <c r="N39" s="38"/>
      <c r="O39" s="39"/>
      <c r="P39" s="39" t="s">
        <v>62</v>
      </c>
      <c r="Q39" s="39"/>
      <c r="R39" s="38" t="s">
        <v>62</v>
      </c>
      <c r="S39" s="39"/>
      <c r="T39" s="40"/>
      <c r="U39" s="41">
        <v>82.580259999999996</v>
      </c>
      <c r="V39" s="42">
        <v>0.49994899999999998</v>
      </c>
    </row>
    <row r="40" spans="1:22" s="70" customFormat="1" ht="19.5" customHeight="1" x14ac:dyDescent="0.15">
      <c r="A40" s="139">
        <v>4</v>
      </c>
      <c r="B40" s="71" t="s">
        <v>71</v>
      </c>
      <c r="C40" s="134" t="s">
        <v>87</v>
      </c>
      <c r="D40" s="131"/>
      <c r="E40" s="131"/>
      <c r="F40" s="101"/>
      <c r="G40" s="95" t="s">
        <v>88</v>
      </c>
      <c r="H40" s="96"/>
      <c r="I40" s="69">
        <v>3</v>
      </c>
      <c r="J40" s="56" t="s">
        <v>62</v>
      </c>
      <c r="K40" s="39"/>
      <c r="L40" s="39" t="s">
        <v>62</v>
      </c>
      <c r="M40" s="40"/>
      <c r="N40" s="38"/>
      <c r="O40" s="39"/>
      <c r="P40" s="39" t="s">
        <v>62</v>
      </c>
      <c r="Q40" s="39"/>
      <c r="R40" s="38" t="s">
        <v>62</v>
      </c>
      <c r="S40" s="39"/>
      <c r="T40" s="40"/>
      <c r="U40" s="41">
        <v>63.865589999999997</v>
      </c>
      <c r="V40" s="42">
        <v>0.37205500000000002</v>
      </c>
    </row>
    <row r="41" spans="1:22" s="70" customFormat="1" ht="29.1" customHeight="1" x14ac:dyDescent="0.15">
      <c r="A41" s="139"/>
      <c r="B41" s="71" t="s">
        <v>49</v>
      </c>
      <c r="C41" s="134" t="s">
        <v>89</v>
      </c>
      <c r="D41" s="159"/>
      <c r="E41" s="159"/>
      <c r="F41" s="160"/>
      <c r="G41" s="96"/>
      <c r="H41" s="96"/>
      <c r="I41" s="69">
        <v>3</v>
      </c>
      <c r="J41" s="56" t="s">
        <v>62</v>
      </c>
      <c r="K41" s="39"/>
      <c r="L41" s="39" t="s">
        <v>62</v>
      </c>
      <c r="M41" s="40"/>
      <c r="N41" s="38"/>
      <c r="O41" s="39"/>
      <c r="P41" s="39" t="s">
        <v>62</v>
      </c>
      <c r="Q41" s="39"/>
      <c r="R41" s="38" t="s">
        <v>62</v>
      </c>
      <c r="S41" s="39"/>
      <c r="T41" s="40"/>
      <c r="U41" s="41">
        <v>80.975769999999997</v>
      </c>
      <c r="V41" s="42">
        <v>0.41710799999999998</v>
      </c>
    </row>
    <row r="42" spans="1:22" s="70" customFormat="1" ht="26.45" customHeight="1" x14ac:dyDescent="0.15">
      <c r="A42" s="139"/>
      <c r="B42" s="71" t="s">
        <v>50</v>
      </c>
      <c r="C42" s="134" t="s">
        <v>90</v>
      </c>
      <c r="D42" s="159"/>
      <c r="E42" s="159"/>
      <c r="F42" s="160"/>
      <c r="G42" s="96"/>
      <c r="H42" s="96"/>
      <c r="I42" s="69">
        <v>3</v>
      </c>
      <c r="J42" s="56" t="s">
        <v>62</v>
      </c>
      <c r="K42" s="39"/>
      <c r="L42" s="39" t="s">
        <v>62</v>
      </c>
      <c r="M42" s="40"/>
      <c r="N42" s="38"/>
      <c r="O42" s="39"/>
      <c r="P42" s="39" t="s">
        <v>62</v>
      </c>
      <c r="Q42" s="39"/>
      <c r="R42" s="38" t="s">
        <v>62</v>
      </c>
      <c r="S42" s="39"/>
      <c r="T42" s="40"/>
      <c r="U42" s="41">
        <v>81.693719999999999</v>
      </c>
      <c r="V42" s="42">
        <v>0.43309500000000001</v>
      </c>
    </row>
    <row r="43" spans="1:22" s="70" customFormat="1" ht="18.95" customHeight="1" x14ac:dyDescent="0.15">
      <c r="A43" s="161">
        <v>5</v>
      </c>
      <c r="B43" s="71" t="s">
        <v>71</v>
      </c>
      <c r="C43" s="134" t="s">
        <v>91</v>
      </c>
      <c r="D43" s="131"/>
      <c r="E43" s="131"/>
      <c r="F43" s="101"/>
      <c r="G43" s="95" t="s">
        <v>92</v>
      </c>
      <c r="H43" s="96"/>
      <c r="I43" s="69">
        <v>3</v>
      </c>
      <c r="J43" s="56"/>
      <c r="K43" s="39"/>
      <c r="L43" s="39" t="s">
        <v>62</v>
      </c>
      <c r="M43" s="40"/>
      <c r="N43" s="38"/>
      <c r="O43" s="39"/>
      <c r="P43" s="39"/>
      <c r="Q43" s="39" t="s">
        <v>62</v>
      </c>
      <c r="R43" s="38" t="s">
        <v>62</v>
      </c>
      <c r="S43" s="39"/>
      <c r="T43" s="40"/>
      <c r="U43" s="41">
        <v>90.466080000000005</v>
      </c>
      <c r="V43" s="42">
        <v>0.20492099999999999</v>
      </c>
    </row>
    <row r="44" spans="1:22" s="70" customFormat="1" ht="18.95" customHeight="1" x14ac:dyDescent="0.15">
      <c r="A44" s="162"/>
      <c r="B44" s="71" t="s">
        <v>49</v>
      </c>
      <c r="C44" s="134" t="s">
        <v>93</v>
      </c>
      <c r="D44" s="159"/>
      <c r="E44" s="159"/>
      <c r="F44" s="160"/>
      <c r="G44" s="96"/>
      <c r="H44" s="96"/>
      <c r="I44" s="69">
        <v>3</v>
      </c>
      <c r="J44" s="56"/>
      <c r="K44" s="39"/>
      <c r="L44" s="39" t="s">
        <v>62</v>
      </c>
      <c r="M44" s="40"/>
      <c r="N44" s="38"/>
      <c r="O44" s="39"/>
      <c r="P44" s="39"/>
      <c r="Q44" s="39" t="s">
        <v>62</v>
      </c>
      <c r="R44" s="38" t="s">
        <v>62</v>
      </c>
      <c r="S44" s="39"/>
      <c r="T44" s="40"/>
      <c r="U44" s="41">
        <v>50.983179999999997</v>
      </c>
      <c r="V44" s="42">
        <v>0.233987</v>
      </c>
    </row>
    <row r="45" spans="1:22" s="70" customFormat="1" ht="18.95" customHeight="1" x14ac:dyDescent="0.15">
      <c r="A45" s="162"/>
      <c r="B45" s="71" t="s">
        <v>50</v>
      </c>
      <c r="C45" s="134" t="s">
        <v>94</v>
      </c>
      <c r="D45" s="159"/>
      <c r="E45" s="159"/>
      <c r="F45" s="160"/>
      <c r="G45" s="96"/>
      <c r="H45" s="96"/>
      <c r="I45" s="69">
        <v>3</v>
      </c>
      <c r="J45" s="56"/>
      <c r="K45" s="39"/>
      <c r="L45" s="39" t="s">
        <v>62</v>
      </c>
      <c r="M45" s="40"/>
      <c r="N45" s="38"/>
      <c r="O45" s="39"/>
      <c r="P45" s="39"/>
      <c r="Q45" s="39" t="s">
        <v>62</v>
      </c>
      <c r="R45" s="38" t="s">
        <v>62</v>
      </c>
      <c r="S45" s="39"/>
      <c r="T45" s="40"/>
      <c r="U45" s="41">
        <v>67.565790000000007</v>
      </c>
      <c r="V45" s="42">
        <v>0.59441600000000006</v>
      </c>
    </row>
    <row r="46" spans="1:22" s="70" customFormat="1" ht="18.95" customHeight="1" x14ac:dyDescent="0.15">
      <c r="A46" s="162"/>
      <c r="B46" s="71" t="s">
        <v>63</v>
      </c>
      <c r="C46" s="134" t="s">
        <v>95</v>
      </c>
      <c r="D46" s="159"/>
      <c r="E46" s="159"/>
      <c r="F46" s="160"/>
      <c r="G46" s="96"/>
      <c r="H46" s="96"/>
      <c r="I46" s="69">
        <v>3</v>
      </c>
      <c r="J46" s="56"/>
      <c r="K46" s="39"/>
      <c r="L46" s="39" t="s">
        <v>62</v>
      </c>
      <c r="M46" s="40"/>
      <c r="N46" s="38"/>
      <c r="O46" s="39"/>
      <c r="P46" s="39"/>
      <c r="Q46" s="39" t="s">
        <v>62</v>
      </c>
      <c r="R46" s="38" t="s">
        <v>62</v>
      </c>
      <c r="S46" s="39"/>
      <c r="T46" s="40"/>
      <c r="U46" s="41">
        <v>35.637360000000001</v>
      </c>
      <c r="V46" s="42">
        <v>0.57697600000000004</v>
      </c>
    </row>
    <row r="47" spans="1:22" s="70" customFormat="1" ht="18.95" customHeight="1" x14ac:dyDescent="0.15">
      <c r="A47" s="163"/>
      <c r="B47" s="71" t="s">
        <v>64</v>
      </c>
      <c r="C47" s="134" t="s">
        <v>96</v>
      </c>
      <c r="D47" s="131"/>
      <c r="E47" s="131"/>
      <c r="F47" s="101"/>
      <c r="G47" s="96"/>
      <c r="H47" s="96"/>
      <c r="I47" s="69">
        <v>3</v>
      </c>
      <c r="J47" s="56"/>
      <c r="K47" s="39"/>
      <c r="L47" s="39" t="s">
        <v>62</v>
      </c>
      <c r="M47" s="40"/>
      <c r="N47" s="38"/>
      <c r="O47" s="39"/>
      <c r="P47" s="39"/>
      <c r="Q47" s="39" t="s">
        <v>62</v>
      </c>
      <c r="R47" s="38" t="s">
        <v>62</v>
      </c>
      <c r="S47" s="39"/>
      <c r="T47" s="40"/>
      <c r="U47" s="41">
        <v>62.266919999999999</v>
      </c>
      <c r="V47" s="42">
        <v>0.39821499999999999</v>
      </c>
    </row>
    <row r="48" spans="1:22" s="70" customFormat="1" ht="26.1" customHeight="1" x14ac:dyDescent="0.15">
      <c r="A48" s="161">
        <v>6</v>
      </c>
      <c r="B48" s="71" t="s">
        <v>71</v>
      </c>
      <c r="C48" s="134" t="s">
        <v>97</v>
      </c>
      <c r="D48" s="159"/>
      <c r="E48" s="159"/>
      <c r="F48" s="160"/>
      <c r="G48" s="95" t="s">
        <v>98</v>
      </c>
      <c r="H48" s="96"/>
      <c r="I48" s="69">
        <v>3</v>
      </c>
      <c r="J48" s="56"/>
      <c r="K48" s="39"/>
      <c r="L48" s="39" t="s">
        <v>62</v>
      </c>
      <c r="M48" s="40"/>
      <c r="N48" s="38"/>
      <c r="O48" s="39"/>
      <c r="P48" s="39" t="s">
        <v>62</v>
      </c>
      <c r="Q48" s="39"/>
      <c r="R48" s="38" t="s">
        <v>62</v>
      </c>
      <c r="S48" s="39"/>
      <c r="T48" s="40"/>
      <c r="U48" s="41">
        <v>68.436350000000004</v>
      </c>
      <c r="V48" s="42">
        <v>0.404028</v>
      </c>
    </row>
    <row r="49" spans="1:22" s="70" customFormat="1" ht="26.45" customHeight="1" x14ac:dyDescent="0.15">
      <c r="A49" s="162"/>
      <c r="B49" s="71" t="s">
        <v>49</v>
      </c>
      <c r="C49" s="134" t="s">
        <v>99</v>
      </c>
      <c r="D49" s="159"/>
      <c r="E49" s="159"/>
      <c r="F49" s="160"/>
      <c r="G49" s="96"/>
      <c r="H49" s="96"/>
      <c r="I49" s="69">
        <v>3</v>
      </c>
      <c r="J49" s="56"/>
      <c r="K49" s="39"/>
      <c r="L49" s="39" t="s">
        <v>62</v>
      </c>
      <c r="M49" s="40"/>
      <c r="N49" s="38"/>
      <c r="O49" s="39"/>
      <c r="P49" s="39" t="s">
        <v>62</v>
      </c>
      <c r="Q49" s="39"/>
      <c r="R49" s="38" t="s">
        <v>62</v>
      </c>
      <c r="S49" s="39"/>
      <c r="T49" s="40"/>
      <c r="U49" s="41">
        <v>66.687979999999996</v>
      </c>
      <c r="V49" s="42">
        <v>0.86037699999999995</v>
      </c>
    </row>
    <row r="50" spans="1:22" s="70" customFormat="1" ht="26.1" customHeight="1" x14ac:dyDescent="0.15">
      <c r="A50" s="162"/>
      <c r="B50" s="71" t="s">
        <v>50</v>
      </c>
      <c r="C50" s="134" t="s">
        <v>100</v>
      </c>
      <c r="D50" s="159"/>
      <c r="E50" s="159"/>
      <c r="F50" s="160"/>
      <c r="G50" s="96"/>
      <c r="H50" s="96"/>
      <c r="I50" s="69">
        <v>3</v>
      </c>
      <c r="J50" s="56"/>
      <c r="K50" s="39"/>
      <c r="L50" s="39" t="s">
        <v>62</v>
      </c>
      <c r="M50" s="40"/>
      <c r="N50" s="38"/>
      <c r="O50" s="39"/>
      <c r="P50" s="39" t="s">
        <v>62</v>
      </c>
      <c r="Q50" s="39"/>
      <c r="R50" s="38" t="s">
        <v>62</v>
      </c>
      <c r="S50" s="39"/>
      <c r="T50" s="40"/>
      <c r="U50" s="41">
        <v>74.355800000000002</v>
      </c>
      <c r="V50" s="42">
        <v>0.63946899999999995</v>
      </c>
    </row>
    <row r="51" spans="1:22" s="70" customFormat="1" ht="27" customHeight="1" x14ac:dyDescent="0.15">
      <c r="A51" s="163"/>
      <c r="B51" s="71" t="s">
        <v>63</v>
      </c>
      <c r="C51" s="134" t="s">
        <v>101</v>
      </c>
      <c r="D51" s="159"/>
      <c r="E51" s="159"/>
      <c r="F51" s="160"/>
      <c r="G51" s="96"/>
      <c r="H51" s="96"/>
      <c r="I51" s="69">
        <v>3</v>
      </c>
      <c r="J51" s="56"/>
      <c r="K51" s="39"/>
      <c r="L51" s="39" t="s">
        <v>62</v>
      </c>
      <c r="M51" s="40"/>
      <c r="N51" s="38"/>
      <c r="O51" s="39"/>
      <c r="P51" s="39" t="s">
        <v>62</v>
      </c>
      <c r="Q51" s="39"/>
      <c r="R51" s="38" t="s">
        <v>62</v>
      </c>
      <c r="S51" s="39"/>
      <c r="T51" s="40"/>
      <c r="U51" s="41">
        <v>77.4863</v>
      </c>
      <c r="V51" s="42">
        <v>0.55081599999999997</v>
      </c>
    </row>
    <row r="52" spans="1:22" s="70" customFormat="1" ht="21.75" customHeight="1" x14ac:dyDescent="0.15">
      <c r="A52" s="139">
        <v>7</v>
      </c>
      <c r="B52" s="71" t="s">
        <v>71</v>
      </c>
      <c r="C52" s="134" t="s">
        <v>102</v>
      </c>
      <c r="D52" s="159"/>
      <c r="E52" s="159"/>
      <c r="F52" s="160"/>
      <c r="G52" s="140" t="s">
        <v>103</v>
      </c>
      <c r="H52" s="133"/>
      <c r="I52" s="69">
        <v>3</v>
      </c>
      <c r="J52" s="56"/>
      <c r="K52" s="39"/>
      <c r="L52" s="39" t="s">
        <v>62</v>
      </c>
      <c r="M52" s="40"/>
      <c r="N52" s="38"/>
      <c r="O52" s="39"/>
      <c r="P52" s="39" t="s">
        <v>62</v>
      </c>
      <c r="Q52" s="39"/>
      <c r="R52" s="38" t="s">
        <v>62</v>
      </c>
      <c r="S52" s="39"/>
      <c r="T52" s="40"/>
      <c r="U52" s="41">
        <v>65.362530000000007</v>
      </c>
      <c r="V52" s="42">
        <v>0.50430900000000001</v>
      </c>
    </row>
    <row r="53" spans="1:22" s="70" customFormat="1" ht="21.75" customHeight="1" x14ac:dyDescent="0.15">
      <c r="A53" s="139"/>
      <c r="B53" s="71" t="s">
        <v>49</v>
      </c>
      <c r="C53" s="134" t="s">
        <v>104</v>
      </c>
      <c r="D53" s="131"/>
      <c r="E53" s="131"/>
      <c r="F53" s="101"/>
      <c r="G53" s="121"/>
      <c r="H53" s="122"/>
      <c r="I53" s="69">
        <v>3</v>
      </c>
      <c r="J53" s="56"/>
      <c r="K53" s="39"/>
      <c r="L53" s="39" t="s">
        <v>62</v>
      </c>
      <c r="M53" s="40"/>
      <c r="N53" s="38"/>
      <c r="O53" s="39"/>
      <c r="P53" s="39" t="s">
        <v>62</v>
      </c>
      <c r="Q53" s="39"/>
      <c r="R53" s="38" t="s">
        <v>62</v>
      </c>
      <c r="S53" s="39"/>
      <c r="T53" s="40"/>
      <c r="U53" s="41">
        <v>66.214190000000002</v>
      </c>
      <c r="V53" s="42">
        <v>0.86037699999999995</v>
      </c>
    </row>
    <row r="54" spans="1:22" s="70" customFormat="1" ht="26.45" customHeight="1" x14ac:dyDescent="0.15">
      <c r="A54" s="139"/>
      <c r="B54" s="71" t="s">
        <v>105</v>
      </c>
      <c r="C54" s="134" t="s">
        <v>106</v>
      </c>
      <c r="D54" s="159"/>
      <c r="E54" s="159"/>
      <c r="F54" s="160"/>
      <c r="G54" s="121"/>
      <c r="H54" s="122"/>
      <c r="I54" s="69">
        <v>3</v>
      </c>
      <c r="J54" s="56"/>
      <c r="K54" s="39"/>
      <c r="L54" s="39" t="s">
        <v>62</v>
      </c>
      <c r="M54" s="40"/>
      <c r="N54" s="38"/>
      <c r="O54" s="39"/>
      <c r="P54" s="39" t="s">
        <v>62</v>
      </c>
      <c r="Q54" s="39"/>
      <c r="R54" s="38" t="s">
        <v>62</v>
      </c>
      <c r="S54" s="39"/>
      <c r="T54" s="40"/>
      <c r="U54" s="41">
        <v>73.287599999999998</v>
      </c>
      <c r="V54" s="42">
        <v>0.93159099999999995</v>
      </c>
    </row>
    <row r="55" spans="1:22" s="70" customFormat="1" ht="26.1" customHeight="1" x14ac:dyDescent="0.15">
      <c r="A55" s="139"/>
      <c r="B55" s="71" t="s">
        <v>107</v>
      </c>
      <c r="C55" s="134" t="s">
        <v>108</v>
      </c>
      <c r="D55" s="131"/>
      <c r="E55" s="131"/>
      <c r="F55" s="101"/>
      <c r="G55" s="105"/>
      <c r="H55" s="106"/>
      <c r="I55" s="69">
        <v>3</v>
      </c>
      <c r="J55" s="56"/>
      <c r="K55" s="39"/>
      <c r="L55" s="39" t="s">
        <v>62</v>
      </c>
      <c r="M55" s="40"/>
      <c r="N55" s="38"/>
      <c r="O55" s="39"/>
      <c r="P55" s="39" t="s">
        <v>62</v>
      </c>
      <c r="Q55" s="39"/>
      <c r="R55" s="38" t="s">
        <v>62</v>
      </c>
      <c r="S55" s="39"/>
      <c r="T55" s="40"/>
      <c r="U55" s="41">
        <v>72.688820000000007</v>
      </c>
      <c r="V55" s="42">
        <v>1.079831</v>
      </c>
    </row>
    <row r="56" spans="1:22" ht="21" customHeight="1" x14ac:dyDescent="0.15">
      <c r="A56" s="139">
        <v>8</v>
      </c>
      <c r="B56" s="71" t="s">
        <v>109</v>
      </c>
      <c r="C56" s="134" t="s">
        <v>110</v>
      </c>
      <c r="D56" s="131"/>
      <c r="E56" s="131"/>
      <c r="F56" s="101"/>
      <c r="G56" s="140" t="s">
        <v>103</v>
      </c>
      <c r="H56" s="133"/>
      <c r="I56" s="69">
        <v>3</v>
      </c>
      <c r="J56" s="56"/>
      <c r="K56" s="39"/>
      <c r="L56" s="39" t="s">
        <v>62</v>
      </c>
      <c r="M56" s="40"/>
      <c r="N56" s="38"/>
      <c r="O56" s="39"/>
      <c r="P56" s="39" t="s">
        <v>62</v>
      </c>
      <c r="Q56" s="39"/>
      <c r="R56" s="38"/>
      <c r="S56" s="39" t="s">
        <v>62</v>
      </c>
      <c r="T56" s="40"/>
      <c r="U56" s="41">
        <v>71.005849999999995</v>
      </c>
      <c r="V56" s="42">
        <v>9.6836070000000003</v>
      </c>
    </row>
    <row r="57" spans="1:22" ht="21" customHeight="1" x14ac:dyDescent="0.15">
      <c r="A57" s="139"/>
      <c r="B57" s="71" t="s">
        <v>111</v>
      </c>
      <c r="C57" s="134" t="s">
        <v>112</v>
      </c>
      <c r="D57" s="131"/>
      <c r="E57" s="131"/>
      <c r="F57" s="101"/>
      <c r="G57" s="105"/>
      <c r="H57" s="106"/>
      <c r="I57" s="69">
        <v>3</v>
      </c>
      <c r="J57" s="56"/>
      <c r="K57" s="39"/>
      <c r="L57" s="39" t="s">
        <v>62</v>
      </c>
      <c r="M57" s="40"/>
      <c r="N57" s="38"/>
      <c r="O57" s="39"/>
      <c r="P57" s="39" t="s">
        <v>62</v>
      </c>
      <c r="Q57" s="39"/>
      <c r="R57" s="38"/>
      <c r="S57" s="39" t="s">
        <v>62</v>
      </c>
      <c r="T57" s="40"/>
      <c r="U57" s="41">
        <v>65.567449999999994</v>
      </c>
      <c r="V57" s="42">
        <v>11.306979999999999</v>
      </c>
    </row>
    <row r="58" spans="1:22" ht="26.1" customHeight="1" x14ac:dyDescent="0.15">
      <c r="A58" s="139"/>
      <c r="B58" s="71" t="s">
        <v>49</v>
      </c>
      <c r="C58" s="134" t="s">
        <v>113</v>
      </c>
      <c r="D58" s="131"/>
      <c r="E58" s="131"/>
      <c r="F58" s="101"/>
      <c r="G58" s="134" t="s">
        <v>114</v>
      </c>
      <c r="H58" s="101"/>
      <c r="I58" s="69">
        <v>5</v>
      </c>
      <c r="J58" s="56"/>
      <c r="K58" s="39"/>
      <c r="L58" s="39"/>
      <c r="M58" s="40" t="s">
        <v>62</v>
      </c>
      <c r="N58" s="38"/>
      <c r="O58" s="39" t="s">
        <v>62</v>
      </c>
      <c r="P58" s="39"/>
      <c r="Q58" s="39"/>
      <c r="R58" s="38"/>
      <c r="S58" s="39"/>
      <c r="T58" s="40" t="s">
        <v>62</v>
      </c>
      <c r="U58" s="41">
        <v>22.57328</v>
      </c>
      <c r="V58" s="42">
        <v>12.91583</v>
      </c>
    </row>
    <row r="59" spans="1:22" ht="18.95" customHeight="1" x14ac:dyDescent="0.15">
      <c r="A59" s="161">
        <v>9</v>
      </c>
      <c r="B59" s="71" t="s">
        <v>109</v>
      </c>
      <c r="C59" s="134" t="s">
        <v>115</v>
      </c>
      <c r="D59" s="159"/>
      <c r="E59" s="159"/>
      <c r="F59" s="160"/>
      <c r="G59" s="95" t="s">
        <v>116</v>
      </c>
      <c r="H59" s="96"/>
      <c r="I59" s="69">
        <v>3</v>
      </c>
      <c r="J59" s="56"/>
      <c r="K59" s="39"/>
      <c r="L59" s="39" t="s">
        <v>62</v>
      </c>
      <c r="M59" s="40"/>
      <c r="N59" s="38"/>
      <c r="O59" s="39"/>
      <c r="P59" s="39" t="s">
        <v>62</v>
      </c>
      <c r="Q59" s="39"/>
      <c r="R59" s="38"/>
      <c r="S59" s="39" t="s">
        <v>62</v>
      </c>
      <c r="T59" s="40"/>
      <c r="U59" s="41">
        <v>50.100999999999999</v>
      </c>
      <c r="V59" s="42">
        <v>13.31695</v>
      </c>
    </row>
    <row r="60" spans="1:22" ht="19.5" customHeight="1" x14ac:dyDescent="0.15">
      <c r="A60" s="162"/>
      <c r="B60" s="71" t="s">
        <v>111</v>
      </c>
      <c r="C60" s="134" t="s">
        <v>117</v>
      </c>
      <c r="D60" s="131"/>
      <c r="E60" s="131"/>
      <c r="F60" s="101"/>
      <c r="G60" s="96"/>
      <c r="H60" s="96"/>
      <c r="I60" s="69">
        <v>3</v>
      </c>
      <c r="J60" s="56"/>
      <c r="K60" s="39"/>
      <c r="L60" s="39" t="s">
        <v>62</v>
      </c>
      <c r="M60" s="40"/>
      <c r="N60" s="38"/>
      <c r="O60" s="39"/>
      <c r="P60" s="39" t="s">
        <v>62</v>
      </c>
      <c r="Q60" s="39"/>
      <c r="R60" s="38"/>
      <c r="S60" s="39" t="s">
        <v>62</v>
      </c>
      <c r="T60" s="40"/>
      <c r="U60" s="41">
        <v>22.820350000000001</v>
      </c>
      <c r="V60" s="42">
        <v>16.570979999999999</v>
      </c>
    </row>
    <row r="61" spans="1:22" ht="19.5" customHeight="1" x14ac:dyDescent="0.15">
      <c r="A61" s="162"/>
      <c r="B61" s="71" t="s">
        <v>118</v>
      </c>
      <c r="C61" s="134" t="s">
        <v>119</v>
      </c>
      <c r="D61" s="159"/>
      <c r="E61" s="159"/>
      <c r="F61" s="160"/>
      <c r="G61" s="96"/>
      <c r="H61" s="96"/>
      <c r="I61" s="69">
        <v>3</v>
      </c>
      <c r="J61" s="56"/>
      <c r="K61" s="39"/>
      <c r="L61" s="39" t="s">
        <v>62</v>
      </c>
      <c r="M61" s="40"/>
      <c r="N61" s="38"/>
      <c r="O61" s="39"/>
      <c r="P61" s="39" t="s">
        <v>62</v>
      </c>
      <c r="Q61" s="39"/>
      <c r="R61" s="38"/>
      <c r="S61" s="39" t="s">
        <v>62</v>
      </c>
      <c r="T61" s="40"/>
      <c r="U61" s="41">
        <v>15.498419999999999</v>
      </c>
      <c r="V61" s="42">
        <v>19.68404</v>
      </c>
    </row>
    <row r="62" spans="1:22" ht="26.1" customHeight="1" x14ac:dyDescent="0.15">
      <c r="A62" s="163"/>
      <c r="B62" s="71" t="s">
        <v>49</v>
      </c>
      <c r="C62" s="134" t="s">
        <v>120</v>
      </c>
      <c r="D62" s="131"/>
      <c r="E62" s="131"/>
      <c r="F62" s="101"/>
      <c r="G62" s="95" t="s">
        <v>121</v>
      </c>
      <c r="H62" s="96"/>
      <c r="I62" s="69">
        <v>5</v>
      </c>
      <c r="J62" s="56"/>
      <c r="K62" s="39"/>
      <c r="L62" s="39"/>
      <c r="M62" s="40" t="s">
        <v>62</v>
      </c>
      <c r="N62" s="38"/>
      <c r="O62" s="39" t="s">
        <v>62</v>
      </c>
      <c r="P62" s="39"/>
      <c r="Q62" s="39"/>
      <c r="R62" s="38"/>
      <c r="S62" s="39"/>
      <c r="T62" s="40" t="s">
        <v>62</v>
      </c>
      <c r="U62" s="41">
        <v>23.811530000000001</v>
      </c>
      <c r="V62" s="42">
        <v>25.561350000000001</v>
      </c>
    </row>
  </sheetData>
  <dataConsolidate/>
  <mergeCells count="99">
    <mergeCell ref="A59:A62"/>
    <mergeCell ref="C59:F59"/>
    <mergeCell ref="G59:H61"/>
    <mergeCell ref="C60:F60"/>
    <mergeCell ref="C61:F61"/>
    <mergeCell ref="C62:F62"/>
    <mergeCell ref="G62:H62"/>
    <mergeCell ref="A56:A58"/>
    <mergeCell ref="C56:F56"/>
    <mergeCell ref="G56:H57"/>
    <mergeCell ref="C57:F57"/>
    <mergeCell ref="C58:F58"/>
    <mergeCell ref="G58:H58"/>
    <mergeCell ref="A52:A55"/>
    <mergeCell ref="C50:F50"/>
    <mergeCell ref="C26:F27"/>
    <mergeCell ref="A26:B27"/>
    <mergeCell ref="C52:F52"/>
    <mergeCell ref="C53:F53"/>
    <mergeCell ref="C42:F42"/>
    <mergeCell ref="C32:F32"/>
    <mergeCell ref="A43:A47"/>
    <mergeCell ref="G52:H55"/>
    <mergeCell ref="C48:F48"/>
    <mergeCell ref="C49:F49"/>
    <mergeCell ref="C54:F54"/>
    <mergeCell ref="C55:F55"/>
    <mergeCell ref="C51:F51"/>
    <mergeCell ref="U26:V26"/>
    <mergeCell ref="G26:H27"/>
    <mergeCell ref="A48:A51"/>
    <mergeCell ref="G48:H51"/>
    <mergeCell ref="M23:R23"/>
    <mergeCell ref="R26:T26"/>
    <mergeCell ref="N26:Q26"/>
    <mergeCell ref="J26:M26"/>
    <mergeCell ref="I26:I27"/>
    <mergeCell ref="A28:A31"/>
    <mergeCell ref="C28:F28"/>
    <mergeCell ref="G28:H31"/>
    <mergeCell ref="C29:F29"/>
    <mergeCell ref="C30:F30"/>
    <mergeCell ref="C31:F31"/>
    <mergeCell ref="A32:A36"/>
    <mergeCell ref="I10:I11"/>
    <mergeCell ref="A10:D11"/>
    <mergeCell ref="H10:H11"/>
    <mergeCell ref="J17:L17"/>
    <mergeCell ref="J14:L14"/>
    <mergeCell ref="J15:L15"/>
    <mergeCell ref="J16:L16"/>
    <mergeCell ref="A12:D15"/>
    <mergeCell ref="A16:D19"/>
    <mergeCell ref="A20:D22"/>
    <mergeCell ref="J19:L19"/>
    <mergeCell ref="J20:L20"/>
    <mergeCell ref="M16:R16"/>
    <mergeCell ref="M17:R17"/>
    <mergeCell ref="M18:R18"/>
    <mergeCell ref="M19:R19"/>
    <mergeCell ref="M20:R20"/>
    <mergeCell ref="M21:R21"/>
    <mergeCell ref="M22:R22"/>
    <mergeCell ref="A6:E6"/>
    <mergeCell ref="A7:E7"/>
    <mergeCell ref="E10:G11"/>
    <mergeCell ref="A23:G23"/>
    <mergeCell ref="M10:R11"/>
    <mergeCell ref="J12:L12"/>
    <mergeCell ref="J13:L13"/>
    <mergeCell ref="J21:L21"/>
    <mergeCell ref="J22:L22"/>
    <mergeCell ref="J18:L18"/>
    <mergeCell ref="J10:L11"/>
    <mergeCell ref="M12:R12"/>
    <mergeCell ref="M13:R13"/>
    <mergeCell ref="M14:R14"/>
    <mergeCell ref="M15:R15"/>
    <mergeCell ref="J23:L23"/>
    <mergeCell ref="G32:H36"/>
    <mergeCell ref="C34:F34"/>
    <mergeCell ref="C35:F35"/>
    <mergeCell ref="C36:F36"/>
    <mergeCell ref="C33:F33"/>
    <mergeCell ref="G43:H47"/>
    <mergeCell ref="C47:F47"/>
    <mergeCell ref="A37:A39"/>
    <mergeCell ref="G37:H39"/>
    <mergeCell ref="C39:F39"/>
    <mergeCell ref="A40:A42"/>
    <mergeCell ref="C40:F40"/>
    <mergeCell ref="G40:H42"/>
    <mergeCell ref="C41:F41"/>
    <mergeCell ref="C46:F46"/>
    <mergeCell ref="C37:F37"/>
    <mergeCell ref="C43:F43"/>
    <mergeCell ref="C38:F38"/>
    <mergeCell ref="C44:F44"/>
    <mergeCell ref="C45:F45"/>
  </mergeCells>
  <phoneticPr fontId="1"/>
  <printOptions horizontalCentered="1"/>
  <pageMargins left="0.70866141732283472" right="0.70866141732283472" top="0.35433070866141736" bottom="0.35433070866141736" header="0.31496062992125984" footer="0.31496062992125984"/>
  <pageSetup paperSize="12" orientation="portrait" horizontalDpi="300" verticalDpi="300" r:id="rId1"/>
  <headerFooter alignWithMargins="0"/>
  <rowBreaks count="1" manualBreakCount="1">
    <brk id="51" max="2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国語</vt:lpstr>
      <vt:lpstr>数学</vt:lpstr>
      <vt:lpstr>英語</vt:lpstr>
      <vt:lpstr>英語!Print_Area</vt:lpstr>
      <vt:lpstr>国語!Print_Area</vt:lpstr>
      <vt:lpstr>数学!Print_Area</vt:lpstr>
      <vt:lpstr>英語!Print_Titles</vt:lpstr>
      <vt:lpstr>国語!Print_Titles</vt:lpstr>
      <vt:lpstr>数学!Print_Titles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YangYi-01</cp:lastModifiedBy>
  <cp:lastPrinted>2015-10-13T04:47:56Z</cp:lastPrinted>
  <dcterms:created xsi:type="dcterms:W3CDTF">1997-01-08T22:48:59Z</dcterms:created>
  <dcterms:modified xsi:type="dcterms:W3CDTF">2016-03-04T03:14:28Z</dcterms:modified>
</cp:coreProperties>
</file>