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第２回認可部会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0">第２回認可部会!$A$2:$I$76</definedName>
    <definedName name="_xlnm.Print_Titles" localSheetId="0">第２回認可部会!$4:$6</definedName>
  </definedNames>
  <calcPr calcId="145621"/>
</workbook>
</file>

<file path=xl/calcChain.xml><?xml version="1.0" encoding="utf-8"?>
<calcChain xmlns="http://schemas.openxmlformats.org/spreadsheetml/2006/main">
  <c r="F75" i="4" l="1"/>
  <c r="E75" i="4"/>
  <c r="A75" i="4"/>
  <c r="F73" i="4"/>
  <c r="E73" i="4"/>
  <c r="A73" i="4"/>
  <c r="F71" i="4"/>
  <c r="E71" i="4"/>
  <c r="A71" i="4"/>
  <c r="F69" i="4"/>
  <c r="E69" i="4"/>
  <c r="A69" i="4"/>
  <c r="F67" i="4"/>
  <c r="E67" i="4"/>
  <c r="A67" i="4"/>
  <c r="F65" i="4"/>
  <c r="E65" i="4"/>
  <c r="A65" i="4"/>
  <c r="F63" i="4"/>
  <c r="E63" i="4"/>
  <c r="A63" i="4"/>
  <c r="F61" i="4"/>
  <c r="E61" i="4"/>
  <c r="A61" i="4"/>
  <c r="F59" i="4"/>
  <c r="E59" i="4"/>
  <c r="A59" i="4"/>
  <c r="F57" i="4"/>
  <c r="E57" i="4"/>
  <c r="A57" i="4"/>
  <c r="F55" i="4"/>
  <c r="E55" i="4"/>
  <c r="A55" i="4"/>
  <c r="F53" i="4"/>
  <c r="E53" i="4"/>
  <c r="A53" i="4"/>
  <c r="F51" i="4"/>
  <c r="E51" i="4"/>
  <c r="A51" i="4"/>
  <c r="F49" i="4"/>
  <c r="E49" i="4"/>
  <c r="A49" i="4"/>
  <c r="F47" i="4"/>
  <c r="E47" i="4"/>
  <c r="A47" i="4"/>
  <c r="F45" i="4"/>
  <c r="E45" i="4"/>
  <c r="A45" i="4"/>
  <c r="F43" i="4"/>
  <c r="E43" i="4"/>
  <c r="A43" i="4"/>
  <c r="F41" i="4"/>
  <c r="E41" i="4"/>
  <c r="A41" i="4"/>
  <c r="F39" i="4"/>
  <c r="E39" i="4"/>
  <c r="A39" i="4"/>
  <c r="F37" i="4"/>
  <c r="E37" i="4"/>
  <c r="A37" i="4"/>
  <c r="F35" i="4"/>
  <c r="E35" i="4"/>
  <c r="A35" i="4"/>
  <c r="F33" i="4"/>
  <c r="E33" i="4"/>
  <c r="A33" i="4"/>
  <c r="F31" i="4"/>
  <c r="E31" i="4"/>
  <c r="A31" i="4"/>
  <c r="F29" i="4"/>
  <c r="E29" i="4"/>
  <c r="A29" i="4"/>
  <c r="F27" i="4"/>
  <c r="E27" i="4"/>
  <c r="A27" i="4"/>
  <c r="F25" i="4"/>
  <c r="E25" i="4"/>
  <c r="A25" i="4"/>
  <c r="F23" i="4"/>
  <c r="E23" i="4"/>
  <c r="A23" i="4"/>
  <c r="F21" i="4"/>
  <c r="E21" i="4"/>
  <c r="A21" i="4"/>
  <c r="F19" i="4"/>
  <c r="E19" i="4"/>
  <c r="A19" i="4"/>
  <c r="F17" i="4"/>
  <c r="E17" i="4"/>
  <c r="A17" i="4"/>
  <c r="F15" i="4"/>
  <c r="E15" i="4"/>
  <c r="A15" i="4"/>
  <c r="F13" i="4"/>
  <c r="E13" i="4"/>
  <c r="A13" i="4"/>
  <c r="F11" i="4"/>
  <c r="E11" i="4"/>
  <c r="A11" i="4"/>
  <c r="F9" i="4"/>
  <c r="E9" i="4"/>
  <c r="A9" i="4"/>
  <c r="F7" i="4"/>
  <c r="E7" i="4"/>
  <c r="A7" i="4"/>
</calcChain>
</file>

<file path=xl/sharedStrings.xml><?xml version="1.0" encoding="utf-8"?>
<sst xmlns="http://schemas.openxmlformats.org/spreadsheetml/2006/main" count="4" uniqueCount="4">
  <si>
    <t>№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</si>
  <si>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</si>
  <si>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</si>
  <si>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　　　　　　　〔大阪府所管分〕　幼保連携型認定こども園認可申請一覧表（平成２７年４月１日付け認可）</t>
    <rPh sb="8" eb="11">
      <t>オオサカフ</t>
    </rPh>
    <rPh sb="11" eb="13">
      <t>ショカン</t>
    </rPh>
    <rPh sb="13" eb="14">
      <t>ブン</t>
    </rPh>
    <rPh sb="16" eb="17">
      <t>ヨウ</t>
    </rPh>
    <rPh sb="17" eb="18">
      <t>ホ</t>
    </rPh>
    <rPh sb="18" eb="21">
      <t>レンケイガタ</t>
    </rPh>
    <rPh sb="21" eb="23">
      <t>ニンテイ</t>
    </rPh>
    <rPh sb="26" eb="27">
      <t>エン</t>
    </rPh>
    <rPh sb="27" eb="29">
      <t>ニンカ</t>
    </rPh>
    <rPh sb="29" eb="31">
      <t>シンセイ</t>
    </rPh>
    <rPh sb="31" eb="33">
      <t>イチラン</t>
    </rPh>
    <rPh sb="33" eb="34">
      <t>ヒョウ</t>
    </rPh>
    <rPh sb="35" eb="37">
      <t>ヘイセイ</t>
    </rPh>
    <rPh sb="39" eb="40">
      <t>ネン</t>
    </rPh>
    <rPh sb="41" eb="42">
      <t>ガツ</t>
    </rPh>
    <rPh sb="43" eb="44">
      <t>ニチ</t>
    </rPh>
    <rPh sb="44" eb="45">
      <t>ヅ</t>
    </rPh>
    <rPh sb="46" eb="48">
      <t>ニンカ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</si>
</sst>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1&#12288;&#39640;&#30707;&#24066;&#12288;&#24188;&#20445;&#36899;&#25658;&#22411;&#35469;&#23450;&#12371;&#12393;&#12418;&#22290;&#12383;&#12363;&#12356;&#1237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0&#12288;&#27849;&#22823;&#27941;&#24066;&#12288;&#35469;&#23450;&#12371;&#12393;&#12418;&#22290;&#12450;&#12531;&#12499;&#1254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1&#12288;&#27849;&#22823;&#27941;&#24066;&#12288;&#21335;&#28023;&#12363;&#12418;&#12417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2&#12288;&#27849;&#22823;&#27941;&#24066;&#12288;&#12377;&#12371;&#12420;&#12363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3&#12288;&#27849;&#22823;&#27941;&#24066;&#12288;&#12392;&#12428;&#12382;&#12354;&#23376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4&#12288;&#21644;&#27849;&#24066;&#12288;&#35469;&#23450;&#12371;&#12393;&#12418;&#22290;&#12354;&#12356;&#12375;&#12421;&#12358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5&#12288;&#21644;&#27849;&#24066;&#12288;&#35469;&#23450;&#12371;&#12393;&#12418;&#22290;kids&#12414;&#12422;&#12415;&#12288;&#24188;&#20445;&#36899;&#25658;&#22411;&#35469;&#23450;&#12371;&#12393;&#12418;&#22290;&#30003;&#35531;&#26360;&#12481;&#12455;&#12483;&#12463;&#3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6&#12288;&#21644;&#27849;&#24066;&#12288;&#19978;&#20195;&#24188;&#31258;&#22290;&#12288;&#24188;&#20445;&#36899;&#25658;&#22411;&#35469;&#23450;&#12371;&#12393;&#12418;&#22290;&#30003;&#35531;&#26360;&#12481;&#12455;&#12483;&#12463;&#31080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7&#12288;&#21644;&#27849;&#24066;&#12288;&#35469;&#23450;&#12371;&#12393;&#12418;&#22290;&#20449;&#22826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8&#12288;&#21644;&#27849;&#24066;&#12288;&#26032;&#20809;&#26126;&#27744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69&#12288;&#21644;&#27849;&#24066;&#12288;&#12356;&#12406;&#12365;&#12398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2&#12288;&#39640;&#30707;&#24066;&#12288;&#35469;&#23450;&#12371;&#12393;&#12418;&#22290;&#28165;&#39640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0&#12288;&#21644;&#27849;&#24066;&#12288;&#27178;&#23665;&#12365;&#12398;&#1241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1&#12288;&#21644;&#27849;&#24066;&#12288;&#27744;&#19978;&#12431;&#12363;&#1240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2&#12288;&#23736;&#21644;&#30000;&#24066;&#12288;&#12500;&#12540;&#12503;&#12523;&#22823;&#33437;&#12288;&#24188;&#20445;&#36899;&#25658;&#22411;&#35469;&#23450;&#12371;&#12393;&#12418;&#22290;&#30003;&#35531;&#26360;&#12481;&#12455;&#12483;&#12463;&#3108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3&#12288;&#23736;&#21644;&#30000;&#24066;&#12288;&#22825;&#31070;&#2366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4&#12288;&#23736;&#21644;&#30000;&#24066;&#12288;&#12399;&#12385;&#12414;&#1243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5&#12288;&#23736;&#21644;&#30000;&#24066;&#12288;&#12500;&#12540;&#12503;&#12523;&#20037;&#31859;&#30000;&#12288;&#24188;&#20445;&#36899;&#25658;&#22411;&#35469;&#23450;&#12371;&#12393;&#12418;&#22290;&#30003;&#35531;&#26360;&#12481;&#12455;&#12483;&#12463;&#3108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6&#12288;&#23736;&#21644;&#30000;&#24066;&#12288;&#12500;&#12540;&#12503;&#12523;&#20843;&#26408;&#21335;&#12288;&#24188;&#20445;&#36899;&#25658;&#22411;&#35469;&#23450;&#12371;&#12393;&#12418;&#22290;&#30003;&#35531;&#26360;&#12481;&#12455;&#12483;&#12463;&#3108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7&#12288;&#23736;&#21644;&#30000;&#24066;&#12288;&#26481;&#20809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8&#12288;&#23736;&#21644;&#30000;&#24066;&#12288;&#20843;&#26408;&#12371;&#12393;&#12418;&#22290;&#12288;&#24188;&#20445;&#36899;&#25658;&#22411;&#35469;&#23450;&#12371;&#12393;&#12418;&#22290;&#30003;&#35531;&#26360;&#12481;&#12455;&#12483;&#12463;&#31080;&#1254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79&#12288;&#23736;&#21644;&#30000;&#24066;&#12288;&#23665;&#30452;&#2133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3&#12288;&#39640;&#30707;&#24066;&#12288;&#26481;&#32701;&#3491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80&#12288;&#23736;&#21644;&#30000;&#24066;&#12288;&#12420;&#12414;&#12384;&#12356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81&#12288;&#35997;&#22618;&#24066;&#12288;&#35469;&#23450;&#12371;&#12393;&#12418;&#22290;&#26408;&#23798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90&#12288;&#27849;&#21335;&#24066;&#12288;&#20449;&#36948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91&#12288;&#38442;&#21335;&#24066;&#12288;&#12450;&#12523;&#12531;&#35199;&#40165;&#21462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92&#12288;&#38442;&#21335;&#24066;&#12288;&#12375;&#12356;&#12398;&#2345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93&#12288;&#38442;&#21335;&#24066;&#12288;&#12527;&#12531;&#12527;&#12531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4&#12288;&#39640;&#30707;&#24066;&#12288;&#21462;&#30707;&#2133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5&#12288;&#35469;&#23450;&#12371;&#12393;&#12418;&#22290;&#27996;&#23546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6&#12288;&#39640;&#30707;&#24066;&#12288;&#35469;&#23450;&#12371;&#12393;&#12418;&#22290;&#21335;&#28023;&#24859;&#20816;&#22290;&#12288;&#24188;&#20445;&#36899;&#25658;&#22411;&#35469;&#23450;&#12371;&#12393;&#12418;&#22290;&#30003;&#35531;&#26360;&#12481;&#12455;&#12483;&#12463;&#3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7&#12288;&#27849;&#22823;&#27941;&#24066;&#12288;&#35469;&#23450;&#12371;&#12393;&#12418;&#22290;&#12401;&#12427;&#12288;&#24188;&#20445;&#36899;&#25658;&#22411;&#35469;&#23450;&#12371;&#12393;&#12418;&#22290;&#30003;&#35531;&#26360;&#12481;&#12455;&#12483;&#12463;&#3108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8&#12288;&#27849;&#22823;&#27941;&#24066;&#12288;&#12415;&#12425;&#12356;&#12378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4-10_&#35469;&#23450;&#12371;&#12393;&#12418;&#22290;/H26&#20998;&#12501;&#12457;&#12523;&#12480;/270401&#35469;&#21487;&#12539;&#35469;&#23450;/02%20&#12481;&#12455;&#12483;&#12463;&#34920;/59&#12288;&#27849;&#22823;&#27941;&#24066;&#12288;&#35469;&#23450;&#12371;&#12393;&#12418;&#22290;&#12450;&#12452;&#12499;&#12540;&#12473;&#12463;&#12540;&#12523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51</v>
          </cell>
          <cell r="B6" t="str">
            <v>高石市</v>
          </cell>
          <cell r="C6" t="str">
            <v>認定こども園たかいし保育園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60</v>
          </cell>
          <cell r="B6" t="str">
            <v>泉大津市</v>
          </cell>
          <cell r="C6" t="str">
            <v>認定こども園アンビーこども園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61</v>
          </cell>
          <cell r="B6" t="str">
            <v>泉大津市</v>
          </cell>
          <cell r="C6" t="str">
            <v>幼保連携型認定こども園南海かもめ認定こども園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62</v>
          </cell>
          <cell r="B6" t="str">
            <v>泉大津市</v>
          </cell>
          <cell r="C6" t="str">
            <v>学校法人村川学園幼保連携型すこやか認定こども園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63</v>
          </cell>
          <cell r="B6" t="str">
            <v>泉大津市</v>
          </cell>
          <cell r="C6" t="str">
            <v>とれぞあ子ども園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64</v>
          </cell>
          <cell r="B6" t="str">
            <v>和泉市</v>
          </cell>
          <cell r="C6" t="str">
            <v>認定こども園あいしゅう幼稚園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65</v>
          </cell>
          <cell r="B6" t="str">
            <v>和泉市</v>
          </cell>
          <cell r="C6" t="str">
            <v>認定こども園Ｋｉｄｓまゆみ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66</v>
          </cell>
          <cell r="B6" t="str">
            <v>和泉市</v>
          </cell>
          <cell r="C6" t="str">
            <v>認定こども園上代幼稚園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67</v>
          </cell>
          <cell r="B6" t="str">
            <v>和泉市</v>
          </cell>
          <cell r="C6" t="str">
            <v>幼保連携型認定こども園信太保育園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68</v>
          </cell>
          <cell r="B6" t="str">
            <v>和泉市</v>
          </cell>
          <cell r="C6" t="str">
            <v>認定こども園新光明池幼稚園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69</v>
          </cell>
          <cell r="B6" t="str">
            <v>和泉市</v>
          </cell>
          <cell r="C6" t="str">
            <v>認定こども園いぶきの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52</v>
          </cell>
          <cell r="B6" t="str">
            <v>高石市</v>
          </cell>
          <cell r="C6" t="str">
            <v>認定こども園清高幼稚園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70</v>
          </cell>
          <cell r="B6" t="str">
            <v>和泉市</v>
          </cell>
          <cell r="C6" t="str">
            <v>認定こども園横山きのみ保育園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71</v>
          </cell>
          <cell r="B6" t="str">
            <v>和泉市</v>
          </cell>
          <cell r="C6" t="str">
            <v>幼保連携型認定こども園池上わかばこども園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72</v>
          </cell>
          <cell r="B6" t="str">
            <v>岸和田市</v>
          </cell>
          <cell r="C6" t="str">
            <v>認定こども園ピープル大芝チャイルドスクール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原本） (2)"/>
      <sheetName val="チェック表（記入例）"/>
      <sheetName val="一覧表用"/>
    </sheetNames>
    <sheetDataSet>
      <sheetData sheetId="0"/>
      <sheetData sheetId="1"/>
      <sheetData sheetId="2"/>
      <sheetData sheetId="3">
        <row r="6">
          <cell r="A6">
            <v>73</v>
          </cell>
          <cell r="B6" t="str">
            <v>岸和田市</v>
          </cell>
          <cell r="C6" t="str">
            <v>認定こども園天神山保育園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74</v>
          </cell>
          <cell r="B6" t="str">
            <v>岸和田市</v>
          </cell>
          <cell r="C6" t="str">
            <v>はちまん認定こども園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75</v>
          </cell>
          <cell r="B6" t="str">
            <v>岸和田市</v>
          </cell>
          <cell r="C6" t="str">
            <v>認定こども園ピープル久米田チャイルドスクール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76</v>
          </cell>
          <cell r="B6" t="str">
            <v>岸和田市</v>
          </cell>
          <cell r="C6" t="str">
            <v>認定こども園ピープル八木南チャイルドスクール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77</v>
          </cell>
          <cell r="B6" t="str">
            <v>岸和田市</v>
          </cell>
          <cell r="C6" t="str">
            <v>幼保連携型認定こども園東光こども園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78</v>
          </cell>
          <cell r="B6" t="str">
            <v>岸和田市</v>
          </cell>
          <cell r="C6" t="str">
            <v>幼保連携型認定こども園八木こども園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79</v>
          </cell>
          <cell r="B6" t="str">
            <v>岸和田市</v>
          </cell>
          <cell r="C6" t="str">
            <v>幼保連携型認定こども園山直南こども園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53</v>
          </cell>
          <cell r="B6" t="str">
            <v>高石市</v>
          </cell>
          <cell r="C6" t="str">
            <v>幼保連携型認定こども園東羽衣こども園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80</v>
          </cell>
          <cell r="B6" t="str">
            <v>岸和田市</v>
          </cell>
          <cell r="C6" t="str">
            <v>認定こども園やまだい保育園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81</v>
          </cell>
          <cell r="B6" t="str">
            <v>貝塚市</v>
          </cell>
          <cell r="C6" t="str">
            <v>認定こども園木島幼稚園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90</v>
          </cell>
          <cell r="B6" t="str">
            <v>泉南市</v>
          </cell>
          <cell r="C6" t="str">
            <v>認定こども園信達こども園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91</v>
          </cell>
          <cell r="B6" t="str">
            <v>阪南市</v>
          </cell>
          <cell r="C6" t="str">
            <v>認定こども園アルン西鳥取こども園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92</v>
          </cell>
          <cell r="B6" t="str">
            <v>阪南市</v>
          </cell>
          <cell r="C6" t="str">
            <v>しいの実こども園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93</v>
          </cell>
          <cell r="B6" t="str">
            <v>阪南市</v>
          </cell>
          <cell r="C6" t="str">
            <v>ワンワン認定こども園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54</v>
          </cell>
          <cell r="B6" t="str">
            <v>高石市</v>
          </cell>
          <cell r="C6" t="str">
            <v>取石南こども園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55</v>
          </cell>
          <cell r="B6" t="str">
            <v>高石市</v>
          </cell>
          <cell r="C6" t="str">
            <v>認定こども園浜寺幼稚園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56</v>
          </cell>
          <cell r="B6" t="str">
            <v>高石市</v>
          </cell>
          <cell r="C6" t="str">
            <v>幼保連携型認定こども園南海愛児園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57</v>
          </cell>
          <cell r="B6" t="str">
            <v>泉大津市</v>
          </cell>
          <cell r="C6" t="str">
            <v>認定こども園ぱる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58</v>
          </cell>
          <cell r="B6" t="str">
            <v>泉大津市</v>
          </cell>
          <cell r="C6" t="str">
            <v>みらいずこども園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59</v>
          </cell>
          <cell r="B6" t="str">
            <v>泉大津市</v>
          </cell>
          <cell r="C6" t="str">
            <v>認定こども園アイビースクール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X76"/>
  <sheetViews>
    <sheetView tabSelected="1" view="pageBreakPreview" topLeftCell="B1" zoomScale="60" zoomScaleNormal="100" workbookViewId="0">
      <selection activeCell="F11" sqref="F11:F12"/>
    </sheetView>
  </sheetViews>
  <sheetFormatPr defaultRowHeight="13.5" x14ac:dyDescent="0.15"/>
  <cols>
    <col min="1" max="1" width="7" style="1" hidden="1" customWidth="1"/>
    <col min="2" max="4" width="7" style="1" customWidth="1"/>
    <col min="5" max="5" width="57" style="1" customWidth="1"/>
    <col min="6" max="6" width="101.375" style="1" customWidth="1"/>
    <col min="7" max="7" width="9" style="1"/>
    <col min="8" max="8" width="7" style="1" customWidth="1"/>
    <col min="9" max="9" width="9" style="1" customWidth="1"/>
    <col min="10" max="16384" width="9" style="1"/>
  </cols>
  <sheetData>
    <row r="2" spans="1:9" ht="25.5" x14ac:dyDescent="0.15">
      <c r="A2" s="6" t="s">
        <v>3</v>
      </c>
      <c r="B2" s="6"/>
      <c r="C2" s="6"/>
      <c r="D2" s="6"/>
      <c r="E2" s="6"/>
      <c r="F2" s="6"/>
      <c r="G2" s="6"/>
      <c r="H2" s="6"/>
      <c r="I2" s="6"/>
    </row>
    <row r="3" spans="1:9" ht="7.5" customHeight="1" x14ac:dyDescent="0.15">
      <c r="E3" s="2"/>
      <c r="F3" s="2"/>
    </row>
    <row r="4" spans="1:9" ht="15.95" customHeight="1" x14ac:dyDescent="0.15">
      <c r="A4" s="7" t="s">
        <v>0</v>
      </c>
      <c r="B4" s="5"/>
      <c r="C4" s="5"/>
      <c r="D4" s="5"/>
      <c r="E4" s="8" t="s">
        <v>2</v>
      </c>
      <c r="F4" s="8" t="s">
        <v>1</v>
      </c>
    </row>
    <row r="5" spans="1:9" s="3" customFormat="1" ht="15.95" customHeight="1" x14ac:dyDescent="0.15">
      <c r="A5" s="7"/>
      <c r="B5" s="5"/>
      <c r="C5" s="5"/>
      <c r="D5" s="5"/>
      <c r="E5" s="8"/>
      <c r="F5" s="8"/>
    </row>
    <row r="6" spans="1:9" s="3" customFormat="1" ht="9" customHeight="1" x14ac:dyDescent="0.15">
      <c r="A6" s="7"/>
      <c r="B6" s="5"/>
      <c r="C6" s="5"/>
      <c r="D6" s="5"/>
      <c r="E6" s="8"/>
      <c r="F6" s="8"/>
    </row>
    <row r="7" spans="1:9" ht="24.75" customHeight="1" x14ac:dyDescent="0.15">
      <c r="A7" s="9">
        <f>[1]一覧表用!A6</f>
        <v>51</v>
      </c>
      <c r="B7" s="4"/>
      <c r="C7" s="4"/>
      <c r="D7" s="4"/>
      <c r="E7" s="10" t="str">
        <f>[1]一覧表用!B6</f>
        <v>高石市</v>
      </c>
      <c r="F7" s="12" t="str">
        <f>[1]一覧表用!C6</f>
        <v>認定こども園たかいし保育園</v>
      </c>
    </row>
    <row r="8" spans="1:9" ht="24.75" customHeight="1" x14ac:dyDescent="0.15">
      <c r="A8" s="9"/>
      <c r="B8" s="4"/>
      <c r="C8" s="4"/>
      <c r="D8" s="4"/>
      <c r="E8" s="11"/>
      <c r="F8" s="12"/>
    </row>
    <row r="9" spans="1:9" ht="24.75" customHeight="1" x14ac:dyDescent="0.15">
      <c r="A9" s="9">
        <f>[2]一覧表用!A6</f>
        <v>52</v>
      </c>
      <c r="B9" s="4"/>
      <c r="C9" s="4"/>
      <c r="D9" s="4"/>
      <c r="E9" s="13" t="str">
        <f>[2]一覧表用!B6</f>
        <v>高石市</v>
      </c>
      <c r="F9" s="12" t="str">
        <f>[2]一覧表用!C6</f>
        <v>認定こども園清高幼稚園</v>
      </c>
    </row>
    <row r="10" spans="1:9" ht="24.75" customHeight="1" x14ac:dyDescent="0.15">
      <c r="A10" s="9"/>
      <c r="B10" s="4"/>
      <c r="C10" s="4"/>
      <c r="D10" s="4"/>
      <c r="E10" s="14"/>
      <c r="F10" s="12"/>
    </row>
    <row r="11" spans="1:9" ht="24.75" customHeight="1" x14ac:dyDescent="0.15">
      <c r="A11" s="9">
        <f>[3]一覧表用!A6</f>
        <v>53</v>
      </c>
      <c r="B11" s="4"/>
      <c r="C11" s="4"/>
      <c r="D11" s="4"/>
      <c r="E11" s="10" t="str">
        <f>[3]一覧表用!B6</f>
        <v>高石市</v>
      </c>
      <c r="F11" s="12" t="str">
        <f>[3]一覧表用!C6</f>
        <v>幼保連携型認定こども園東羽衣こども園</v>
      </c>
    </row>
    <row r="12" spans="1:9" ht="24.75" customHeight="1" x14ac:dyDescent="0.15">
      <c r="A12" s="9"/>
      <c r="B12" s="4"/>
      <c r="C12" s="4"/>
      <c r="D12" s="4"/>
      <c r="E12" s="11"/>
      <c r="F12" s="12"/>
    </row>
    <row r="13" spans="1:9" ht="24.75" customHeight="1" x14ac:dyDescent="0.15">
      <c r="A13" s="9">
        <f>[4]一覧表用!A6</f>
        <v>54</v>
      </c>
      <c r="B13" s="4"/>
      <c r="C13" s="4"/>
      <c r="D13" s="4"/>
      <c r="E13" s="10" t="str">
        <f>[4]一覧表用!B6</f>
        <v>高石市</v>
      </c>
      <c r="F13" s="12" t="str">
        <f>[4]一覧表用!C6</f>
        <v>取石南こども園</v>
      </c>
    </row>
    <row r="14" spans="1:9" ht="24.75" customHeight="1" x14ac:dyDescent="0.15">
      <c r="A14" s="9"/>
      <c r="B14" s="4"/>
      <c r="C14" s="4"/>
      <c r="D14" s="4"/>
      <c r="E14" s="11"/>
      <c r="F14" s="12"/>
    </row>
    <row r="15" spans="1:9" ht="24.75" customHeight="1" x14ac:dyDescent="0.15">
      <c r="A15" s="9">
        <f>[5]一覧表用!A6</f>
        <v>55</v>
      </c>
      <c r="B15" s="4"/>
      <c r="C15" s="4"/>
      <c r="D15" s="4"/>
      <c r="E15" s="10" t="str">
        <f>[5]一覧表用!B6</f>
        <v>高石市</v>
      </c>
      <c r="F15" s="12" t="str">
        <f>[5]一覧表用!C6</f>
        <v>認定こども園浜寺幼稚園</v>
      </c>
    </row>
    <row r="16" spans="1:9" ht="24.75" customHeight="1" x14ac:dyDescent="0.15">
      <c r="A16" s="9"/>
      <c r="B16" s="4"/>
      <c r="C16" s="4"/>
      <c r="D16" s="4"/>
      <c r="E16" s="11"/>
      <c r="F16" s="12"/>
    </row>
    <row r="17" spans="1:6" ht="24.75" customHeight="1" x14ac:dyDescent="0.15">
      <c r="A17" s="9">
        <f>[6]一覧表用!A6</f>
        <v>56</v>
      </c>
      <c r="B17" s="4"/>
      <c r="C17" s="4"/>
      <c r="D17" s="4"/>
      <c r="E17" s="10" t="str">
        <f>[6]一覧表用!B6</f>
        <v>高石市</v>
      </c>
      <c r="F17" s="12" t="str">
        <f>[6]一覧表用!C6</f>
        <v>幼保連携型認定こども園南海愛児園</v>
      </c>
    </row>
    <row r="18" spans="1:6" ht="24.75" customHeight="1" x14ac:dyDescent="0.15">
      <c r="A18" s="9"/>
      <c r="B18" s="4"/>
      <c r="C18" s="4"/>
      <c r="D18" s="4"/>
      <c r="E18" s="11"/>
      <c r="F18" s="12"/>
    </row>
    <row r="19" spans="1:6" ht="24.75" customHeight="1" x14ac:dyDescent="0.15">
      <c r="A19" s="9">
        <f>[7]一覧表用!A6</f>
        <v>57</v>
      </c>
      <c r="B19" s="4"/>
      <c r="C19" s="4"/>
      <c r="D19" s="4"/>
      <c r="E19" s="10" t="str">
        <f>[7]一覧表用!B6</f>
        <v>泉大津市</v>
      </c>
      <c r="F19" s="12" t="str">
        <f>[7]一覧表用!C6</f>
        <v>認定こども園ぱる</v>
      </c>
    </row>
    <row r="20" spans="1:6" ht="24.75" customHeight="1" x14ac:dyDescent="0.15">
      <c r="A20" s="9"/>
      <c r="B20" s="4"/>
      <c r="C20" s="4"/>
      <c r="D20" s="4"/>
      <c r="E20" s="11"/>
      <c r="F20" s="12"/>
    </row>
    <row r="21" spans="1:6" ht="24.75" customHeight="1" x14ac:dyDescent="0.15">
      <c r="A21" s="9">
        <f>[8]一覧表用!A6</f>
        <v>58</v>
      </c>
      <c r="B21" s="4"/>
      <c r="C21" s="4"/>
      <c r="D21" s="4"/>
      <c r="E21" s="10" t="str">
        <f>[8]一覧表用!B6</f>
        <v>泉大津市</v>
      </c>
      <c r="F21" s="12" t="str">
        <f>[8]一覧表用!C6</f>
        <v>みらいずこども園</v>
      </c>
    </row>
    <row r="22" spans="1:6" ht="24.75" customHeight="1" x14ac:dyDescent="0.15">
      <c r="A22" s="9"/>
      <c r="B22" s="4"/>
      <c r="C22" s="4"/>
      <c r="D22" s="4"/>
      <c r="E22" s="11"/>
      <c r="F22" s="12"/>
    </row>
    <row r="23" spans="1:6" ht="24.75" customHeight="1" x14ac:dyDescent="0.15">
      <c r="A23" s="9">
        <f>[9]一覧表用!A6</f>
        <v>59</v>
      </c>
      <c r="B23" s="4"/>
      <c r="C23" s="4"/>
      <c r="D23" s="4"/>
      <c r="E23" s="10" t="str">
        <f>[9]一覧表用!B6</f>
        <v>泉大津市</v>
      </c>
      <c r="F23" s="12" t="str">
        <f>[9]一覧表用!C6</f>
        <v>認定こども園アイビースクール</v>
      </c>
    </row>
    <row r="24" spans="1:6" ht="24.75" customHeight="1" x14ac:dyDescent="0.15">
      <c r="A24" s="9"/>
      <c r="B24" s="4"/>
      <c r="C24" s="4"/>
      <c r="D24" s="4"/>
      <c r="E24" s="11"/>
      <c r="F24" s="12"/>
    </row>
    <row r="25" spans="1:6" ht="24.75" customHeight="1" x14ac:dyDescent="0.15">
      <c r="A25" s="9">
        <f>[10]一覧表用!A6</f>
        <v>60</v>
      </c>
      <c r="B25" s="4"/>
      <c r="C25" s="4"/>
      <c r="D25" s="4"/>
      <c r="E25" s="10" t="str">
        <f>[10]一覧表用!B6</f>
        <v>泉大津市</v>
      </c>
      <c r="F25" s="12" t="str">
        <f>[10]一覧表用!C6</f>
        <v>認定こども園アンビーこども園</v>
      </c>
    </row>
    <row r="26" spans="1:6" ht="24.75" customHeight="1" x14ac:dyDescent="0.15">
      <c r="A26" s="9"/>
      <c r="B26" s="4"/>
      <c r="C26" s="4"/>
      <c r="D26" s="4"/>
      <c r="E26" s="11"/>
      <c r="F26" s="12"/>
    </row>
    <row r="27" spans="1:6" ht="24.75" customHeight="1" x14ac:dyDescent="0.15">
      <c r="A27" s="9">
        <f>[11]一覧表用!A6</f>
        <v>61</v>
      </c>
      <c r="B27" s="4"/>
      <c r="C27" s="4"/>
      <c r="D27" s="4"/>
      <c r="E27" s="10" t="str">
        <f>[11]一覧表用!B6</f>
        <v>泉大津市</v>
      </c>
      <c r="F27" s="12" t="str">
        <f>[11]一覧表用!C6</f>
        <v>幼保連携型認定こども園南海かもめ認定こども園</v>
      </c>
    </row>
    <row r="28" spans="1:6" ht="24.75" customHeight="1" x14ac:dyDescent="0.15">
      <c r="A28" s="9"/>
      <c r="B28" s="4"/>
      <c r="C28" s="4"/>
      <c r="D28" s="4"/>
      <c r="E28" s="11"/>
      <c r="F28" s="12"/>
    </row>
    <row r="29" spans="1:6" ht="24.75" customHeight="1" x14ac:dyDescent="0.15">
      <c r="A29" s="9">
        <f>[12]一覧表用!A6</f>
        <v>62</v>
      </c>
      <c r="B29" s="4"/>
      <c r="C29" s="4"/>
      <c r="D29" s="4"/>
      <c r="E29" s="10" t="str">
        <f>[12]一覧表用!B6</f>
        <v>泉大津市</v>
      </c>
      <c r="F29" s="12" t="str">
        <f>[12]一覧表用!C6</f>
        <v>学校法人村川学園幼保連携型すこやか認定こども園</v>
      </c>
    </row>
    <row r="30" spans="1:6" ht="24.75" customHeight="1" x14ac:dyDescent="0.15">
      <c r="A30" s="9"/>
      <c r="B30" s="4"/>
      <c r="C30" s="4"/>
      <c r="D30" s="4"/>
      <c r="E30" s="11"/>
      <c r="F30" s="12"/>
    </row>
    <row r="31" spans="1:6" ht="24.75" customHeight="1" x14ac:dyDescent="0.15">
      <c r="A31" s="9">
        <f>[13]一覧表用!A6</f>
        <v>63</v>
      </c>
      <c r="B31" s="4"/>
      <c r="C31" s="4"/>
      <c r="D31" s="4"/>
      <c r="E31" s="10" t="str">
        <f>[13]一覧表用!B6</f>
        <v>泉大津市</v>
      </c>
      <c r="F31" s="12" t="str">
        <f>[13]一覧表用!C6</f>
        <v>とれぞあ子ども園</v>
      </c>
    </row>
    <row r="32" spans="1:6" ht="24.75" customHeight="1" x14ac:dyDescent="0.15">
      <c r="A32" s="9"/>
      <c r="B32" s="4"/>
      <c r="C32" s="4"/>
      <c r="D32" s="4"/>
      <c r="E32" s="11"/>
      <c r="F32" s="12"/>
    </row>
    <row r="33" spans="1:6" ht="24.75" customHeight="1" x14ac:dyDescent="0.15">
      <c r="A33" s="9">
        <f>[14]一覧表用!A6</f>
        <v>64</v>
      </c>
      <c r="B33" s="4"/>
      <c r="C33" s="4"/>
      <c r="D33" s="4"/>
      <c r="E33" s="10" t="str">
        <f>[14]一覧表用!B6</f>
        <v>和泉市</v>
      </c>
      <c r="F33" s="12" t="str">
        <f>[14]一覧表用!C6</f>
        <v>認定こども園あいしゅう幼稚園</v>
      </c>
    </row>
    <row r="34" spans="1:6" ht="24.75" customHeight="1" x14ac:dyDescent="0.15">
      <c r="A34" s="9"/>
      <c r="B34" s="4"/>
      <c r="C34" s="4"/>
      <c r="D34" s="4"/>
      <c r="E34" s="11"/>
      <c r="F34" s="12"/>
    </row>
    <row r="35" spans="1:6" ht="24.75" customHeight="1" x14ac:dyDescent="0.15">
      <c r="A35" s="9">
        <f>[15]一覧表用!A6</f>
        <v>65</v>
      </c>
      <c r="B35" s="4"/>
      <c r="C35" s="4"/>
      <c r="D35" s="4"/>
      <c r="E35" s="10" t="str">
        <f>[15]一覧表用!B6</f>
        <v>和泉市</v>
      </c>
      <c r="F35" s="12" t="str">
        <f>[15]一覧表用!C6</f>
        <v>認定こども園Ｋｉｄｓまゆみ</v>
      </c>
    </row>
    <row r="36" spans="1:6" ht="24.75" customHeight="1" x14ac:dyDescent="0.15">
      <c r="A36" s="9"/>
      <c r="B36" s="4"/>
      <c r="C36" s="4"/>
      <c r="D36" s="4"/>
      <c r="E36" s="11"/>
      <c r="F36" s="12"/>
    </row>
    <row r="37" spans="1:6" ht="24.75" customHeight="1" x14ac:dyDescent="0.15">
      <c r="A37" s="9">
        <f>[16]一覧表用!A6</f>
        <v>66</v>
      </c>
      <c r="B37" s="4"/>
      <c r="C37" s="4"/>
      <c r="D37" s="4"/>
      <c r="E37" s="10" t="str">
        <f>[16]一覧表用!B6</f>
        <v>和泉市</v>
      </c>
      <c r="F37" s="12" t="str">
        <f>[16]一覧表用!C6</f>
        <v>認定こども園上代幼稚園</v>
      </c>
    </row>
    <row r="38" spans="1:6" ht="24.75" customHeight="1" x14ac:dyDescent="0.15">
      <c r="A38" s="9"/>
      <c r="B38" s="4"/>
      <c r="C38" s="4"/>
      <c r="D38" s="4"/>
      <c r="E38" s="11"/>
      <c r="F38" s="12"/>
    </row>
    <row r="39" spans="1:6" ht="24.75" customHeight="1" x14ac:dyDescent="0.15">
      <c r="A39" s="9">
        <f>[17]一覧表用!A6</f>
        <v>67</v>
      </c>
      <c r="B39" s="4"/>
      <c r="C39" s="4"/>
      <c r="D39" s="4"/>
      <c r="E39" s="10" t="str">
        <f>[17]一覧表用!B6</f>
        <v>和泉市</v>
      </c>
      <c r="F39" s="12" t="str">
        <f>[17]一覧表用!C6</f>
        <v>幼保連携型認定こども園信太保育園</v>
      </c>
    </row>
    <row r="40" spans="1:6" ht="24.75" customHeight="1" x14ac:dyDescent="0.15">
      <c r="A40" s="9"/>
      <c r="B40" s="4"/>
      <c r="C40" s="4"/>
      <c r="D40" s="4"/>
      <c r="E40" s="11"/>
      <c r="F40" s="12"/>
    </row>
    <row r="41" spans="1:6" ht="24.75" customHeight="1" x14ac:dyDescent="0.15">
      <c r="A41" s="9">
        <f>[18]一覧表用!A6</f>
        <v>68</v>
      </c>
      <c r="B41" s="4"/>
      <c r="C41" s="4"/>
      <c r="D41" s="4"/>
      <c r="E41" s="10" t="str">
        <f>[18]一覧表用!B6</f>
        <v>和泉市</v>
      </c>
      <c r="F41" s="12" t="str">
        <f>[18]一覧表用!C6</f>
        <v>認定こども園新光明池幼稚園</v>
      </c>
    </row>
    <row r="42" spans="1:6" ht="24.75" customHeight="1" x14ac:dyDescent="0.15">
      <c r="A42" s="9"/>
      <c r="B42" s="4"/>
      <c r="C42" s="4"/>
      <c r="D42" s="4"/>
      <c r="E42" s="11"/>
      <c r="F42" s="12"/>
    </row>
    <row r="43" spans="1:6" ht="24.75" customHeight="1" x14ac:dyDescent="0.15">
      <c r="A43" s="9">
        <f>[19]一覧表用!A6</f>
        <v>69</v>
      </c>
      <c r="B43" s="4"/>
      <c r="C43" s="4"/>
      <c r="D43" s="4"/>
      <c r="E43" s="10" t="str">
        <f>[19]一覧表用!B6</f>
        <v>和泉市</v>
      </c>
      <c r="F43" s="12" t="str">
        <f>[19]一覧表用!C6</f>
        <v>認定こども園いぶきの</v>
      </c>
    </row>
    <row r="44" spans="1:6" ht="24.75" customHeight="1" x14ac:dyDescent="0.15">
      <c r="A44" s="9"/>
      <c r="B44" s="4"/>
      <c r="C44" s="4"/>
      <c r="D44" s="4"/>
      <c r="E44" s="11"/>
      <c r="F44" s="12"/>
    </row>
    <row r="45" spans="1:6" ht="24.75" customHeight="1" x14ac:dyDescent="0.15">
      <c r="A45" s="9">
        <f>[20]一覧表用!A6</f>
        <v>70</v>
      </c>
      <c r="B45" s="4"/>
      <c r="C45" s="4"/>
      <c r="D45" s="4"/>
      <c r="E45" s="10" t="str">
        <f>[20]一覧表用!B6</f>
        <v>和泉市</v>
      </c>
      <c r="F45" s="12" t="str">
        <f>[20]一覧表用!C6</f>
        <v>認定こども園横山きのみ保育園</v>
      </c>
    </row>
    <row r="46" spans="1:6" ht="24.75" customHeight="1" x14ac:dyDescent="0.15">
      <c r="A46" s="9"/>
      <c r="B46" s="4"/>
      <c r="C46" s="4"/>
      <c r="D46" s="4"/>
      <c r="E46" s="11"/>
      <c r="F46" s="12"/>
    </row>
    <row r="47" spans="1:6" ht="24.75" customHeight="1" x14ac:dyDescent="0.15">
      <c r="A47" s="9">
        <f>[21]一覧表用!A6</f>
        <v>71</v>
      </c>
      <c r="B47" s="4"/>
      <c r="C47" s="4"/>
      <c r="D47" s="4"/>
      <c r="E47" s="10" t="str">
        <f>[21]一覧表用!B6</f>
        <v>和泉市</v>
      </c>
      <c r="F47" s="12" t="str">
        <f>[21]一覧表用!C6</f>
        <v>幼保連携型認定こども園池上わかばこども園</v>
      </c>
    </row>
    <row r="48" spans="1:6" ht="24.75" customHeight="1" x14ac:dyDescent="0.15">
      <c r="A48" s="9"/>
      <c r="B48" s="4"/>
      <c r="C48" s="4"/>
      <c r="D48" s="4"/>
      <c r="E48" s="11"/>
      <c r="F48" s="12"/>
    </row>
    <row r="49" spans="1:6" ht="24.75" customHeight="1" x14ac:dyDescent="0.15">
      <c r="A49" s="9">
        <f>[22]一覧表用!A6</f>
        <v>72</v>
      </c>
      <c r="B49" s="4"/>
      <c r="C49" s="4"/>
      <c r="D49" s="4"/>
      <c r="E49" s="10" t="str">
        <f>[22]一覧表用!B6</f>
        <v>岸和田市</v>
      </c>
      <c r="F49" s="12" t="str">
        <f>[22]一覧表用!C6</f>
        <v>認定こども園ピープル大芝チャイルドスクール</v>
      </c>
    </row>
    <row r="50" spans="1:6" ht="24.75" customHeight="1" x14ac:dyDescent="0.15">
      <c r="A50" s="9"/>
      <c r="B50" s="4"/>
      <c r="C50" s="4"/>
      <c r="D50" s="4"/>
      <c r="E50" s="11"/>
      <c r="F50" s="12"/>
    </row>
    <row r="51" spans="1:6" ht="24.75" customHeight="1" x14ac:dyDescent="0.15">
      <c r="A51" s="9">
        <f>[23]一覧表用!A6</f>
        <v>73</v>
      </c>
      <c r="B51" s="4"/>
      <c r="C51" s="4"/>
      <c r="D51" s="4"/>
      <c r="E51" s="10" t="str">
        <f>[23]一覧表用!B6</f>
        <v>岸和田市</v>
      </c>
      <c r="F51" s="12" t="str">
        <f>[23]一覧表用!C6</f>
        <v>認定こども園天神山保育園</v>
      </c>
    </row>
    <row r="52" spans="1:6" ht="24.75" customHeight="1" x14ac:dyDescent="0.15">
      <c r="A52" s="9"/>
      <c r="B52" s="4"/>
      <c r="C52" s="4"/>
      <c r="D52" s="4"/>
      <c r="E52" s="11"/>
      <c r="F52" s="12"/>
    </row>
    <row r="53" spans="1:6" ht="24.75" customHeight="1" x14ac:dyDescent="0.15">
      <c r="A53" s="9">
        <f>[24]一覧表用!A6</f>
        <v>74</v>
      </c>
      <c r="B53" s="4"/>
      <c r="C53" s="4"/>
      <c r="D53" s="4"/>
      <c r="E53" s="10" t="str">
        <f>[24]一覧表用!B6</f>
        <v>岸和田市</v>
      </c>
      <c r="F53" s="12" t="str">
        <f>[24]一覧表用!C6</f>
        <v>はちまん認定こども園</v>
      </c>
    </row>
    <row r="54" spans="1:6" ht="24.75" customHeight="1" x14ac:dyDescent="0.15">
      <c r="A54" s="9"/>
      <c r="B54" s="4"/>
      <c r="C54" s="4"/>
      <c r="D54" s="4"/>
      <c r="E54" s="11"/>
      <c r="F54" s="12"/>
    </row>
    <row r="55" spans="1:6" ht="24.75" customHeight="1" x14ac:dyDescent="0.15">
      <c r="A55" s="9">
        <f>[25]一覧表用!A6</f>
        <v>75</v>
      </c>
      <c r="B55" s="4"/>
      <c r="C55" s="4"/>
      <c r="D55" s="4"/>
      <c r="E55" s="10" t="str">
        <f>[25]一覧表用!B6</f>
        <v>岸和田市</v>
      </c>
      <c r="F55" s="12" t="str">
        <f>[25]一覧表用!C6</f>
        <v>認定こども園ピープル久米田チャイルドスクール</v>
      </c>
    </row>
    <row r="56" spans="1:6" ht="24.75" customHeight="1" x14ac:dyDescent="0.15">
      <c r="A56" s="9"/>
      <c r="B56" s="4"/>
      <c r="C56" s="4"/>
      <c r="D56" s="4"/>
      <c r="E56" s="11"/>
      <c r="F56" s="12"/>
    </row>
    <row r="57" spans="1:6" ht="24.75" customHeight="1" x14ac:dyDescent="0.15">
      <c r="A57" s="9">
        <f>[26]一覧表用!A6</f>
        <v>76</v>
      </c>
      <c r="B57" s="4"/>
      <c r="C57" s="4"/>
      <c r="D57" s="4"/>
      <c r="E57" s="10" t="str">
        <f>[26]一覧表用!B6</f>
        <v>岸和田市</v>
      </c>
      <c r="F57" s="12" t="str">
        <f>[26]一覧表用!C6</f>
        <v>認定こども園ピープル八木南チャイルドスクール</v>
      </c>
    </row>
    <row r="58" spans="1:6" ht="24.75" customHeight="1" x14ac:dyDescent="0.15">
      <c r="A58" s="9"/>
      <c r="B58" s="4"/>
      <c r="C58" s="4"/>
      <c r="D58" s="4"/>
      <c r="E58" s="11"/>
      <c r="F58" s="12"/>
    </row>
    <row r="59" spans="1:6" ht="24.75" customHeight="1" x14ac:dyDescent="0.15">
      <c r="A59" s="9">
        <f>[27]一覧表用!A6</f>
        <v>77</v>
      </c>
      <c r="B59" s="4"/>
      <c r="C59" s="4"/>
      <c r="D59" s="4"/>
      <c r="E59" s="10" t="str">
        <f>[27]一覧表用!B6</f>
        <v>岸和田市</v>
      </c>
      <c r="F59" s="12" t="str">
        <f>[27]一覧表用!C6</f>
        <v>幼保連携型認定こども園東光こども園</v>
      </c>
    </row>
    <row r="60" spans="1:6" ht="24.75" customHeight="1" x14ac:dyDescent="0.15">
      <c r="A60" s="9"/>
      <c r="B60" s="4"/>
      <c r="C60" s="4"/>
      <c r="D60" s="4"/>
      <c r="E60" s="11"/>
      <c r="F60" s="12"/>
    </row>
    <row r="61" spans="1:6" ht="24.75" customHeight="1" x14ac:dyDescent="0.15">
      <c r="A61" s="15">
        <f>[28]一覧表用!A6</f>
        <v>78</v>
      </c>
      <c r="B61" s="4"/>
      <c r="C61" s="4"/>
      <c r="D61" s="4"/>
      <c r="E61" s="10" t="str">
        <f>[28]一覧表用!B6</f>
        <v>岸和田市</v>
      </c>
      <c r="F61" s="17" t="str">
        <f>[28]一覧表用!C6</f>
        <v>幼保連携型認定こども園八木こども園</v>
      </c>
    </row>
    <row r="62" spans="1:6" ht="24.75" customHeight="1" x14ac:dyDescent="0.15">
      <c r="A62" s="16"/>
      <c r="B62" s="4"/>
      <c r="C62" s="4"/>
      <c r="D62" s="4"/>
      <c r="E62" s="11"/>
      <c r="F62" s="18"/>
    </row>
    <row r="63" spans="1:6" ht="24.75" customHeight="1" x14ac:dyDescent="0.15">
      <c r="A63" s="15">
        <f>[29]一覧表用!A6</f>
        <v>79</v>
      </c>
      <c r="B63" s="4"/>
      <c r="C63" s="4"/>
      <c r="D63" s="4"/>
      <c r="E63" s="10" t="str">
        <f>[29]一覧表用!B6</f>
        <v>岸和田市</v>
      </c>
      <c r="F63" s="17" t="str">
        <f>[29]一覧表用!C6</f>
        <v>幼保連携型認定こども園山直南こども園</v>
      </c>
    </row>
    <row r="64" spans="1:6" ht="24.75" customHeight="1" x14ac:dyDescent="0.15">
      <c r="A64" s="16"/>
      <c r="B64" s="4"/>
      <c r="C64" s="4"/>
      <c r="D64" s="4"/>
      <c r="E64" s="11"/>
      <c r="F64" s="18"/>
    </row>
    <row r="65" spans="1:6" ht="24.75" customHeight="1" x14ac:dyDescent="0.15">
      <c r="A65" s="15">
        <f>[30]一覧表用!A6</f>
        <v>80</v>
      </c>
      <c r="B65" s="4"/>
      <c r="C65" s="4"/>
      <c r="D65" s="4"/>
      <c r="E65" s="10" t="str">
        <f>[30]一覧表用!B6</f>
        <v>岸和田市</v>
      </c>
      <c r="F65" s="12" t="str">
        <f>[30]一覧表用!C6</f>
        <v>認定こども園やまだい保育園</v>
      </c>
    </row>
    <row r="66" spans="1:6" ht="24.75" customHeight="1" x14ac:dyDescent="0.15">
      <c r="A66" s="16"/>
      <c r="B66" s="4"/>
      <c r="C66" s="4"/>
      <c r="D66" s="4"/>
      <c r="E66" s="11"/>
      <c r="F66" s="12"/>
    </row>
    <row r="67" spans="1:6" ht="24.75" customHeight="1" x14ac:dyDescent="0.15">
      <c r="A67" s="15">
        <f>[31]一覧表用!A6</f>
        <v>81</v>
      </c>
      <c r="B67" s="4"/>
      <c r="C67" s="4"/>
      <c r="D67" s="4"/>
      <c r="E67" s="10" t="str">
        <f>[31]一覧表用!B6</f>
        <v>貝塚市</v>
      </c>
      <c r="F67" s="12" t="str">
        <f>[31]一覧表用!C6</f>
        <v>認定こども園木島幼稚園</v>
      </c>
    </row>
    <row r="68" spans="1:6" ht="24.75" customHeight="1" x14ac:dyDescent="0.15">
      <c r="A68" s="16"/>
      <c r="B68" s="4"/>
      <c r="C68" s="4"/>
      <c r="D68" s="4"/>
      <c r="E68" s="11"/>
      <c r="F68" s="12"/>
    </row>
    <row r="69" spans="1:6" ht="24.75" customHeight="1" x14ac:dyDescent="0.15">
      <c r="A69" s="15">
        <f>[32]一覧表用!A6</f>
        <v>90</v>
      </c>
      <c r="B69" s="4"/>
      <c r="C69" s="4"/>
      <c r="D69" s="4"/>
      <c r="E69" s="10" t="str">
        <f>[32]一覧表用!B6</f>
        <v>泉南市</v>
      </c>
      <c r="F69" s="12" t="str">
        <f>[32]一覧表用!C6</f>
        <v>認定こども園信達こども園</v>
      </c>
    </row>
    <row r="70" spans="1:6" ht="24.75" customHeight="1" x14ac:dyDescent="0.15">
      <c r="A70" s="16"/>
      <c r="B70" s="4"/>
      <c r="C70" s="4"/>
      <c r="D70" s="4"/>
      <c r="E70" s="11"/>
      <c r="F70" s="12"/>
    </row>
    <row r="71" spans="1:6" ht="24.75" customHeight="1" x14ac:dyDescent="0.15">
      <c r="A71" s="15">
        <f>[33]一覧表用!A6</f>
        <v>91</v>
      </c>
      <c r="B71" s="4"/>
      <c r="C71" s="4"/>
      <c r="D71" s="4"/>
      <c r="E71" s="10" t="str">
        <f>[33]一覧表用!B6</f>
        <v>阪南市</v>
      </c>
      <c r="F71" s="12" t="str">
        <f>[33]一覧表用!C6</f>
        <v>認定こども園アルン西鳥取こども園</v>
      </c>
    </row>
    <row r="72" spans="1:6" ht="24.75" customHeight="1" x14ac:dyDescent="0.15">
      <c r="A72" s="16"/>
      <c r="B72" s="4"/>
      <c r="C72" s="4"/>
      <c r="D72" s="4"/>
      <c r="E72" s="11"/>
      <c r="F72" s="12"/>
    </row>
    <row r="73" spans="1:6" ht="24.75" customHeight="1" x14ac:dyDescent="0.15">
      <c r="A73" s="15">
        <f>[34]一覧表用!A6</f>
        <v>92</v>
      </c>
      <c r="B73" s="4"/>
      <c r="C73" s="4"/>
      <c r="D73" s="4"/>
      <c r="E73" s="10" t="str">
        <f>[34]一覧表用!B6</f>
        <v>阪南市</v>
      </c>
      <c r="F73" s="12" t="str">
        <f>[34]一覧表用!C6</f>
        <v>しいの実こども園</v>
      </c>
    </row>
    <row r="74" spans="1:6" ht="24.75" customHeight="1" x14ac:dyDescent="0.15">
      <c r="A74" s="16"/>
      <c r="B74" s="4"/>
      <c r="C74" s="4"/>
      <c r="D74" s="4"/>
      <c r="E74" s="11"/>
      <c r="F74" s="12"/>
    </row>
    <row r="75" spans="1:6" ht="24.75" customHeight="1" x14ac:dyDescent="0.15">
      <c r="A75" s="15">
        <f>[35]一覧表用!A6</f>
        <v>93</v>
      </c>
      <c r="B75" s="4"/>
      <c r="C75" s="4"/>
      <c r="D75" s="4"/>
      <c r="E75" s="10" t="str">
        <f>[35]一覧表用!B6</f>
        <v>阪南市</v>
      </c>
      <c r="F75" s="12" t="str">
        <f>[35]一覧表用!C6</f>
        <v>ワンワン認定こども園</v>
      </c>
    </row>
    <row r="76" spans="1:6" ht="24.75" customHeight="1" x14ac:dyDescent="0.15">
      <c r="A76" s="16"/>
      <c r="B76" s="4"/>
      <c r="C76" s="4"/>
      <c r="D76" s="4"/>
      <c r="E76" s="11"/>
      <c r="F76" s="12"/>
    </row>
  </sheetData>
  <mergeCells count="109">
    <mergeCell ref="A75:A76"/>
    <mergeCell ref="E75:E76"/>
    <mergeCell ref="F75:F76"/>
    <mergeCell ref="A73:A74"/>
    <mergeCell ref="E73:E74"/>
    <mergeCell ref="F73:F74"/>
    <mergeCell ref="A71:A72"/>
    <mergeCell ref="E71:E72"/>
    <mergeCell ref="F71:F72"/>
    <mergeCell ref="A69:A70"/>
    <mergeCell ref="E69:E70"/>
    <mergeCell ref="F69:F70"/>
    <mergeCell ref="A67:A68"/>
    <mergeCell ref="E67:E68"/>
    <mergeCell ref="F67:F68"/>
    <mergeCell ref="A65:A66"/>
    <mergeCell ref="E65:E66"/>
    <mergeCell ref="F65:F66"/>
    <mergeCell ref="A63:A64"/>
    <mergeCell ref="E63:E64"/>
    <mergeCell ref="F63:F64"/>
    <mergeCell ref="A61:A62"/>
    <mergeCell ref="E61:E62"/>
    <mergeCell ref="F61:F62"/>
    <mergeCell ref="A59:A60"/>
    <mergeCell ref="E59:E60"/>
    <mergeCell ref="F59:F60"/>
    <mergeCell ref="A57:A58"/>
    <mergeCell ref="E57:E58"/>
    <mergeCell ref="F57:F58"/>
    <mergeCell ref="A55:A56"/>
    <mergeCell ref="E55:E56"/>
    <mergeCell ref="F55:F56"/>
    <mergeCell ref="A53:A54"/>
    <mergeCell ref="E53:E54"/>
    <mergeCell ref="F53:F54"/>
    <mergeCell ref="A51:A52"/>
    <mergeCell ref="E51:E52"/>
    <mergeCell ref="F51:F52"/>
    <mergeCell ref="A49:A50"/>
    <mergeCell ref="E49:E50"/>
    <mergeCell ref="F49:F50"/>
    <mergeCell ref="A47:A48"/>
    <mergeCell ref="E47:E48"/>
    <mergeCell ref="F47:F48"/>
    <mergeCell ref="A45:A46"/>
    <mergeCell ref="E45:E46"/>
    <mergeCell ref="F45:F46"/>
    <mergeCell ref="A43:A44"/>
    <mergeCell ref="E43:E44"/>
    <mergeCell ref="F43:F44"/>
    <mergeCell ref="A41:A42"/>
    <mergeCell ref="E41:E42"/>
    <mergeCell ref="F41:F42"/>
    <mergeCell ref="A39:A40"/>
    <mergeCell ref="E39:E40"/>
    <mergeCell ref="F39:F40"/>
    <mergeCell ref="A37:A38"/>
    <mergeCell ref="E37:E38"/>
    <mergeCell ref="F37:F38"/>
    <mergeCell ref="A35:A36"/>
    <mergeCell ref="E35:E36"/>
    <mergeCell ref="F35:F36"/>
    <mergeCell ref="A33:A34"/>
    <mergeCell ref="E33:E34"/>
    <mergeCell ref="F33:F34"/>
    <mergeCell ref="A31:A32"/>
    <mergeCell ref="E31:E32"/>
    <mergeCell ref="F31:F32"/>
    <mergeCell ref="A29:A30"/>
    <mergeCell ref="E29:E30"/>
    <mergeCell ref="F29:F30"/>
    <mergeCell ref="A27:A28"/>
    <mergeCell ref="E27:E28"/>
    <mergeCell ref="F27:F28"/>
    <mergeCell ref="A25:A26"/>
    <mergeCell ref="E25:E26"/>
    <mergeCell ref="F25:F26"/>
    <mergeCell ref="A23:A24"/>
    <mergeCell ref="E23:E24"/>
    <mergeCell ref="F23:F24"/>
    <mergeCell ref="A21:A22"/>
    <mergeCell ref="E21:E22"/>
    <mergeCell ref="F21:F22"/>
    <mergeCell ref="A19:A20"/>
    <mergeCell ref="E19:E20"/>
    <mergeCell ref="F19:F20"/>
    <mergeCell ref="A17:A18"/>
    <mergeCell ref="E17:E18"/>
    <mergeCell ref="F17:F18"/>
    <mergeCell ref="A15:A16"/>
    <mergeCell ref="E15:E16"/>
    <mergeCell ref="F15:F16"/>
    <mergeCell ref="A13:A14"/>
    <mergeCell ref="E13:E14"/>
    <mergeCell ref="F13:F14"/>
    <mergeCell ref="A11:A12"/>
    <mergeCell ref="E11:E12"/>
    <mergeCell ref="F11:F12"/>
    <mergeCell ref="A9:A10"/>
    <mergeCell ref="E9:E10"/>
    <mergeCell ref="F9:F10"/>
    <mergeCell ref="A7:A8"/>
    <mergeCell ref="E7:E8"/>
    <mergeCell ref="F7:F8"/>
    <mergeCell ref="A2:I2"/>
    <mergeCell ref="A4:A6"/>
    <mergeCell ref="E4:E6"/>
    <mergeCell ref="F4:F6"/>
  </mergeCells>
  <phoneticPr fontId="1"/>
  <pageMargins left="0.23622047244094491" right="0.23622047244094491" top="0.31496062992125984" bottom="0.31496062992125984" header="0.31496062992125984" footer="0.19685039370078741"/>
  <pageSetup paperSize="9" scale="47" orientation="portrait" r:id="rId1"/>
  <headerFooter>
    <oddFooter>&amp;C&amp;12&amp;P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第２回認可部会</vt:lpstr>
      <vt:lpstr>Sheet1</vt:lpstr>
      <vt:lpstr>Sheet2</vt:lpstr>
      <vt:lpstr>Sheet3</vt:lpstr>
      <vt:lpstr>第２回認可部会!Print_Area</vt:lpstr>
      <vt:lpstr>第２回認可部会!Print_Titles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2015-06-03T02:05:50Z</dcterms:modified>
</cp:coreProperties>
</file>