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4（R3年度就労人数調査）\03_調査票（府から市へ依頼）\0610〆_府就労人数調査\"/>
    </mc:Choice>
  </mc:AlternateContent>
  <bookViews>
    <workbookView xWindow="-120" yWindow="-120" windowWidth="20730" windowHeight="11160"/>
  </bookViews>
  <sheets>
    <sheet name="事業所回答（シート名変更禁止）" sheetId="1" r:id="rId1"/>
    <sheet name="自動編集" sheetId="2" r:id="rId2"/>
    <sheet name="プルダウンリスト" sheetId="3" r:id="rId3"/>
  </sheets>
  <definedNames>
    <definedName name="_xlnm._FilterDatabase" localSheetId="1" hidden="1">自動編集!$A$2:$HS$2</definedName>
    <definedName name="A型">プルダウンリスト!#REF!</definedName>
    <definedName name="B型">プルダウンリスト!#REF!</definedName>
    <definedName name="_xlnm.Print_Area" localSheetId="0">'事業所回答（シート名変更禁止）'!$A$1:$Z$175</definedName>
    <definedName name="サービス種別">プルダウンリスト!$F$1:$H$1</definedName>
    <definedName name="移行">プルダウンリスト!#REF!</definedName>
    <definedName name="就労移行支援事業所">プルダウンリスト!$F$2:$F$8</definedName>
    <definedName name="就労継続支援A型事業">プルダウンリスト!$G$2:$G$8</definedName>
    <definedName name="就労継続支援A型事業所">プルダウンリスト!$G$2:$G$8</definedName>
    <definedName name="就労継続支援B型事業">プルダウンリスト!$H$2:$H$8</definedName>
    <definedName name="就労継続支援B型事業所">プルダウンリスト!$H$2:$H$10</definedName>
    <definedName name="報酬単価">プルダウンリスト!$F$1:$H$1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0" i="1" l="1"/>
  <c r="A121" i="1" l="1"/>
  <c r="U82" i="1" l="1"/>
  <c r="W72" i="1" s="1"/>
  <c r="A117" i="1"/>
  <c r="A129" i="1" l="1"/>
  <c r="G87" i="1"/>
  <c r="D60" i="1"/>
  <c r="O50" i="1"/>
  <c r="H52" i="1"/>
  <c r="Q109" i="1" l="1"/>
  <c r="A90" i="1"/>
  <c r="G48" i="1" l="1"/>
  <c r="C58" i="1" s="1"/>
  <c r="I3" i="2"/>
  <c r="AC20" i="1"/>
  <c r="H3" i="2" s="1"/>
  <c r="B3" i="2"/>
  <c r="U69" i="1"/>
  <c r="U73" i="1"/>
  <c r="U76" i="1"/>
  <c r="U74" i="1"/>
  <c r="S82" i="1"/>
  <c r="Q82" i="1"/>
  <c r="O82" i="1"/>
  <c r="M82" i="1"/>
  <c r="K82" i="1"/>
  <c r="I82" i="1"/>
  <c r="U67" i="1"/>
  <c r="T103" i="1" l="1"/>
  <c r="T3" i="2"/>
  <c r="HU3" i="2"/>
  <c r="CY3" i="2"/>
  <c r="AH3" i="2"/>
  <c r="AG3" i="2"/>
  <c r="R3" i="2" l="1"/>
  <c r="Q3" i="2"/>
  <c r="AB19" i="1"/>
  <c r="O3" i="2" l="1"/>
  <c r="GZ3" i="2" l="1"/>
  <c r="GY3" i="2"/>
  <c r="HA3" i="2" l="1"/>
  <c r="E3" i="2"/>
  <c r="H141" i="1"/>
  <c r="E152" i="1" s="1"/>
  <c r="T152" i="1" s="1"/>
  <c r="U152" i="1" s="1"/>
  <c r="H139" i="1"/>
  <c r="E150" i="1" s="1"/>
  <c r="U150" i="1" s="1"/>
  <c r="H140" i="1"/>
  <c r="E151" i="1" s="1"/>
  <c r="T151" i="1" s="1"/>
  <c r="U151" i="1" s="1"/>
  <c r="K144" i="1" l="1"/>
  <c r="HT3" i="2" s="1"/>
  <c r="T141" i="1"/>
  <c r="U141" i="1" s="1"/>
  <c r="T139" i="1"/>
  <c r="U139" i="1" s="1"/>
  <c r="AS3" i="2"/>
  <c r="U81" i="1" l="1"/>
  <c r="U80" i="1"/>
  <c r="U79" i="1"/>
  <c r="U78" i="1"/>
  <c r="U77" i="1"/>
  <c r="U75" i="1"/>
  <c r="U72" i="1"/>
  <c r="U71" i="1"/>
  <c r="U70" i="1"/>
  <c r="U68" i="1"/>
  <c r="A125" i="1" l="1"/>
  <c r="G94" i="1"/>
  <c r="BD3" i="2"/>
  <c r="T140" i="1"/>
  <c r="U140" i="1" s="1"/>
  <c r="EW3" i="2"/>
  <c r="EV3" i="2"/>
  <c r="EU3" i="2"/>
  <c r="ET3" i="2"/>
  <c r="ES3" i="2"/>
  <c r="ER3" i="2"/>
  <c r="EQ3" i="2"/>
  <c r="EX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X3" i="2"/>
  <c r="CW3" i="2"/>
  <c r="CV3" i="2"/>
  <c r="CU3" i="2"/>
  <c r="CT3" i="2"/>
  <c r="CS3" i="2"/>
  <c r="CR3" i="2"/>
  <c r="CQ3" i="2"/>
  <c r="CP3" i="2"/>
  <c r="CO3" i="2"/>
  <c r="CN3" i="2"/>
  <c r="CM3" i="2"/>
  <c r="CL3" i="2"/>
  <c r="CK3" i="2"/>
  <c r="CJ3" i="2"/>
  <c r="CI3" i="2"/>
  <c r="CH3" i="2"/>
  <c r="CG3" i="2"/>
  <c r="CF3" i="2"/>
  <c r="CE3" i="2"/>
  <c r="CD3" i="2"/>
  <c r="CC3" i="2"/>
  <c r="CB3" i="2"/>
  <c r="CA3" i="2"/>
  <c r="BZ3" i="2"/>
  <c r="BY3" i="2"/>
  <c r="BR3" i="2"/>
  <c r="BX3" i="2" l="1"/>
  <c r="BW3" i="2"/>
  <c r="BV3" i="2"/>
  <c r="BU3" i="2"/>
  <c r="BT3" i="2"/>
  <c r="BS3" i="2"/>
  <c r="BQ3" i="2"/>
  <c r="BP3" i="2"/>
  <c r="BO3" i="2"/>
  <c r="BN3" i="2"/>
  <c r="BM3" i="2"/>
  <c r="BL3" i="2"/>
  <c r="BK3" i="2"/>
  <c r="BJ3" i="2"/>
  <c r="BI3" i="2"/>
  <c r="BH3" i="2"/>
  <c r="BG3" i="2"/>
  <c r="BF3" i="2"/>
  <c r="BE3" i="2"/>
  <c r="BC3" i="2"/>
  <c r="BB3" i="2"/>
  <c r="BA3" i="2"/>
  <c r="AZ3" i="2"/>
  <c r="AY3" i="2"/>
  <c r="AX3" i="2"/>
  <c r="AW3" i="2"/>
  <c r="AV3" i="2"/>
  <c r="AU3" i="2"/>
  <c r="AT3" i="2"/>
  <c r="AR3" i="2"/>
  <c r="AQ3" i="2"/>
  <c r="AP3" i="2"/>
  <c r="AO3" i="2"/>
  <c r="AN3" i="2"/>
  <c r="AM3" i="2"/>
  <c r="AL3" i="2"/>
  <c r="AK3" i="2"/>
  <c r="AJ3" i="2"/>
  <c r="AI3" i="2"/>
  <c r="AA3" i="2"/>
  <c r="P3" i="2"/>
  <c r="U35" i="3" l="1"/>
  <c r="S3" i="2" l="1"/>
  <c r="FC3" i="2" l="1"/>
  <c r="FB3" i="2"/>
  <c r="FA3" i="2"/>
  <c r="EZ3" i="2"/>
  <c r="EY3" i="2"/>
  <c r="AF3" i="2"/>
  <c r="AE3" i="2"/>
  <c r="AD3" i="2"/>
  <c r="AC3" i="2"/>
  <c r="AB3" i="2"/>
  <c r="GX3" i="2" l="1"/>
  <c r="GW3" i="2"/>
  <c r="GV3" i="2"/>
  <c r="IO3" i="2"/>
  <c r="IN3" i="2"/>
  <c r="IM3" i="2"/>
  <c r="IL3" i="2"/>
  <c r="IK3" i="2"/>
  <c r="IJ3" i="2"/>
  <c r="II3" i="2"/>
  <c r="IH3" i="2"/>
  <c r="IG3" i="2"/>
  <c r="IF3" i="2"/>
  <c r="IE3" i="2" l="1"/>
  <c r="ID3" i="2"/>
  <c r="IC3" i="2"/>
  <c r="IB3" i="2"/>
  <c r="IA3" i="2"/>
  <c r="HZ3" i="2"/>
  <c r="HY3" i="2"/>
  <c r="HX3" i="2"/>
  <c r="HW3" i="2"/>
  <c r="HV3" i="2"/>
  <c r="HN3" i="2"/>
  <c r="HS3" i="2"/>
  <c r="HR3" i="2"/>
  <c r="HQ3" i="2"/>
  <c r="HM3" i="2"/>
  <c r="HL3" i="2"/>
  <c r="HK3" i="2"/>
  <c r="HH3" i="2"/>
  <c r="HG3" i="2"/>
  <c r="HF3" i="2"/>
  <c r="HE3" i="2"/>
  <c r="HB3" i="2"/>
  <c r="HD3" i="2" s="1"/>
  <c r="GU3" i="2" l="1"/>
  <c r="GT3" i="2"/>
  <c r="GS3" i="2"/>
  <c r="GR3" i="2"/>
  <c r="GQ3" i="2"/>
  <c r="GP3" i="2"/>
  <c r="GO3" i="2"/>
  <c r="GN3" i="2"/>
  <c r="GM3" i="2"/>
  <c r="GL3" i="2"/>
  <c r="GK3" i="2"/>
  <c r="GJ3" i="2"/>
  <c r="GI3" i="2"/>
  <c r="GH3" i="2"/>
  <c r="GG3" i="2"/>
  <c r="GF3" i="2"/>
  <c r="GE3" i="2"/>
  <c r="GD3" i="2"/>
  <c r="GC3" i="2"/>
  <c r="GB3" i="2"/>
  <c r="GA3" i="2"/>
  <c r="FZ3" i="2"/>
  <c r="FY3" i="2"/>
  <c r="FX3" i="2"/>
  <c r="FW3" i="2"/>
  <c r="FV3" i="2"/>
  <c r="FU3" i="2"/>
  <c r="HO3" i="2" l="1"/>
  <c r="HP3" i="2" s="1"/>
  <c r="FT3" i="2"/>
  <c r="FS3" i="2"/>
  <c r="FR3" i="2"/>
  <c r="FQ3" i="2"/>
  <c r="FP3" i="2"/>
  <c r="FO3" i="2"/>
  <c r="FN3" i="2"/>
  <c r="FM3" i="2"/>
  <c r="FL3" i="2"/>
  <c r="FK3" i="2"/>
  <c r="FJ3" i="2"/>
  <c r="FI3" i="2"/>
  <c r="FH3" i="2"/>
  <c r="FG3" i="2"/>
  <c r="FF3" i="2"/>
  <c r="FE3" i="2"/>
  <c r="FD3" i="2"/>
  <c r="Z3" i="2" l="1"/>
  <c r="Y3" i="2"/>
  <c r="X3" i="2"/>
  <c r="W3" i="2"/>
  <c r="V3" i="2"/>
  <c r="U3" i="2"/>
  <c r="N3" i="2"/>
  <c r="M3" i="2"/>
  <c r="L3" i="2"/>
  <c r="K3" i="2"/>
  <c r="J3" i="2"/>
  <c r="G3" i="2"/>
  <c r="F3" i="2"/>
  <c r="D3" i="2"/>
  <c r="C3" i="2"/>
  <c r="A3" i="2"/>
  <c r="HI3" i="2" l="1"/>
  <c r="HJ3" i="2" s="1"/>
  <c r="HC3" i="2"/>
</calcChain>
</file>

<file path=xl/comments1.xml><?xml version="1.0" encoding="utf-8"?>
<comments xmlns="http://schemas.openxmlformats.org/spreadsheetml/2006/main">
  <authors>
    <author>tc={71E9D1DC-6FC8-4951-96B9-A0AC2D8A1044}</author>
    <author>tc={24D210EA-C9A7-4CFC-AB88-C666746A0D65}</author>
    <author>大阪府</author>
  </authors>
  <commentList>
    <comment ref="J17" authorId="0" shapeId="0">
      <text>
        <r>
          <rPr>
            <sz val="11"/>
            <color theme="1"/>
            <rFont val="ＭＳ Ｐゴシック"/>
            <family val="2"/>
            <charset val="128"/>
            <scheme val="minor"/>
          </rPr>
          <t>従たる事業所がある事業所については、従たる事業所分も合算して回答してください。</t>
        </r>
      </text>
    </comment>
    <comment ref="J18" authorId="1" shapeId="0">
      <text>
        <r>
          <rPr>
            <sz val="11"/>
            <color theme="1"/>
            <rFont val="ＭＳ Ｐゴシック"/>
            <family val="2"/>
            <charset val="128"/>
            <scheme val="minor"/>
          </rPr>
          <t xml:space="preserve">  「令和３年度就労人数調査対象事業所一覧」をご確認のうえ、入力してください。</t>
        </r>
      </text>
    </comment>
    <comment ref="J19" authorId="2" shapeId="0">
      <text>
        <r>
          <rPr>
            <sz val="11"/>
            <color indexed="81"/>
            <rFont val="MS P ゴシック"/>
            <family val="3"/>
            <charset val="128"/>
          </rPr>
          <t>複数の事業を行っている場合は、事業形態ごとに回答を作成してください。</t>
        </r>
      </text>
    </comment>
    <comment ref="B27" authorId="2" shapeId="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43" authorId="2"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<sst xmlns="http://schemas.openxmlformats.org/spreadsheetml/2006/main" count="789" uniqueCount="392">
  <si>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</si>
  <si>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</si>
  <si>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</si>
  <si>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</si>
  <si>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</si>
  <si>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指定年月日</t>
    <rPh sb="0" eb="2">
      <t>シテイ</t>
    </rPh>
    <rPh sb="2" eb="5">
      <t>ネンガッピ</t>
    </rPh>
    <phoneticPr fontId="2"/>
  </si>
  <si>
    <t>電話番号</t>
    <rPh sb="0" eb="2">
      <t>デンワ</t>
    </rPh>
    <rPh sb="2" eb="4">
      <t>バンゴウ</t>
    </rPh>
    <phoneticPr fontId="2"/>
  </si>
  <si>
    <t>FAX</t>
  </si>
  <si>
    <t>E-mail</t>
  </si>
  <si>
    <t>ご担当者氏名</t>
    <rPh sb="1" eb="4">
      <t>タントウシャ</t>
    </rPh>
    <rPh sb="4" eb="6">
      <t>シメイ</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</si>
  <si>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</si>
  <si>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</si>
  <si>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</si>
  <si>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</si>
  <si>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</si>
  <si>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</si>
  <si>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</si>
  <si>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</si>
  <si>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</si>
  <si>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</si>
  <si>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</si>
  <si>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</si>
  <si>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</si>
  <si>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</si>
  <si>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</si>
  <si>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</si>
  <si>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</si>
  <si>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</si>
  <si>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</si>
  <si>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</si>
  <si>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</si>
  <si>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</si>
  <si>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</si>
  <si>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</si>
  <si>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</si>
  <si>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</si>
  <si>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</si>
  <si>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</si>
  <si>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</si>
  <si>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</si>
  <si>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</si>
  <si>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</si>
  <si>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</si>
  <si>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</si>
  <si>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</si>
  <si>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</si>
  <si>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</si>
  <si>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</si>
  <si>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</si>
  <si>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</si>
  <si>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</si>
  <si>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</si>
  <si>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</si>
  <si>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</si>
  <si>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</si>
  <si>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</si>
  <si>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</si>
  <si>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</si>
  <si>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</si>
  <si>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</si>
  <si>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</si>
  <si>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</si>
  <si>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</si>
  <si>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</si>
  <si>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</si>
  <si>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</si>
  <si>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</si>
  <si>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基本情報</t>
    <rPh sb="0" eb="2">
      <t>キホン</t>
    </rPh>
    <rPh sb="2" eb="4">
      <t>ジョウホウ</t>
    </rPh>
    <phoneticPr fontId="18"/>
  </si>
  <si>
    <t>数値実績</t>
    <rPh sb="0" eb="2">
      <t>スウチ</t>
    </rPh>
    <rPh sb="2" eb="4">
      <t>ジッセキ</t>
    </rPh>
    <phoneticPr fontId="18"/>
  </si>
  <si>
    <t>市町村別就労実績</t>
    <rPh sb="0" eb="3">
      <t>シチョウソン</t>
    </rPh>
    <rPh sb="3" eb="4">
      <t>ベツ</t>
    </rPh>
    <rPh sb="4" eb="6">
      <t>シュウロウ</t>
    </rPh>
    <rPh sb="6" eb="8">
      <t>ジッセキ</t>
    </rPh>
    <phoneticPr fontId="18"/>
  </si>
  <si>
    <t>定着支援について</t>
    <rPh sb="0" eb="2">
      <t>テイチャク</t>
    </rPh>
    <rPh sb="2" eb="4">
      <t>シエン</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</si>
  <si>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</si>
  <si>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</si>
  <si>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</si>
  <si>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</si>
  <si>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多機能型
単独型</t>
    <rPh sb="0" eb="3">
      <t>タキノウ</t>
    </rPh>
    <rPh sb="3" eb="4">
      <t>ガタ</t>
    </rPh>
    <rPh sb="5" eb="7">
      <t>タンドク</t>
    </rPh>
    <rPh sb="7" eb="8">
      <t>ガタ</t>
    </rPh>
    <phoneticPr fontId="18"/>
  </si>
  <si>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</si>
  <si>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</si>
  <si>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</si>
  <si>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</si>
  <si>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</si>
  <si>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</si>
  <si>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</si>
  <si>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</si>
  <si>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</si>
  <si>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</si>
  <si>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</si>
  <si>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</si>
  <si>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</si>
  <si>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</si>
  <si>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20時間未満</t>
    <rPh sb="2" eb="4">
      <t>ジカン</t>
    </rPh>
    <rPh sb="4" eb="6">
      <t>ミマン</t>
    </rPh>
    <phoneticPr fontId="2"/>
  </si>
  <si>
    <t>30時間以上</t>
    <rPh sb="2" eb="4">
      <t>ジカン</t>
    </rPh>
    <rPh sb="4" eb="6">
      <t>イジョウ</t>
    </rPh>
    <phoneticPr fontId="2"/>
  </si>
  <si>
    <t>20時間以上30時間未満</t>
    <rPh sb="2" eb="6">
      <t>ジカンイジョウ</t>
    </rPh>
    <rPh sb="8" eb="10">
      <t>ジカン</t>
    </rPh>
    <rPh sb="10" eb="12">
      <t>ミマン</t>
    </rPh>
    <phoneticPr fontId="2"/>
  </si>
  <si>
    <t>把握者数</t>
    <rPh sb="0" eb="2">
      <t>ハアク</t>
    </rPh>
    <rPh sb="2" eb="3">
      <t>シャ</t>
    </rPh>
    <rPh sb="3" eb="4">
      <t>スウ</t>
    </rPh>
    <phoneticPr fontId="2"/>
  </si>
  <si>
    <t>その他</t>
    <rPh sb="2" eb="3">
      <t>ホカ</t>
    </rPh>
    <phoneticPr fontId="2"/>
  </si>
  <si>
    <t>指定年</t>
    <rPh sb="0" eb="2">
      <t>シテイ</t>
    </rPh>
    <rPh sb="2" eb="3">
      <t>ドシ</t>
    </rPh>
    <phoneticPr fontId="2"/>
  </si>
  <si>
    <t>指定日</t>
    <rPh sb="0" eb="3">
      <t>シテイビ</t>
    </rPh>
    <phoneticPr fontId="18"/>
  </si>
  <si>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</si>
  <si>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</si>
  <si>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</si>
  <si>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</si>
  <si>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</si>
  <si>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就職者数</t>
    <rPh sb="0" eb="2">
      <t>シュウショク</t>
    </rPh>
    <rPh sb="2" eb="3">
      <t>シャ</t>
    </rPh>
    <rPh sb="3" eb="4">
      <t>スウ</t>
    </rPh>
    <phoneticPr fontId="2"/>
  </si>
  <si>
    <t>人</t>
    <rPh sb="0" eb="1">
      <t>ニン</t>
    </rPh>
    <phoneticPr fontId="2"/>
  </si>
  <si>
    <t>自社製品製造</t>
    <rPh sb="0" eb="2">
      <t>ジシャ</t>
    </rPh>
    <rPh sb="2" eb="4">
      <t>セイヒン</t>
    </rPh>
    <rPh sb="4" eb="6">
      <t>セイゾウ</t>
    </rPh>
    <phoneticPr fontId="2"/>
  </si>
  <si>
    <t>内職・請負</t>
    <rPh sb="0" eb="2">
      <t>ナイショク</t>
    </rPh>
    <rPh sb="3" eb="5">
      <t>ウケオイ</t>
    </rPh>
    <phoneticPr fontId="2"/>
  </si>
  <si>
    <t>清掃・サービス</t>
    <rPh sb="0" eb="2">
      <t>セイソウ</t>
    </rPh>
    <phoneticPr fontId="2"/>
  </si>
  <si>
    <t>印刷</t>
    <rPh sb="0" eb="2">
      <t>インサツ</t>
    </rPh>
    <phoneticPr fontId="2"/>
  </si>
  <si>
    <t>農作業</t>
    <rPh sb="0" eb="3">
      <t>ノウサギョウ</t>
    </rPh>
    <phoneticPr fontId="2"/>
  </si>
  <si>
    <t>データ入力、HP作成</t>
    <rPh sb="3" eb="5">
      <t>ニュウリョク</t>
    </rPh>
    <phoneticPr fontId="2"/>
  </si>
  <si>
    <t>食品・喫茶</t>
    <rPh sb="0" eb="2">
      <t>ショクヒン</t>
    </rPh>
    <rPh sb="3" eb="5">
      <t>キッサ</t>
    </rPh>
    <phoneticPr fontId="2"/>
  </si>
  <si>
    <t>20時間未満</t>
    <rPh sb="2" eb="4">
      <t>ジカン</t>
    </rPh>
    <rPh sb="4" eb="6">
      <t>ミマン</t>
    </rPh>
    <phoneticPr fontId="18"/>
  </si>
  <si>
    <t>30時間以上</t>
    <rPh sb="2" eb="4">
      <t>ジカン</t>
    </rPh>
    <rPh sb="4" eb="6">
      <t>イジョウ</t>
    </rPh>
    <phoneticPr fontId="18"/>
  </si>
  <si>
    <t>内職・請負</t>
    <rPh sb="0" eb="2">
      <t>ナイショク</t>
    </rPh>
    <rPh sb="3" eb="5">
      <t>ウケオイ</t>
    </rPh>
    <phoneticPr fontId="18"/>
  </si>
  <si>
    <t>食品・喫茶</t>
  </si>
  <si>
    <t>清掃・サービス</t>
  </si>
  <si>
    <t>データ入力、HP作成</t>
  </si>
  <si>
    <t>印刷</t>
  </si>
  <si>
    <t>ビジネススキルトレーニング</t>
  </si>
  <si>
    <t>その他</t>
    <rPh sb="2" eb="3">
      <t>ホカ</t>
    </rPh>
    <phoneticPr fontId="18"/>
  </si>
  <si>
    <t>その他内容</t>
    <rPh sb="2" eb="3">
      <t>ホカ</t>
    </rPh>
    <rPh sb="3" eb="5">
      <t>ナイヨウ</t>
    </rPh>
    <phoneticPr fontId="18"/>
  </si>
  <si>
    <t>⇒HW</t>
    <phoneticPr fontId="18"/>
  </si>
  <si>
    <t>⇒一般就労</t>
    <rPh sb="1" eb="3">
      <t>イッパン</t>
    </rPh>
    <rPh sb="3" eb="5">
      <t>シュウロウ</t>
    </rPh>
    <phoneticPr fontId="18"/>
  </si>
  <si>
    <t>⇒就ポツ</t>
    <rPh sb="1" eb="2">
      <t>ジュ</t>
    </rPh>
    <phoneticPr fontId="18"/>
  </si>
  <si>
    <t>計画項目</t>
    <rPh sb="0" eb="2">
      <t>ケイカク</t>
    </rPh>
    <rPh sb="2" eb="4">
      <t>コウモク</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</si>
  <si>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</si>
  <si>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</si>
  <si>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</si>
  <si>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</si>
  <si>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年</t>
    <rPh sb="0" eb="1">
      <t>ネン</t>
    </rPh>
    <phoneticPr fontId="18"/>
  </si>
  <si>
    <t>月日</t>
    <rPh sb="0" eb="2">
      <t>ツキヒ</t>
    </rPh>
    <phoneticPr fontId="18"/>
  </si>
  <si>
    <t>01大阪市</t>
    <rPh sb="2" eb="5">
      <t>オオサカシ</t>
    </rPh>
    <phoneticPr fontId="1"/>
  </si>
  <si>
    <t>社会福祉法人</t>
    <rPh sb="0" eb="2">
      <t>シャカイ</t>
    </rPh>
    <rPh sb="2" eb="4">
      <t>フクシ</t>
    </rPh>
    <rPh sb="4" eb="6">
      <t>ホウジン</t>
    </rPh>
    <phoneticPr fontId="18"/>
  </si>
  <si>
    <t>2006年(平成18年)</t>
    <rPh sb="4" eb="5">
      <t>ネン</t>
    </rPh>
    <rPh sb="6" eb="8">
      <t>ヘイセイ</t>
    </rPh>
    <rPh sb="10" eb="11">
      <t>ネン</t>
    </rPh>
    <phoneticPr fontId="18"/>
  </si>
  <si>
    <t>02堺市</t>
    <rPh sb="2" eb="3">
      <t>サカイ</t>
    </rPh>
    <rPh sb="3" eb="4">
      <t>シ</t>
    </rPh>
    <phoneticPr fontId="1"/>
  </si>
  <si>
    <t>医療法人</t>
    <rPh sb="0" eb="2">
      <t>イリョウ</t>
    </rPh>
    <rPh sb="2" eb="4">
      <t>ホウジン</t>
    </rPh>
    <phoneticPr fontId="18"/>
  </si>
  <si>
    <t>2007年(平成19年)</t>
    <rPh sb="4" eb="5">
      <t>ネン</t>
    </rPh>
    <rPh sb="6" eb="8">
      <t>ヘイセイ</t>
    </rPh>
    <rPh sb="10" eb="11">
      <t>ネン</t>
    </rPh>
    <phoneticPr fontId="18"/>
  </si>
  <si>
    <t>03高槻市</t>
    <rPh sb="2" eb="4">
      <t>タカツキ</t>
    </rPh>
    <rPh sb="4" eb="5">
      <t>シ</t>
    </rPh>
    <phoneticPr fontId="1"/>
  </si>
  <si>
    <t>特定非営利活動法人（NPO法人）</t>
    <rPh sb="0" eb="2">
      <t>トクテイ</t>
    </rPh>
    <rPh sb="2" eb="5">
      <t>ヒエイリ</t>
    </rPh>
    <rPh sb="5" eb="7">
      <t>カツドウ</t>
    </rPh>
    <rPh sb="7" eb="9">
      <t>ホウジン</t>
    </rPh>
    <rPh sb="13" eb="15">
      <t>ホウジン</t>
    </rPh>
    <phoneticPr fontId="18"/>
  </si>
  <si>
    <t>2008年(平成20年)</t>
    <rPh sb="4" eb="5">
      <t>ネン</t>
    </rPh>
    <rPh sb="6" eb="8">
      <t>ヘイセイ</t>
    </rPh>
    <rPh sb="10" eb="11">
      <t>ネン</t>
    </rPh>
    <phoneticPr fontId="18"/>
  </si>
  <si>
    <t>04東大阪市</t>
    <rPh sb="2" eb="3">
      <t>ヒガシ</t>
    </rPh>
    <rPh sb="3" eb="6">
      <t>オオサカシ</t>
    </rPh>
    <phoneticPr fontId="1"/>
  </si>
  <si>
    <t>一般社団法人</t>
    <rPh sb="0" eb="2">
      <t>イッパン</t>
    </rPh>
    <rPh sb="2" eb="4">
      <t>シャダン</t>
    </rPh>
    <rPh sb="4" eb="6">
      <t>ホウジン</t>
    </rPh>
    <phoneticPr fontId="18"/>
  </si>
  <si>
    <t>2009年(平成21年)</t>
    <rPh sb="4" eb="5">
      <t>ネン</t>
    </rPh>
    <rPh sb="6" eb="8">
      <t>ヘイセイ</t>
    </rPh>
    <rPh sb="10" eb="11">
      <t>ネン</t>
    </rPh>
    <phoneticPr fontId="18"/>
  </si>
  <si>
    <t>05豊中市</t>
    <rPh sb="2" eb="4">
      <t>トヨナカ</t>
    </rPh>
    <rPh sb="4" eb="5">
      <t>シ</t>
    </rPh>
    <phoneticPr fontId="1"/>
  </si>
  <si>
    <t>公益財団法人</t>
    <rPh sb="0" eb="2">
      <t>コウエキ</t>
    </rPh>
    <rPh sb="2" eb="4">
      <t>ザイダン</t>
    </rPh>
    <rPh sb="4" eb="6">
      <t>ホウジン</t>
    </rPh>
    <phoneticPr fontId="18"/>
  </si>
  <si>
    <t>2010年(平成22年)</t>
    <rPh sb="4" eb="5">
      <t>ネン</t>
    </rPh>
    <rPh sb="6" eb="8">
      <t>ヘイセイ</t>
    </rPh>
    <rPh sb="10" eb="11">
      <t>ネン</t>
    </rPh>
    <phoneticPr fontId="18"/>
  </si>
  <si>
    <t>06枚方市</t>
    <rPh sb="2" eb="4">
      <t>ヒラカタ</t>
    </rPh>
    <rPh sb="4" eb="5">
      <t>シ</t>
    </rPh>
    <phoneticPr fontId="1"/>
  </si>
  <si>
    <t>一般財団法人</t>
    <rPh sb="0" eb="2">
      <t>イッパン</t>
    </rPh>
    <rPh sb="2" eb="4">
      <t>ザイダン</t>
    </rPh>
    <rPh sb="4" eb="6">
      <t>ホウジン</t>
    </rPh>
    <phoneticPr fontId="18"/>
  </si>
  <si>
    <t>2011年(平成23年)</t>
    <rPh sb="4" eb="5">
      <t>ネン</t>
    </rPh>
    <rPh sb="6" eb="8">
      <t>ヘイセイ</t>
    </rPh>
    <rPh sb="10" eb="11">
      <t>ネン</t>
    </rPh>
    <phoneticPr fontId="18"/>
  </si>
  <si>
    <t>07岸和田市</t>
    <rPh sb="2" eb="5">
      <t>キシワダ</t>
    </rPh>
    <rPh sb="5" eb="6">
      <t>シ</t>
    </rPh>
    <phoneticPr fontId="1"/>
  </si>
  <si>
    <t>有限会社</t>
    <rPh sb="0" eb="2">
      <t>ユウゲン</t>
    </rPh>
    <rPh sb="2" eb="4">
      <t>ガイシャ</t>
    </rPh>
    <phoneticPr fontId="18"/>
  </si>
  <si>
    <t>2012年(平成24年)</t>
    <rPh sb="4" eb="5">
      <t>ネン</t>
    </rPh>
    <rPh sb="6" eb="8">
      <t>ヘイセイ</t>
    </rPh>
    <rPh sb="10" eb="11">
      <t>ネン</t>
    </rPh>
    <phoneticPr fontId="18"/>
  </si>
  <si>
    <t>08池田市</t>
    <rPh sb="2" eb="4">
      <t>イケダ</t>
    </rPh>
    <rPh sb="4" eb="5">
      <t>シ</t>
    </rPh>
    <phoneticPr fontId="1"/>
  </si>
  <si>
    <t>株式会社</t>
    <rPh sb="0" eb="2">
      <t>カブシキ</t>
    </rPh>
    <rPh sb="2" eb="4">
      <t>ガイシャ</t>
    </rPh>
    <phoneticPr fontId="18"/>
  </si>
  <si>
    <t>2013年(平成25年)</t>
    <rPh sb="4" eb="5">
      <t>ネン</t>
    </rPh>
    <rPh sb="6" eb="8">
      <t>ヘイセイ</t>
    </rPh>
    <rPh sb="10" eb="11">
      <t>ネン</t>
    </rPh>
    <phoneticPr fontId="18"/>
  </si>
  <si>
    <t>09吹田市</t>
    <rPh sb="2" eb="4">
      <t>スイタ</t>
    </rPh>
    <rPh sb="4" eb="5">
      <t>シ</t>
    </rPh>
    <phoneticPr fontId="1"/>
  </si>
  <si>
    <t>持分会社（合同会社、合資会社、合名会社）</t>
    <phoneticPr fontId="18"/>
  </si>
  <si>
    <t>2014年(平成26年)</t>
    <rPh sb="4" eb="5">
      <t>ネン</t>
    </rPh>
    <rPh sb="6" eb="8">
      <t>ヘイセイ</t>
    </rPh>
    <rPh sb="10" eb="11">
      <t>ネン</t>
    </rPh>
    <phoneticPr fontId="18"/>
  </si>
  <si>
    <t>10泉大津市</t>
    <rPh sb="2" eb="5">
      <t>イズミオオツ</t>
    </rPh>
    <rPh sb="5" eb="6">
      <t>シ</t>
    </rPh>
    <phoneticPr fontId="1"/>
  </si>
  <si>
    <t>上記以外</t>
    <rPh sb="0" eb="2">
      <t>ジョウキ</t>
    </rPh>
    <rPh sb="2" eb="4">
      <t>イガイ</t>
    </rPh>
    <phoneticPr fontId="18"/>
  </si>
  <si>
    <t>2015年(平成27年)</t>
    <rPh sb="4" eb="5">
      <t>ネン</t>
    </rPh>
    <rPh sb="6" eb="8">
      <t>ヘイセイ</t>
    </rPh>
    <rPh sb="10" eb="11">
      <t>ネン</t>
    </rPh>
    <phoneticPr fontId="18"/>
  </si>
  <si>
    <t>11貝塚市</t>
    <rPh sb="2" eb="4">
      <t>カイヅカ</t>
    </rPh>
    <rPh sb="4" eb="5">
      <t>シ</t>
    </rPh>
    <phoneticPr fontId="1"/>
  </si>
  <si>
    <t>2016年(平成28年)</t>
    <rPh sb="4" eb="5">
      <t>ネン</t>
    </rPh>
    <rPh sb="6" eb="8">
      <t>ヘイセイ</t>
    </rPh>
    <rPh sb="10" eb="11">
      <t>ネン</t>
    </rPh>
    <phoneticPr fontId="18"/>
  </si>
  <si>
    <t>12守口市</t>
    <rPh sb="2" eb="4">
      <t>モリグチ</t>
    </rPh>
    <rPh sb="4" eb="5">
      <t>シ</t>
    </rPh>
    <phoneticPr fontId="1"/>
  </si>
  <si>
    <t>2017年(平成29年)</t>
    <rPh sb="4" eb="5">
      <t>ネン</t>
    </rPh>
    <rPh sb="6" eb="8">
      <t>ヘイセイ</t>
    </rPh>
    <rPh sb="10" eb="11">
      <t>ネン</t>
    </rPh>
    <phoneticPr fontId="18"/>
  </si>
  <si>
    <t>13茨木市</t>
    <rPh sb="2" eb="4">
      <t>イバラキ</t>
    </rPh>
    <rPh sb="4" eb="5">
      <t>シ</t>
    </rPh>
    <phoneticPr fontId="1"/>
  </si>
  <si>
    <t>2018年(平成30年)</t>
    <rPh sb="4" eb="5">
      <t>ネン</t>
    </rPh>
    <rPh sb="6" eb="8">
      <t>ヘイセイ</t>
    </rPh>
    <rPh sb="10" eb="11">
      <t>ネン</t>
    </rPh>
    <phoneticPr fontId="18"/>
  </si>
  <si>
    <t>14八尾市</t>
    <rPh sb="2" eb="4">
      <t>ヤオ</t>
    </rPh>
    <rPh sb="4" eb="5">
      <t>シ</t>
    </rPh>
    <phoneticPr fontId="1"/>
  </si>
  <si>
    <t>15泉佐野市</t>
    <rPh sb="2" eb="5">
      <t>イズミサノ</t>
    </rPh>
    <rPh sb="5" eb="6">
      <t>シ</t>
    </rPh>
    <phoneticPr fontId="1"/>
  </si>
  <si>
    <t>16富田林市</t>
    <rPh sb="2" eb="5">
      <t>トンダバヤシ</t>
    </rPh>
    <rPh sb="5" eb="6">
      <t>シ</t>
    </rPh>
    <phoneticPr fontId="1"/>
  </si>
  <si>
    <t>17寝屋川市</t>
    <rPh sb="2" eb="5">
      <t>ネヤガワ</t>
    </rPh>
    <rPh sb="5" eb="6">
      <t>シ</t>
    </rPh>
    <phoneticPr fontId="1"/>
  </si>
  <si>
    <t>18河内長野市</t>
    <rPh sb="2" eb="6">
      <t>カワチナガノ</t>
    </rPh>
    <rPh sb="6" eb="7">
      <t>シ</t>
    </rPh>
    <phoneticPr fontId="1"/>
  </si>
  <si>
    <t>19松原市</t>
    <rPh sb="2" eb="4">
      <t>マツバラ</t>
    </rPh>
    <rPh sb="4" eb="5">
      <t>シ</t>
    </rPh>
    <phoneticPr fontId="1"/>
  </si>
  <si>
    <t>20大東市</t>
    <rPh sb="2" eb="4">
      <t>ダイトウ</t>
    </rPh>
    <rPh sb="4" eb="5">
      <t>シ</t>
    </rPh>
    <phoneticPr fontId="1"/>
  </si>
  <si>
    <t>21和泉市</t>
    <rPh sb="2" eb="4">
      <t>イズミ</t>
    </rPh>
    <rPh sb="4" eb="5">
      <t>シ</t>
    </rPh>
    <phoneticPr fontId="1"/>
  </si>
  <si>
    <t>22箕面市</t>
    <rPh sb="2" eb="4">
      <t>ミノオ</t>
    </rPh>
    <rPh sb="4" eb="5">
      <t>シ</t>
    </rPh>
    <phoneticPr fontId="1"/>
  </si>
  <si>
    <t>23柏原市</t>
    <rPh sb="2" eb="4">
      <t>カシワラ</t>
    </rPh>
    <rPh sb="4" eb="5">
      <t>シ</t>
    </rPh>
    <phoneticPr fontId="1"/>
  </si>
  <si>
    <t>24羽曳野市</t>
    <rPh sb="2" eb="5">
      <t>ハビキノ</t>
    </rPh>
    <rPh sb="5" eb="6">
      <t>シ</t>
    </rPh>
    <phoneticPr fontId="1"/>
  </si>
  <si>
    <t>25門真市</t>
    <rPh sb="2" eb="4">
      <t>カドマ</t>
    </rPh>
    <rPh sb="4" eb="5">
      <t>シ</t>
    </rPh>
    <phoneticPr fontId="1"/>
  </si>
  <si>
    <t>26摂津市</t>
    <rPh sb="2" eb="4">
      <t>セッツ</t>
    </rPh>
    <rPh sb="4" eb="5">
      <t>シ</t>
    </rPh>
    <phoneticPr fontId="1"/>
  </si>
  <si>
    <t>27高石市</t>
    <rPh sb="2" eb="5">
      <t>タカイシシ</t>
    </rPh>
    <phoneticPr fontId="1"/>
  </si>
  <si>
    <t>28藤井寺市</t>
    <rPh sb="2" eb="6">
      <t>フジイデラシ</t>
    </rPh>
    <phoneticPr fontId="1"/>
  </si>
  <si>
    <t>29泉南市</t>
    <rPh sb="2" eb="5">
      <t>センナンシ</t>
    </rPh>
    <phoneticPr fontId="1"/>
  </si>
  <si>
    <t>30四条畷市</t>
    <rPh sb="2" eb="6">
      <t>シジョウナワテシ</t>
    </rPh>
    <phoneticPr fontId="1"/>
  </si>
  <si>
    <t>31交野市</t>
    <rPh sb="2" eb="5">
      <t>カタノシ</t>
    </rPh>
    <phoneticPr fontId="1"/>
  </si>
  <si>
    <t>32大阪狭山市</t>
    <rPh sb="2" eb="7">
      <t>オオサカサヤマシ</t>
    </rPh>
    <phoneticPr fontId="1"/>
  </si>
  <si>
    <t>33阪南市</t>
    <rPh sb="2" eb="5">
      <t>ハンナンシ</t>
    </rPh>
    <phoneticPr fontId="1"/>
  </si>
  <si>
    <t>34島本町</t>
    <rPh sb="2" eb="4">
      <t>シマモト</t>
    </rPh>
    <rPh sb="4" eb="5">
      <t>マチ</t>
    </rPh>
    <phoneticPr fontId="1"/>
  </si>
  <si>
    <t>35豊能町</t>
    <rPh sb="2" eb="3">
      <t>トヨ</t>
    </rPh>
    <phoneticPr fontId="1"/>
  </si>
  <si>
    <t>36能勢町</t>
    <rPh sb="2" eb="5">
      <t>ノセチョウ</t>
    </rPh>
    <phoneticPr fontId="1"/>
  </si>
  <si>
    <t>37忠岡町</t>
    <rPh sb="2" eb="4">
      <t>タダオカ</t>
    </rPh>
    <rPh sb="4" eb="5">
      <t>マチ</t>
    </rPh>
    <phoneticPr fontId="1"/>
  </si>
  <si>
    <t>38熊取町</t>
    <rPh sb="2" eb="4">
      <t>クマトリ</t>
    </rPh>
    <rPh sb="4" eb="5">
      <t>マチ</t>
    </rPh>
    <phoneticPr fontId="1"/>
  </si>
  <si>
    <t>39田尻町</t>
    <rPh sb="2" eb="4">
      <t>タジリ</t>
    </rPh>
    <rPh sb="4" eb="5">
      <t>マチ</t>
    </rPh>
    <phoneticPr fontId="1"/>
  </si>
  <si>
    <t>40岬町</t>
    <rPh sb="2" eb="3">
      <t>ミサキ</t>
    </rPh>
    <rPh sb="3" eb="4">
      <t>チョウ</t>
    </rPh>
    <phoneticPr fontId="1"/>
  </si>
  <si>
    <t>41太子町</t>
    <rPh sb="2" eb="4">
      <t>タイシ</t>
    </rPh>
    <rPh sb="4" eb="5">
      <t>チョウ</t>
    </rPh>
    <phoneticPr fontId="1"/>
  </si>
  <si>
    <t>42河南町</t>
    <rPh sb="2" eb="4">
      <t>カナン</t>
    </rPh>
    <rPh sb="4" eb="5">
      <t>チョウ</t>
    </rPh>
    <phoneticPr fontId="1"/>
  </si>
  <si>
    <t>43千早赤坂村</t>
    <rPh sb="2" eb="4">
      <t>チハヤ</t>
    </rPh>
    <rPh sb="4" eb="6">
      <t>アカサカ</t>
    </rPh>
    <rPh sb="6" eb="7">
      <t>ムラ</t>
    </rPh>
    <phoneticPr fontId="1"/>
  </si>
  <si>
    <t>就労定着支援</t>
    <rPh sb="0" eb="2">
      <t>シュウロウ</t>
    </rPh>
    <rPh sb="2" eb="4">
      <t>テイチャク</t>
    </rPh>
    <rPh sb="4" eb="6">
      <t>シエン</t>
    </rPh>
    <phoneticPr fontId="2"/>
  </si>
  <si>
    <t>退所理由</t>
    <rPh sb="0" eb="2">
      <t>タイショ</t>
    </rPh>
    <rPh sb="2" eb="4">
      <t>リユウ</t>
    </rPh>
    <phoneticPr fontId="53"/>
  </si>
  <si>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</si>
  <si>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</si>
  <si>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</si>
  <si>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53"/>
  </si>
  <si>
    <t>人</t>
    <rPh sb="0" eb="1">
      <t>ニン</t>
    </rPh>
    <phoneticPr fontId="53"/>
  </si>
  <si>
    <t>５.内職（在宅就業を含む）</t>
    <rPh sb="2" eb="4">
      <t>ナイショク</t>
    </rPh>
    <rPh sb="5" eb="7">
      <t>ザイタク</t>
    </rPh>
    <rPh sb="7" eb="9">
      <t>シュウギョウ</t>
    </rPh>
    <rPh sb="10" eb="11">
      <t>フク</t>
    </rPh>
    <phoneticPr fontId="53"/>
  </si>
  <si>
    <t>６.就労継続支援Ａ型事業所へ転所</t>
    <rPh sb="2" eb="4">
      <t>シュウロウ</t>
    </rPh>
    <rPh sb="4" eb="6">
      <t>ケイゾク</t>
    </rPh>
    <rPh sb="6" eb="8">
      <t>シエン</t>
    </rPh>
    <rPh sb="9" eb="10">
      <t>カタ</t>
    </rPh>
    <rPh sb="10" eb="13">
      <t>ジギョウショ</t>
    </rPh>
    <rPh sb="14" eb="16">
      <t>テンショ</t>
    </rPh>
    <phoneticPr fontId="53"/>
  </si>
  <si>
    <t>７.就労継続支援Ｂ型事業所へ転所</t>
    <rPh sb="2" eb="4">
      <t>シュウロウ</t>
    </rPh>
    <rPh sb="4" eb="6">
      <t>ケイゾク</t>
    </rPh>
    <rPh sb="6" eb="8">
      <t>シエン</t>
    </rPh>
    <rPh sb="9" eb="10">
      <t>カタ</t>
    </rPh>
    <rPh sb="10" eb="13">
      <t>ジギョウショ</t>
    </rPh>
    <rPh sb="14" eb="16">
      <t>テンショ</t>
    </rPh>
    <phoneticPr fontId="53"/>
  </si>
  <si>
    <t>８.就労移行支援事業所へ転所</t>
    <rPh sb="2" eb="6">
      <t>シュウロウイコウ</t>
    </rPh>
    <rPh sb="6" eb="8">
      <t>シエン</t>
    </rPh>
    <rPh sb="8" eb="11">
      <t>ジギョウショ</t>
    </rPh>
    <rPh sb="12" eb="14">
      <t>テンショ</t>
    </rPh>
    <phoneticPr fontId="53"/>
  </si>
  <si>
    <t>９.その他障害福祉サービス</t>
    <rPh sb="4" eb="5">
      <t>タ</t>
    </rPh>
    <rPh sb="5" eb="7">
      <t>ショウガイ</t>
    </rPh>
    <rPh sb="7" eb="9">
      <t>フクシ</t>
    </rPh>
    <phoneticPr fontId="53"/>
  </si>
  <si>
    <t>合　　計</t>
    <rPh sb="0" eb="1">
      <t>ゴウ</t>
    </rPh>
    <rPh sb="3" eb="4">
      <t>ケイ</t>
    </rPh>
    <phoneticPr fontId="53"/>
  </si>
  <si>
    <t>報酬単価</t>
    <rPh sb="0" eb="2">
      <t>ホウシュウ</t>
    </rPh>
    <rPh sb="2" eb="4">
      <t>タンカ</t>
    </rPh>
    <phoneticPr fontId="2"/>
  </si>
  <si>
    <t>（一）就職後6月以上定着率が5割以上の場合</t>
    <phoneticPr fontId="18"/>
  </si>
  <si>
    <t>（二）就職後6月以上定着率が4割以上5割未満の場合</t>
    <phoneticPr fontId="18"/>
  </si>
  <si>
    <t>（三）就職後6月以上定着率が3割以上4割未満の場合</t>
    <phoneticPr fontId="18"/>
  </si>
  <si>
    <t>（四）就職後6月以上定着率が2割以上3割未満の場合</t>
    <phoneticPr fontId="18"/>
  </si>
  <si>
    <t>（五）就職後6月以上定着率が1割以上2割未満の場合</t>
    <phoneticPr fontId="18"/>
  </si>
  <si>
    <t>（六）就職後6月以上定着率が0割超1割未満の場合</t>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</si>
  <si>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</si>
  <si>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</si>
  <si>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</si>
  <si>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</si>
  <si>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</si>
  <si>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53"/>
  </si>
  <si>
    <t>６．事業所でのサービス提供内容について</t>
    <rPh sb="2" eb="5">
      <t>ジギョウショ</t>
    </rPh>
    <rPh sb="11" eb="13">
      <t>テイキョウ</t>
    </rPh>
    <rPh sb="13" eb="15">
      <t>ナイヨウ</t>
    </rPh>
    <phoneticPr fontId="2"/>
  </si>
  <si>
    <t>３.復職（休職期間中にサービスを利用し、復職した者）</t>
    <phoneticPr fontId="53"/>
  </si>
  <si>
    <t>５．定着支援について</t>
    <phoneticPr fontId="2"/>
  </si>
  <si>
    <t>ビジネススキルトレーニング</t>
    <phoneticPr fontId="2"/>
  </si>
  <si>
    <t>2020年(令和２年)</t>
    <rPh sb="4" eb="5">
      <t>ネン</t>
    </rPh>
    <rPh sb="6" eb="8">
      <t>レイワ</t>
    </rPh>
    <rPh sb="9" eb="10">
      <t>ネン</t>
    </rPh>
    <rPh sb="10" eb="11">
      <t>ヘイネン</t>
    </rPh>
    <phoneticPr fontId="18"/>
  </si>
  <si>
    <t>2019年(令和元年)</t>
    <rPh sb="4" eb="5">
      <t>ネン</t>
    </rPh>
    <rPh sb="6" eb="8">
      <t>レイワ</t>
    </rPh>
    <rPh sb="8" eb="10">
      <t>ガンネン</t>
    </rPh>
    <rPh sb="10" eb="11">
      <t>ヘイネン</t>
    </rPh>
    <phoneticPr fontId="18"/>
  </si>
  <si>
    <t>指定年</t>
    <rPh sb="0" eb="2">
      <t>シテイ</t>
    </rPh>
    <rPh sb="2" eb="3">
      <t>ネン</t>
    </rPh>
    <phoneticPr fontId="2"/>
  </si>
  <si>
    <t>平成30年度</t>
    <rPh sb="0" eb="2">
      <t>ヘイセイ</t>
    </rPh>
    <rPh sb="4" eb="6">
      <t>ネンド</t>
    </rPh>
    <phoneticPr fontId="2"/>
  </si>
  <si>
    <t>法人種別</t>
    <rPh sb="0" eb="2">
      <t>ホウジン</t>
    </rPh>
    <rPh sb="2" eb="4">
      <t>シュベツ</t>
    </rPh>
    <phoneticPr fontId="18"/>
  </si>
  <si>
    <t>その他</t>
    <rPh sb="2" eb="3">
      <t>タ</t>
    </rPh>
    <phoneticPr fontId="18"/>
  </si>
  <si>
    <t>６か月定着者数</t>
    <rPh sb="2" eb="3">
      <t>ゲツ</t>
    </rPh>
    <rPh sb="3" eb="5">
      <t>テイチャク</t>
    </rPh>
    <rPh sb="5" eb="6">
      <t>シャ</t>
    </rPh>
    <rPh sb="6" eb="7">
      <t>スウ</t>
    </rPh>
    <phoneticPr fontId="18"/>
  </si>
  <si>
    <t>定着支援事業利用者</t>
    <rPh sb="0" eb="2">
      <t>テイチャク</t>
    </rPh>
    <rPh sb="2" eb="4">
      <t>シエン</t>
    </rPh>
    <rPh sb="4" eb="6">
      <t>ジギョウ</t>
    </rPh>
    <rPh sb="6" eb="9">
      <t>リヨウシャ</t>
    </rPh>
    <phoneticPr fontId="18"/>
  </si>
  <si>
    <t>訓練内容・時間・賃金</t>
    <rPh sb="0" eb="2">
      <t>クンレン</t>
    </rPh>
    <rPh sb="2" eb="4">
      <t>ナイヨウ</t>
    </rPh>
    <rPh sb="5" eb="7">
      <t>ジカン</t>
    </rPh>
    <rPh sb="8" eb="10">
      <t>チンギン</t>
    </rPh>
    <phoneticPr fontId="18"/>
  </si>
  <si>
    <t>３．定員数・利用者数について</t>
    <rPh sb="2" eb="4">
      <t>テイイン</t>
    </rPh>
    <rPh sb="4" eb="5">
      <t>スウ</t>
    </rPh>
    <rPh sb="6" eb="9">
      <t>リヨウシャ</t>
    </rPh>
    <rPh sb="9" eb="10">
      <t>スウ</t>
    </rPh>
    <phoneticPr fontId="2"/>
  </si>
  <si>
    <t>（七）就職後6月以上定着率が0割の場合</t>
    <rPh sb="15" eb="16">
      <t>ワリ</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</si>
  <si>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</si>
  <si>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</si>
  <si>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2021年(令和３年)</t>
    <rPh sb="4" eb="5">
      <t>ネン</t>
    </rPh>
    <rPh sb="6" eb="8">
      <t>レイワ</t>
    </rPh>
    <rPh sb="9" eb="10">
      <t>ネン</t>
    </rPh>
    <rPh sb="10" eb="11">
      <t>ヘイネン</t>
    </rPh>
    <phoneticPr fontId="18"/>
  </si>
  <si>
    <t>令和元年度</t>
    <rPh sb="0" eb="2">
      <t>レイワ</t>
    </rPh>
    <rPh sb="2" eb="4">
      <t>ガンネン</t>
    </rPh>
    <rPh sb="4" eb="5">
      <t>ド</t>
    </rPh>
    <phoneticPr fontId="2"/>
  </si>
  <si>
    <t>H30/6～12</t>
  </si>
  <si>
    <t>H30/12～24</t>
  </si>
  <si>
    <t>H30/24～</t>
  </si>
  <si>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</si>
  <si>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</si>
  <si>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</si>
  <si>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3"/>
  </si>
  <si>
    <t>11.入院</t>
    <rPh sb="3" eb="5">
      <t>ニュウイン</t>
    </rPh>
    <phoneticPr fontId="53"/>
  </si>
  <si>
    <t>12.死亡</t>
    <rPh sb="3" eb="5">
      <t>シボウ</t>
    </rPh>
    <phoneticPr fontId="53"/>
  </si>
  <si>
    <t>13.転居</t>
    <rPh sb="3" eb="5">
      <t>テンキョ</t>
    </rPh>
    <phoneticPr fontId="53"/>
  </si>
  <si>
    <t>14.在宅に戻る</t>
    <rPh sb="3" eb="5">
      <t>ザイタク</t>
    </rPh>
    <rPh sb="6" eb="7">
      <t>モド</t>
    </rPh>
    <phoneticPr fontId="53"/>
  </si>
  <si>
    <t>15.その他、不明（事業所で把握していない）</t>
    <rPh sb="5" eb="6">
      <t>タ</t>
    </rPh>
    <rPh sb="10" eb="13">
      <t>ジギョウショ</t>
    </rPh>
    <rPh sb="14" eb="16">
      <t>ハアク</t>
    </rPh>
    <phoneticPr fontId="53"/>
  </si>
  <si>
    <t>ハローワークへの誘導者数</t>
    <rPh sb="8" eb="10">
      <t>ユウドウ</t>
    </rPh>
    <rPh sb="10" eb="11">
      <t>シャ</t>
    </rPh>
    <rPh sb="11" eb="12">
      <t>スウ</t>
    </rPh>
    <phoneticPr fontId="2"/>
  </si>
  <si>
    <t>６か月以上の就労定着者数</t>
    <rPh sb="2" eb="3">
      <t>ゲツ</t>
    </rPh>
    <rPh sb="3" eb="5">
      <t>イジョウ</t>
    </rPh>
    <rPh sb="6" eb="8">
      <t>シュウロウ</t>
    </rPh>
    <rPh sb="8" eb="10">
      <t>テイチャク</t>
    </rPh>
    <rPh sb="10" eb="11">
      <t>シャ</t>
    </rPh>
    <rPh sb="11" eb="12">
      <t>スウ</t>
    </rPh>
    <phoneticPr fontId="2"/>
  </si>
  <si>
    <t>利用者の障がい種別</t>
    <rPh sb="0" eb="3">
      <t>リヨウシャ</t>
    </rPh>
    <rPh sb="4" eb="5">
      <t>ショウ</t>
    </rPh>
    <rPh sb="7" eb="9">
      <t>シュベツ</t>
    </rPh>
    <phoneticPr fontId="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</si>
  <si>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</si>
  <si>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</si>
  <si>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</si>
  <si>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定着支援事業利用率</t>
    <rPh sb="0" eb="2">
      <t>テイチャク</t>
    </rPh>
    <rPh sb="2" eb="4">
      <t>シエン</t>
    </rPh>
    <rPh sb="4" eb="6">
      <t>ジギョウ</t>
    </rPh>
    <rPh sb="6" eb="9">
      <t>リヨウリツ</t>
    </rPh>
    <phoneticPr fontId="18"/>
  </si>
  <si>
    <t>６月以上職場定着率</t>
    <rPh sb="1" eb="2">
      <t>ツキ</t>
    </rPh>
    <rPh sb="2" eb="4">
      <t>イジョウ</t>
    </rPh>
    <rPh sb="4" eb="6">
      <t>ショクバ</t>
    </rPh>
    <rPh sb="6" eb="8">
      <t>テイチャク</t>
    </rPh>
    <rPh sb="8" eb="9">
      <t>リツ</t>
    </rPh>
    <phoneticPr fontId="18"/>
  </si>
  <si>
    <t>就労定着支援事業の利用者数</t>
    <rPh sb="0" eb="2">
      <t>シュウロウ</t>
    </rPh>
    <rPh sb="2" eb="4">
      <t>テイチャク</t>
    </rPh>
    <rPh sb="4" eb="6">
      <t>シエン</t>
    </rPh>
    <rPh sb="6" eb="8">
      <t>ジギョウ</t>
    </rPh>
    <rPh sb="9" eb="12">
      <t>リヨウシャ</t>
    </rPh>
    <rPh sb="12" eb="13">
      <t>スウ</t>
    </rPh>
    <phoneticPr fontId="2"/>
  </si>
  <si>
    <t>令和３年度　就労人数調査（就労移行支援、就労継続支援A型・B型専用）</t>
    <rPh sb="0" eb="2">
      <t>レイワ</t>
    </rPh>
    <rPh sb="3" eb="5">
      <t>ネンド</t>
    </rPh>
    <rPh sb="4" eb="5">
      <t>ド</t>
    </rPh>
    <rPh sb="6" eb="8">
      <t>シュウロウ</t>
    </rPh>
    <rPh sb="8" eb="10">
      <t>ニンズウ</t>
    </rPh>
    <rPh sb="10" eb="12">
      <t>チョウサ</t>
    </rPh>
    <phoneticPr fontId="18"/>
  </si>
  <si>
    <t>（選択してください）</t>
  </si>
  <si>
    <t>（選択してください）</t>
    <rPh sb="1" eb="3">
      <t>センタク</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</si>
  <si>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</si>
  <si>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</si>
  <si>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</si>
  <si>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</si>
  <si>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</si>
  <si>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</si>
  <si>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</si>
  <si>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</si>
  <si>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</si>
  <si>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</si>
  <si>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</si>
  <si>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</si>
  <si>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</si>
  <si>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</si>
  <si>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</si>
  <si>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↓自動計算（入力不要）</t>
    <rPh sb="1" eb="3">
      <t>ジドウ</t>
    </rPh>
    <rPh sb="3" eb="5">
      <t>ケイサン</t>
    </rPh>
    <rPh sb="6" eb="8">
      <t>ニュウリョク</t>
    </rPh>
    <rPh sb="8" eb="10">
      <t>フヨウ</t>
    </rPh>
    <phoneticPr fontId="2"/>
  </si>
  <si>
    <t>２.就職（Ａ型含まない）のうち在宅雇用　</t>
    <rPh sb="2" eb="3">
      <t>ジュ</t>
    </rPh>
    <rPh sb="3" eb="4">
      <t>ショク</t>
    </rPh>
    <rPh sb="6" eb="7">
      <t>ガタ</t>
    </rPh>
    <rPh sb="7" eb="8">
      <t>フク</t>
    </rPh>
    <rPh sb="15" eb="17">
      <t>ザイタク</t>
    </rPh>
    <rPh sb="17" eb="19">
      <t>コヨウ</t>
    </rPh>
    <phoneticPr fontId="53"/>
  </si>
  <si>
    <t>（５）（４）の利用者のうち、公共職業安定所（ハローワーク）の支援を受けて就職した人数を入力してください。</t>
    <rPh sb="7" eb="9">
      <t>リヨウ</t>
    </rPh>
    <rPh sb="9" eb="10">
      <t>シャ</t>
    </rPh>
    <rPh sb="14" eb="16">
      <t>コウキョウ</t>
    </rPh>
    <rPh sb="16" eb="18">
      <t>ショクギョウ</t>
    </rPh>
    <rPh sb="18" eb="20">
      <t>アンテイ</t>
    </rPh>
    <rPh sb="20" eb="21">
      <t>ジョ</t>
    </rPh>
    <rPh sb="30" eb="32">
      <t>シエン</t>
    </rPh>
    <rPh sb="33" eb="34">
      <t>ウ</t>
    </rPh>
    <rPh sb="36" eb="38">
      <t>シュウショク</t>
    </rPh>
    <rPh sb="40" eb="42">
      <t>ニンズウ</t>
    </rPh>
    <phoneticPr fontId="53"/>
  </si>
  <si>
    <t>障害者就業・生活支援センターへの誘導者数</t>
    <rPh sb="0" eb="3">
      <t>ショウガイシャ</t>
    </rPh>
    <rPh sb="3" eb="5">
      <t>シュウギョウ</t>
    </rPh>
    <rPh sb="6" eb="8">
      <t>セイカツ</t>
    </rPh>
    <rPh sb="8" eb="10">
      <t>シエン</t>
    </rPh>
    <rPh sb="16" eb="18">
      <t>ユウドウ</t>
    </rPh>
    <rPh sb="18" eb="19">
      <t>シャ</t>
    </rPh>
    <rPh sb="19" eb="20">
      <t>スウ</t>
    </rPh>
    <phoneticPr fontId="2"/>
  </si>
  <si>
    <t>（４）令和３年度中の利用者のうち、個別支援計画の中に一般就労への移行を目的に「就職活動を行う」等の内容が記載されており、
　　 実際に公共職業安定所（ハローワーク）へ行くよう促した利用者の人数を入力してください。</t>
    <rPh sb="3" eb="5">
      <t>レイワ</t>
    </rPh>
    <rPh sb="6" eb="8">
      <t>ネンド</t>
    </rPh>
    <rPh sb="7" eb="8">
      <t>ド</t>
    </rPh>
    <rPh sb="8" eb="9">
      <t>ナカ</t>
    </rPh>
    <rPh sb="94" eb="96">
      <t>ニンズウ</t>
    </rPh>
    <phoneticPr fontId="53"/>
  </si>
  <si>
    <t>令和２年度</t>
    <rPh sb="0" eb="2">
      <t>レイワ</t>
    </rPh>
    <rPh sb="3" eb="5">
      <t>ネンド</t>
    </rPh>
    <rPh sb="4" eb="5">
      <t>ド</t>
    </rPh>
    <phoneticPr fontId="2"/>
  </si>
  <si>
    <t>↓（１）の把握者数を自動反映（入力不要）</t>
    <rPh sb="10" eb="12">
      <t>ジドウ</t>
    </rPh>
    <rPh sb="12" eb="14">
      <t>ハンエイ</t>
    </rPh>
    <rPh sb="15" eb="17">
      <t>ニュウリョク</t>
    </rPh>
    <rPh sb="17" eb="19">
      <t>フヨウ</t>
    </rPh>
    <phoneticPr fontId="2"/>
  </si>
  <si>
    <t>（１）現在、利用者に対して行っている訓練内容で該当するものに「１」を入力してください（複数回答可）。
　　　※就労継続支援A型、B型事業所の場合は、業務内容を選択してください。</t>
    <rPh sb="3" eb="5">
      <t>ゲンザイ</t>
    </rPh>
    <rPh sb="6" eb="9">
      <t>リヨウシャ</t>
    </rPh>
    <rPh sb="10" eb="11">
      <t>タイ</t>
    </rPh>
    <rPh sb="13" eb="14">
      <t>オコナ</t>
    </rPh>
    <rPh sb="18" eb="20">
      <t>クンレン</t>
    </rPh>
    <rPh sb="20" eb="22">
      <t>ナイヨウ</t>
    </rPh>
    <rPh sb="23" eb="25">
      <t>ガイトウ</t>
    </rPh>
    <rPh sb="34" eb="36">
      <t>ニュウリョク</t>
    </rPh>
    <rPh sb="43" eb="45">
      <t>フクスウ</t>
    </rPh>
    <rPh sb="45" eb="47">
      <t>カイトウ</t>
    </rPh>
    <rPh sb="47" eb="48">
      <t>カ</t>
    </rPh>
    <rPh sb="55" eb="57">
      <t>シュウロウ</t>
    </rPh>
    <rPh sb="57" eb="59">
      <t>ケイゾク</t>
    </rPh>
    <rPh sb="59" eb="61">
      <t>シエン</t>
    </rPh>
    <rPh sb="62" eb="63">
      <t>ガタ</t>
    </rPh>
    <rPh sb="65" eb="66">
      <t>ガタ</t>
    </rPh>
    <rPh sb="66" eb="69">
      <t>ジギョウショ</t>
    </rPh>
    <rPh sb="70" eb="72">
      <t>バアイ</t>
    </rPh>
    <rPh sb="74" eb="76">
      <t>ギョウム</t>
    </rPh>
    <rPh sb="76" eb="78">
      <t>ナイヨウ</t>
    </rPh>
    <rPh sb="79" eb="81">
      <t>センタク</t>
    </rPh>
    <phoneticPr fontId="18"/>
  </si>
  <si>
    <t>（２）（１）にて「その他」を選択した場合、下の欄に業務を簡単に入力してください。</t>
    <rPh sb="11" eb="12">
      <t>ホカ</t>
    </rPh>
    <rPh sb="14" eb="16">
      <t>センタク</t>
    </rPh>
    <rPh sb="18" eb="20">
      <t>バアイ</t>
    </rPh>
    <rPh sb="21" eb="22">
      <t>シタ</t>
    </rPh>
    <rPh sb="23" eb="24">
      <t>ラン</t>
    </rPh>
    <rPh sb="25" eb="27">
      <t>ギョウム</t>
    </rPh>
    <rPh sb="28" eb="30">
      <t>カンタン</t>
    </rPh>
    <phoneticPr fontId="18"/>
  </si>
  <si>
    <t>事業所番号</t>
    <rPh sb="0" eb="3">
      <t>ジギョウショ</t>
    </rPh>
    <rPh sb="3" eb="5">
      <t>バンゴウ</t>
    </rPh>
    <phoneticPr fontId="18"/>
  </si>
  <si>
    <t>4月1日</t>
    <rPh sb="1" eb="2">
      <t>ガツ</t>
    </rPh>
    <rPh sb="3" eb="4">
      <t>ニチ</t>
    </rPh>
    <phoneticPr fontId="18"/>
  </si>
  <si>
    <t>5月1日</t>
    <rPh sb="1" eb="2">
      <t>ガツ</t>
    </rPh>
    <rPh sb="3" eb="4">
      <t>ニチ</t>
    </rPh>
    <phoneticPr fontId="18"/>
  </si>
  <si>
    <t>7月1日</t>
    <rPh sb="1" eb="2">
      <t>ガツ</t>
    </rPh>
    <rPh sb="3" eb="4">
      <t>ニチ</t>
    </rPh>
    <phoneticPr fontId="18"/>
  </si>
  <si>
    <t>8月1日</t>
    <rPh sb="1" eb="2">
      <t>ガツ</t>
    </rPh>
    <rPh sb="3" eb="4">
      <t>ニチ</t>
    </rPh>
    <phoneticPr fontId="18"/>
  </si>
  <si>
    <t>9月1日</t>
    <rPh sb="1" eb="2">
      <t>ガツ</t>
    </rPh>
    <rPh sb="3" eb="4">
      <t>ニチ</t>
    </rPh>
    <phoneticPr fontId="18"/>
  </si>
  <si>
    <t>10月1日</t>
    <rPh sb="2" eb="3">
      <t>ガツ</t>
    </rPh>
    <rPh sb="4" eb="5">
      <t>ニチ</t>
    </rPh>
    <phoneticPr fontId="18"/>
  </si>
  <si>
    <t>11月1日</t>
    <rPh sb="2" eb="3">
      <t>ガツ</t>
    </rPh>
    <rPh sb="4" eb="5">
      <t>ニチ</t>
    </rPh>
    <phoneticPr fontId="18"/>
  </si>
  <si>
    <t>12月1日</t>
    <rPh sb="2" eb="3">
      <t>ガツ</t>
    </rPh>
    <phoneticPr fontId="18"/>
  </si>
  <si>
    <t>1月1日</t>
    <rPh sb="1" eb="2">
      <t>ガツ</t>
    </rPh>
    <phoneticPr fontId="18"/>
  </si>
  <si>
    <t>2月1日</t>
    <rPh sb="1" eb="2">
      <t>ガツ</t>
    </rPh>
    <phoneticPr fontId="18"/>
  </si>
  <si>
    <t>3月1日</t>
    <rPh sb="1" eb="2">
      <t>ガツ</t>
    </rPh>
    <phoneticPr fontId="18"/>
  </si>
  <si>
    <t>6月1日</t>
    <rPh sb="1" eb="2">
      <t>ガツ</t>
    </rPh>
    <rPh sb="3" eb="4">
      <t>ニチ</t>
    </rPh>
    <phoneticPr fontId="18"/>
  </si>
  <si>
    <t>月日</t>
    <rPh sb="0" eb="2">
      <t>ツキヒ</t>
    </rPh>
    <phoneticPr fontId="2"/>
  </si>
  <si>
    <t>R３報酬単価</t>
    <rPh sb="2" eb="4">
      <t>ホウシュウ</t>
    </rPh>
    <rPh sb="4" eb="6">
      <t>タンカ</t>
    </rPh>
    <phoneticPr fontId="18"/>
  </si>
  <si>
    <t>R４報酬単価</t>
    <rPh sb="2" eb="6">
      <t>ホウシュウタンカ</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</si>
  <si>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</si>
  <si>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</si>
  <si>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</si>
  <si>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</si>
  <si>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</si>
  <si>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</si>
  <si>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</si>
  <si>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</si>
  <si>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</si>
  <si>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</si>
  <si>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</si>
  <si>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</si>
  <si>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</si>
  <si>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</si>
  <si>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</si>
  <si>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</si>
  <si>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</si>
  <si>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</si>
  <si>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</si>
  <si>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</si>
  <si>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</si>
  <si>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</si>
  <si>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</si>
  <si>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</si>
  <si>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</si>
  <si>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</si>
  <si>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</si>
  <si>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</si>
  <si>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H30就職者数</t>
    <rPh sb="3" eb="5">
      <t>シュウショク</t>
    </rPh>
    <rPh sb="4" eb="5">
      <t>ショク</t>
    </rPh>
    <rPh sb="5" eb="6">
      <t>シャ</t>
    </rPh>
    <rPh sb="6" eb="7">
      <t>スウ</t>
    </rPh>
    <phoneticPr fontId="18"/>
  </si>
  <si>
    <t>H30把握数</t>
    <rPh sb="3" eb="5">
      <t>ハアク</t>
    </rPh>
    <rPh sb="5" eb="6">
      <t>スウ</t>
    </rPh>
    <phoneticPr fontId="18"/>
  </si>
  <si>
    <t>R1就職者数</t>
    <rPh sb="2" eb="4">
      <t>シュウショク</t>
    </rPh>
    <rPh sb="4" eb="5">
      <t>シャ</t>
    </rPh>
    <rPh sb="5" eb="6">
      <t>スウ</t>
    </rPh>
    <phoneticPr fontId="18"/>
  </si>
  <si>
    <t>R1把握数</t>
    <rPh sb="2" eb="4">
      <t>ハアク</t>
    </rPh>
    <rPh sb="4" eb="5">
      <t>スウ</t>
    </rPh>
    <phoneticPr fontId="18"/>
  </si>
  <si>
    <t>R2就職者数</t>
    <rPh sb="2" eb="4">
      <t>シュウショク</t>
    </rPh>
    <rPh sb="4" eb="5">
      <t>シャ</t>
    </rPh>
    <rPh sb="5" eb="6">
      <t>スウ</t>
    </rPh>
    <phoneticPr fontId="18"/>
  </si>
  <si>
    <t>R2把握数</t>
    <rPh sb="2" eb="4">
      <t>ハアク</t>
    </rPh>
    <rPh sb="4" eb="5">
      <t>スウ</t>
    </rPh>
    <phoneticPr fontId="18"/>
  </si>
  <si>
    <t>20～30時間</t>
    <rPh sb="5" eb="7">
      <t>ジカン</t>
    </rPh>
    <phoneticPr fontId="18"/>
  </si>
  <si>
    <t>R1/36～</t>
    <phoneticPr fontId="18"/>
  </si>
  <si>
    <t>H30/36～</t>
    <phoneticPr fontId="18"/>
  </si>
  <si>
    <t>R1/6～12</t>
    <phoneticPr fontId="18"/>
  </si>
  <si>
    <t>R2/12～24</t>
    <phoneticPr fontId="18"/>
  </si>
  <si>
    <t>R1/24～</t>
    <phoneticPr fontId="18"/>
  </si>
  <si>
    <t>R1/12～24</t>
    <phoneticPr fontId="18"/>
  </si>
  <si>
    <t>R2/6～12</t>
    <phoneticPr fontId="18"/>
  </si>
  <si>
    <t>R2/24～</t>
    <phoneticPr fontId="18"/>
  </si>
  <si>
    <t>本調査にて回答いただいた内容のうち、黄色セルの項目については、大阪府ホームページに公表します。
回答にあたっては、誤りのないようご注意願います。</t>
    <rPh sb="0" eb="3">
      <t>ホンチョウサ</t>
    </rPh>
    <rPh sb="5" eb="7">
      <t>カイトウ</t>
    </rPh>
    <rPh sb="12" eb="14">
      <t>ナイヨウ</t>
    </rPh>
    <rPh sb="18" eb="20">
      <t>キイロ</t>
    </rPh>
    <rPh sb="23" eb="25">
      <t>コウモク</t>
    </rPh>
    <rPh sb="31" eb="34">
      <t>オオサカフ</t>
    </rPh>
    <rPh sb="41" eb="43">
      <t>コウヒョウ</t>
    </rPh>
    <rPh sb="48" eb="50">
      <t>カイトウ</t>
    </rPh>
    <rPh sb="57" eb="58">
      <t>アヤマ</t>
    </rPh>
    <rPh sb="65" eb="67">
      <t>チュウイ</t>
    </rPh>
    <rPh sb="67" eb="68">
      <t>ネガ</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</si>
  <si>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</si>
  <si>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</si>
  <si>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</si>
  <si>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</si>
  <si>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１．（１）の「事業形態」を回答してから選択してください。</t>
    <rPh sb="13" eb="15">
      <t>カイトウ</t>
    </rPh>
    <rPh sb="19" eb="21">
      <t>センタク</t>
    </rPh>
    <phoneticPr fontId="2"/>
  </si>
  <si>
    <t>一般就労者</t>
    <rPh sb="0" eb="4">
      <t>イッパンシュウロウ</t>
    </rPh>
    <rPh sb="4" eb="5">
      <t>シャ</t>
    </rPh>
    <phoneticPr fontId="2"/>
  </si>
  <si>
    <t>一般就労者数</t>
    <rPh sb="0" eb="4">
      <t>イッパンシュウロウ</t>
    </rPh>
    <rPh sb="4" eb="5">
      <t>シャ</t>
    </rPh>
    <rPh sb="5" eb="6">
      <t>スウ</t>
    </rPh>
    <phoneticPr fontId="2"/>
  </si>
  <si>
    <t>↓自動計算
　（入力不要）</t>
    <phoneticPr fontId="2"/>
  </si>
  <si>
    <t>令和２年度一般就労者の６か月以上の職場定着率</t>
    <rPh sb="0" eb="2">
      <t>レイワ</t>
    </rPh>
    <rPh sb="3" eb="5">
      <t>ネンド</t>
    </rPh>
    <rPh sb="4" eb="5">
      <t>ガンネン</t>
    </rPh>
    <rPh sb="5" eb="9">
      <t>イッパンシュウロウ</t>
    </rPh>
    <rPh sb="9" eb="10">
      <t>シャ</t>
    </rPh>
    <rPh sb="13" eb="14">
      <t>ツキ</t>
    </rPh>
    <rPh sb="14" eb="16">
      <t>イジョウ</t>
    </rPh>
    <rPh sb="17" eb="19">
      <t>ショクバ</t>
    </rPh>
    <rPh sb="19" eb="21">
      <t>テイチャク</t>
    </rPh>
    <rPh sb="21" eb="22">
      <t>リツ</t>
    </rPh>
    <phoneticPr fontId="2"/>
  </si>
  <si>
    <t>（８）（７）のうち、令和４年４月１日時点で就労定着支援事業を利用している者の人数を入力してください。</t>
    <rPh sb="10" eb="12">
      <t>レイワ</t>
    </rPh>
    <rPh sb="13" eb="14">
      <t>ネン</t>
    </rPh>
    <rPh sb="15" eb="16">
      <t>ガツ</t>
    </rPh>
    <rPh sb="17" eb="18">
      <t>ヒ</t>
    </rPh>
    <rPh sb="18" eb="20">
      <t>ジテン</t>
    </rPh>
    <rPh sb="21" eb="23">
      <t>シュウロウ</t>
    </rPh>
    <rPh sb="23" eb="25">
      <t>テイチャク</t>
    </rPh>
    <rPh sb="25" eb="27">
      <t>シエン</t>
    </rPh>
    <rPh sb="27" eb="29">
      <t>ジギョウ</t>
    </rPh>
    <rPh sb="30" eb="32">
      <t>リヨウ</t>
    </rPh>
    <rPh sb="36" eb="37">
      <t>モノ</t>
    </rPh>
    <rPh sb="38" eb="40">
      <t>ニンズウ</t>
    </rPh>
    <phoneticPr fontId="53"/>
  </si>
  <si>
    <t>H30把握率</t>
    <rPh sb="3" eb="6">
      <t>ハアクリツ</t>
    </rPh>
    <phoneticPr fontId="18"/>
  </si>
  <si>
    <t>R1把握率</t>
    <rPh sb="2" eb="5">
      <t>ハアクリツ</t>
    </rPh>
    <phoneticPr fontId="18"/>
  </si>
  <si>
    <t>R2把握率</t>
    <rPh sb="2" eb="5">
      <t>ハアクリツ</t>
    </rPh>
    <phoneticPr fontId="18"/>
  </si>
  <si>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</si>
  <si>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</si>
  <si>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人の内訳</t>
    <rPh sb="0" eb="1">
      <t>ニン</t>
    </rPh>
    <rPh sb="2" eb="4">
      <t>ウチワケ</t>
    </rPh>
    <phoneticPr fontId="2"/>
  </si>
  <si>
    <t>R4.4.1利用者数計</t>
    <rPh sb="6" eb="9">
      <t>リヨウシャ</t>
    </rPh>
    <rPh sb="9" eb="10">
      <t>スウ</t>
    </rPh>
    <rPh sb="10" eb="11">
      <t>ケイ</t>
    </rPh>
    <phoneticPr fontId="2"/>
  </si>
  <si>
    <t>（１）事業所について、下記の項目をそれぞれ入力してください。</t>
    <rPh sb="3" eb="6">
      <t>ジギョウショ</t>
    </rPh>
    <rPh sb="11" eb="13">
      <t>カキ</t>
    </rPh>
    <rPh sb="14" eb="16">
      <t>コウモク</t>
    </rPh>
    <phoneticPr fontId="2"/>
  </si>
  <si>
    <t>（２）多機能型で事業所を運営している場合や、就労定着支援事業の指定を併せて受けている場合、
　　 令和４年４月１日時点で事業所が提供している事業の欄すべてに、「１」を入力してください（選択式）。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92" eb="94">
      <t>センタク</t>
    </rPh>
    <rPh sb="94" eb="95">
      <t>シキ</t>
    </rPh>
    <phoneticPr fontId="2"/>
  </si>
  <si>
    <t>（１）令和４年４月１日時点の定員数を入力してください。</t>
    <rPh sb="3" eb="5">
      <t>レイワ</t>
    </rPh>
    <rPh sb="6" eb="7">
      <t>ネン</t>
    </rPh>
    <rPh sb="8" eb="9">
      <t>ガツ</t>
    </rPh>
    <rPh sb="10" eb="11">
      <t>ニチ</t>
    </rPh>
    <rPh sb="11" eb="13">
      <t>ジテン</t>
    </rPh>
    <rPh sb="14" eb="16">
      <t>テイイン</t>
    </rPh>
    <rPh sb="16" eb="17">
      <t>スウ</t>
    </rPh>
    <phoneticPr fontId="2"/>
  </si>
  <si>
    <t>（１）令和３年度の事業所の報酬単価を選択してください。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</si>
  <si>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（２）令和４年度の事業所の報酬単価を選択してください。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</si>
  <si>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（２）令和４年４月１日時点の利用者数を障がい種別ごとに入力してください（就労アセスメントのみの対象者は除く。）。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</si>
  <si>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</si>
  <si>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　【入力要領】
　　・　水色のセルに回答を入力または選択してください（グレーのセルについては自動計算されます。）。
　　・　多機能型で事業を運営している場合は、各事業ごとに調査票を分けて（エクセルファイルごとコピーして）回答してください。</t>
    <rPh sb="2" eb="4">
      <t>ニュウリョク</t>
    </rPh>
    <rPh sb="4" eb="6">
      <t>ヨウリョウ</t>
    </rPh>
    <rPh sb="12" eb="14">
      <t>ミズイロ</t>
    </rPh>
    <rPh sb="18" eb="20">
      <t>カイトウ</t>
    </rPh>
    <rPh sb="21" eb="22">
      <t>ニュウ</t>
    </rPh>
    <rPh sb="26" eb="28">
      <t>センタク</t>
    </rPh>
    <rPh sb="46" eb="48">
      <t>ジドウ</t>
    </rPh>
    <rPh sb="48" eb="50">
      <t>ケイサン</t>
    </rPh>
    <rPh sb="62" eb="66">
      <t>タキノウガタ</t>
    </rPh>
    <rPh sb="67" eb="69">
      <t>ジギョウ</t>
    </rPh>
    <rPh sb="70" eb="72">
      <t>ウンエイ</t>
    </rPh>
    <rPh sb="76" eb="78">
      <t>バアイ</t>
    </rPh>
    <rPh sb="80" eb="81">
      <t>カク</t>
    </rPh>
    <rPh sb="81" eb="83">
      <t>ジギョウ</t>
    </rPh>
    <rPh sb="86" eb="88">
      <t>チョウサ</t>
    </rPh>
    <rPh sb="88" eb="89">
      <t>ヒョウ</t>
    </rPh>
    <rPh sb="90" eb="91">
      <t>ワ</t>
    </rPh>
    <rPh sb="110" eb="112">
      <t>カイトウ</t>
    </rPh>
    <phoneticPr fontId="18"/>
  </si>
  <si>
    <t>（１）各年度の一般就労者数と、そのうち令和４年４月１日時点で６か月以上の就労定着していることを把握している人数を入力してください。</t>
    <rPh sb="3" eb="6">
      <t>カクネンド</t>
    </rPh>
    <rPh sb="7" eb="9">
      <t>イッパン</t>
    </rPh>
    <rPh sb="9" eb="11">
      <t>シュウロウ</t>
    </rPh>
    <rPh sb="11" eb="12">
      <t>シャ</t>
    </rPh>
    <rPh sb="12" eb="13">
      <t>スウ</t>
    </rPh>
    <rPh sb="19" eb="21">
      <t>レイワ</t>
    </rPh>
    <rPh sb="22" eb="23">
      <t>ネン</t>
    </rPh>
    <rPh sb="24" eb="25">
      <t>ガツ</t>
    </rPh>
    <rPh sb="26" eb="27">
      <t>ニチ</t>
    </rPh>
    <rPh sb="27" eb="29">
      <t>ジテン</t>
    </rPh>
    <rPh sb="32" eb="33">
      <t>ツキ</t>
    </rPh>
    <rPh sb="33" eb="35">
      <t>イジョウ</t>
    </rPh>
    <rPh sb="36" eb="38">
      <t>シュウロウ</t>
    </rPh>
    <rPh sb="38" eb="40">
      <t>テイチャク</t>
    </rPh>
    <rPh sb="47" eb="49">
      <t>ハアク</t>
    </rPh>
    <rPh sb="53" eb="55">
      <t>ニンズウ</t>
    </rPh>
    <rPh sb="56" eb="58">
      <t>ニュウリョク</t>
    </rPh>
    <phoneticPr fontId="18"/>
  </si>
  <si>
    <t>（３）令和４年４月１日時点の利用者のうち、支援学校を卒業してから直接入所した者の人数</t>
    <rPh sb="3" eb="5">
      <t>レイワ</t>
    </rPh>
    <rPh sb="6" eb="7">
      <t>ネン</t>
    </rPh>
    <rPh sb="8" eb="9">
      <t>ガツ</t>
    </rPh>
    <rPh sb="10" eb="11">
      <t>ニチ</t>
    </rPh>
    <rPh sb="11" eb="13">
      <t>ジテン</t>
    </rPh>
    <rPh sb="14" eb="17">
      <t>リヨウシャ</t>
    </rPh>
    <rPh sb="21" eb="23">
      <t>シエン</t>
    </rPh>
    <rPh sb="23" eb="25">
      <t>ガッコウ</t>
    </rPh>
    <rPh sb="26" eb="28">
      <t>ソツギョウ</t>
    </rPh>
    <rPh sb="32" eb="34">
      <t>チョクセツ</t>
    </rPh>
    <rPh sb="34" eb="36">
      <t>ニュウショ</t>
    </rPh>
    <rPh sb="38" eb="39">
      <t>モノ</t>
    </rPh>
    <rPh sb="40" eb="42">
      <t>ニンズウ</t>
    </rPh>
    <phoneticPr fontId="2"/>
  </si>
  <si>
    <r>
      <t>（４）（３）のうち、</t>
    </r>
    <r>
      <rPr>
        <u/>
        <sz val="11"/>
        <color theme="1"/>
        <rFont val="Meiryo UI"/>
        <family val="3"/>
        <charset val="128"/>
      </rPr>
      <t>令和４年３月</t>
    </r>
    <r>
      <rPr>
        <sz val="11"/>
        <color theme="1"/>
        <rFont val="Meiryo UI"/>
        <family val="3"/>
        <charset val="128"/>
      </rPr>
      <t>に支援学校を卒業した者の人数</t>
    </r>
    <rPh sb="10" eb="12">
      <t>レイワ</t>
    </rPh>
    <rPh sb="13" eb="14">
      <t>ネン</t>
    </rPh>
    <rPh sb="15" eb="16">
      <t>ガツ</t>
    </rPh>
    <rPh sb="17" eb="19">
      <t>シエン</t>
    </rPh>
    <rPh sb="19" eb="21">
      <t>ガッコウ</t>
    </rPh>
    <rPh sb="22" eb="24">
      <t>ソツギョウ</t>
    </rPh>
    <rPh sb="26" eb="27">
      <t>モノ</t>
    </rPh>
    <rPh sb="28" eb="30">
      <t>ニンズウ</t>
    </rPh>
    <phoneticPr fontId="2"/>
  </si>
  <si>
    <t>（１）令和３年度中に利用を終了した者の退所理由について、障がい種別毎に人数を入力してください。
　　　（令和３年度：令和３年４月１日～令和４年３月31日）</t>
    <rPh sb="3" eb="5">
      <t>レイワ</t>
    </rPh>
    <rPh sb="6" eb="9">
      <t>ネンドチュウ</t>
    </rPh>
    <rPh sb="7" eb="8">
      <t>ド</t>
    </rPh>
    <rPh sb="8" eb="9">
      <t>ナカ</t>
    </rPh>
    <rPh sb="10" eb="12">
      <t>リヨウ</t>
    </rPh>
    <rPh sb="13" eb="15">
      <t>シュウリョウ</t>
    </rPh>
    <rPh sb="17" eb="18">
      <t>モノ</t>
    </rPh>
    <rPh sb="19" eb="21">
      <t>タイショ</t>
    </rPh>
    <rPh sb="21" eb="23">
      <t>リユウ</t>
    </rPh>
    <rPh sb="28" eb="29">
      <t>ショウ</t>
    </rPh>
    <rPh sb="31" eb="33">
      <t>シュベツ</t>
    </rPh>
    <rPh sb="33" eb="34">
      <t>ゴト</t>
    </rPh>
    <rPh sb="35" eb="37">
      <t>ニンズウ</t>
    </rPh>
    <rPh sb="52" eb="54">
      <t>レイワ</t>
    </rPh>
    <rPh sb="55" eb="57">
      <t>ネンド</t>
    </rPh>
    <rPh sb="56" eb="57">
      <t>ド</t>
    </rPh>
    <rPh sb="58" eb="60">
      <t>レイワ</t>
    </rPh>
    <rPh sb="61" eb="62">
      <t>ネン</t>
    </rPh>
    <rPh sb="67" eb="69">
      <t>レイワ</t>
    </rPh>
    <rPh sb="70" eb="71">
      <t>ネン</t>
    </rPh>
    <phoneticPr fontId="2"/>
  </si>
  <si>
    <r>
      <t>（２）（１）の一般就労した者（上記「１.就職（企業等(Ａ型は含まない)に雇用された者）」「２.就職（Ａ型含まない）のうち在宅雇用」「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6" eb="107">
      <t>ヒョウ</t>
    </rPh>
    <rPh sb="108" eb="109">
      <t>クロ</t>
    </rPh>
    <rPh sb="109" eb="111">
      <t>フトワク</t>
    </rPh>
    <rPh sb="111" eb="112">
      <t>ナイ</t>
    </rPh>
    <phoneticPr fontId="2"/>
  </si>
  <si>
    <r>
      <t>（７）（１）の一般就労した者（上記「１.就職（企業等(Ａ型は含まない)に雇用された者）」「２.就職（Ａ型含まない）のうち在宅雇用」「３.復職（休職期間中にサービスを利用し、復職した者）」）</t>
    </r>
    <r>
      <rPr>
        <u/>
        <sz val="11"/>
        <color theme="1"/>
        <rFont val="Meiryo UI"/>
        <family val="3"/>
        <charset val="128"/>
      </rPr>
      <t>（表の赤太枠内）</t>
    </r>
    <r>
      <rPr>
        <sz val="11"/>
        <color theme="1"/>
        <rFont val="Meiryo UI"/>
        <family val="3"/>
        <charset val="128"/>
      </rPr>
      <t>のうち、令和３年４月１日から令和３年９月３０日の間に一般就労し、かつ、令和４年４月１日時点で６か月以上職場定着している者の人数を入力してください。</t>
    </r>
    <rPh sb="13" eb="14">
      <t>モノ</t>
    </rPh>
    <rPh sb="95" eb="96">
      <t>ヒョウ</t>
    </rPh>
    <rPh sb="137" eb="139">
      <t>レイワ</t>
    </rPh>
    <rPh sb="140" eb="141">
      <t>ネン</t>
    </rPh>
    <rPh sb="142" eb="143">
      <t>ガツ</t>
    </rPh>
    <rPh sb="144" eb="145">
      <t>ニチ</t>
    </rPh>
    <rPh sb="145" eb="147">
      <t>ジテン</t>
    </rPh>
    <rPh sb="150" eb="151">
      <t>ゲツ</t>
    </rPh>
    <rPh sb="151" eb="153">
      <t>イジョウ</t>
    </rPh>
    <rPh sb="153" eb="155">
      <t>ショクバ</t>
    </rPh>
    <rPh sb="155" eb="157">
      <t>テイチャク</t>
    </rPh>
    <rPh sb="161" eb="162">
      <t>モノ</t>
    </rPh>
    <rPh sb="163" eb="165">
      <t>ニンズウ</t>
    </rPh>
    <phoneticPr fontId="53"/>
  </si>
  <si>
    <t>左記のうち、６か月以上の就労定着を把握している者の人数</t>
    <rPh sb="23" eb="24">
      <t>モノ</t>
    </rPh>
    <phoneticPr fontId="2"/>
  </si>
  <si>
    <t>６か月以上の就労定着を把握している者の
週の労働時間</t>
    <rPh sb="2" eb="3">
      <t>ゲツ</t>
    </rPh>
    <rPh sb="3" eb="5">
      <t>イジョウ</t>
    </rPh>
    <rPh sb="6" eb="8">
      <t>シュウロウ</t>
    </rPh>
    <rPh sb="8" eb="10">
      <t>テイチャク</t>
    </rPh>
    <rPh sb="17" eb="18">
      <t>モノ</t>
    </rPh>
    <rPh sb="20" eb="21">
      <t>シュウ</t>
    </rPh>
    <rPh sb="22" eb="24">
      <t>ロウドウ</t>
    </rPh>
    <rPh sb="24" eb="26">
      <t>ジカン</t>
    </rPh>
    <phoneticPr fontId="2"/>
  </si>
  <si>
    <t xml:space="preserve">（１）「６か月以上の就労定着を把握している者の人数」の期間ごとの内訳       </t>
    <rPh sb="21" eb="22">
      <t>モノ</t>
    </rPh>
    <rPh sb="23" eb="24">
      <t>ヒト</t>
    </rPh>
    <phoneticPr fontId="2"/>
  </si>
  <si>
    <t>（２）（１）の「６か月以上の就労定着を把握している者の人数」の内訳を定着期間ごとに入力してください（令和４年４月１日時点）。</t>
    <rPh sb="25" eb="26">
      <t>モノ</t>
    </rPh>
    <rPh sb="27" eb="28">
      <t>ヒト</t>
    </rPh>
    <rPh sb="31" eb="33">
      <t>ウチワケ</t>
    </rPh>
    <rPh sb="34" eb="36">
      <t>テイチャク</t>
    </rPh>
    <rPh sb="36" eb="38">
      <t>キカン</t>
    </rPh>
    <rPh sb="41" eb="43">
      <t>ニュウリョク</t>
    </rPh>
    <rPh sb="50" eb="52">
      <t>レイワ</t>
    </rPh>
    <rPh sb="53" eb="54">
      <t>ネン</t>
    </rPh>
    <rPh sb="55" eb="56">
      <t>ガツ</t>
    </rPh>
    <rPh sb="57" eb="58">
      <t>ニチ</t>
    </rPh>
    <rPh sb="58" eb="60">
      <t>ジテン</t>
    </rPh>
    <phoneticPr fontId="18"/>
  </si>
  <si>
    <t xml:space="preserve">６か月以上12か月未満 </t>
    <phoneticPr fontId="2"/>
  </si>
  <si>
    <t xml:space="preserve">12か月以上24か月未満 </t>
    <rPh sb="3" eb="6">
      <t>ガツイジョウ</t>
    </rPh>
    <rPh sb="9" eb="10">
      <t>ツキ</t>
    </rPh>
    <rPh sb="10" eb="12">
      <t>ミマン</t>
    </rPh>
    <phoneticPr fontId="2"/>
  </si>
  <si>
    <t>24か月以上36か月未満</t>
    <phoneticPr fontId="2"/>
  </si>
  <si>
    <t>36か月以上</t>
    <rPh sb="3" eb="4">
      <t>ガツ</t>
    </rPh>
    <rPh sb="4" eb="6">
      <t>イジョウ</t>
    </rPh>
    <phoneticPr fontId="2"/>
  </si>
  <si>
    <r>
      <t>（３）（１）の一般就労した者（上記「１.就職（企業等(Ａ型は含まない)に雇用された者）」「２.就職（Ａ型含まない）のうち在宅雇用」「３.復職（休職期間中にサービスを利用し、復職した者）」）</t>
    </r>
    <r>
      <rPr>
        <u/>
        <sz val="11"/>
        <rFont val="Meiryo UI"/>
        <family val="3"/>
        <charset val="128"/>
      </rPr>
      <t>（表の赤太枠内）</t>
    </r>
    <r>
      <rPr>
        <sz val="11"/>
        <rFont val="Meiryo UI"/>
        <family val="3"/>
        <charset val="128"/>
      </rPr>
      <t>の、サービスの支給決定を受けた市町村を入力してください。
（現在の居住地ではなく、一般就労した時点において支給決定されていた市町村を回答してください。）</t>
    </r>
    <rPh sb="13" eb="14">
      <t>モノ</t>
    </rPh>
    <rPh sb="109" eb="111">
      <t>シキュウ</t>
    </rPh>
    <rPh sb="111" eb="113">
      <t>ケッテイ</t>
    </rPh>
    <rPh sb="114" eb="115">
      <t>ウ</t>
    </rPh>
    <rPh sb="117" eb="120">
      <t>シチョウソン</t>
    </rPh>
    <rPh sb="132" eb="134">
      <t>ゲンザイ</t>
    </rPh>
    <rPh sb="135" eb="138">
      <t>キョジュウチ</t>
    </rPh>
    <rPh sb="143" eb="147">
      <t>イッパンシュウロウ</t>
    </rPh>
    <rPh sb="149" eb="151">
      <t>ジテン</t>
    </rPh>
    <rPh sb="155" eb="159">
      <t>シキュウケッテイ</t>
    </rPh>
    <rPh sb="164" eb="167">
      <t>シチョウソン</t>
    </rPh>
    <rPh sb="168" eb="170">
      <t>カイトウ</t>
    </rPh>
    <phoneticPr fontId="2"/>
  </si>
  <si>
    <t>（６）（１）の一般就労した者（上記「１.就職（企業等(Ａ型は含まない)に雇用された者）」「２.就職（Ａ型含まない）のうち在宅雇用」「３.復職（休職期間中にサービスを利用し、復職した者）」）（表の赤太枠内）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Ph sb="157" eb="171">
      <t>シュポ</t>
    </rPh>
    <rPh sb="172" eb="174">
      <t>ユウドウ</t>
    </rPh>
    <rPh sb="176" eb="178">
      <t>ニンズウ</t>
    </rPh>
    <rPh sb="188" eb="190">
      <t>ジッサイ</t>
    </rPh>
    <rPh sb="191" eb="193">
      <t>ソウダン</t>
    </rPh>
    <rPh sb="194" eb="198">
      <t>リヨウトウロク</t>
    </rPh>
    <rPh sb="199" eb="201">
      <t>ウム</t>
    </rPh>
    <rPh sb="202" eb="203">
      <t>ト</t>
    </rPh>
    <phoneticPr fontId="53"/>
  </si>
  <si>
    <r>
      <t>　市町村へ提出する前に、回答様式の中に</t>
    </r>
    <r>
      <rPr>
        <b/>
        <sz val="11"/>
        <rFont val="Meiryo UI"/>
        <family val="3"/>
        <charset val="128"/>
      </rPr>
      <t>「</t>
    </r>
    <r>
      <rPr>
        <b/>
        <sz val="11"/>
        <color rgb="FFFF0000"/>
        <rFont val="Meiryo UI"/>
        <family val="3"/>
        <charset val="128"/>
      </rPr>
      <t>【!!確認!!】～</t>
    </r>
    <r>
      <rPr>
        <b/>
        <sz val="11"/>
        <rFont val="Meiryo UI"/>
        <family val="3"/>
        <charset val="128"/>
      </rPr>
      <t>」</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23" eb="25">
      <t>カクニン</t>
    </rPh>
    <rPh sb="31" eb="34">
      <t>アカフトジ</t>
    </rPh>
    <rPh sb="39" eb="41">
      <t>ヒョウジ</t>
    </rPh>
    <rPh sb="42" eb="43">
      <t>デ</t>
    </rPh>
    <rPh sb="49" eb="50">
      <t>カナラ</t>
    </rPh>
    <rPh sb="51" eb="5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</si>
</sst>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0_);[Red]\(#,##0\)"/>
    <numFmt numFmtId="185" formatCode="m&quot;月&quot;d&quot;日&quot;;@"/>
    <numFmt numFmtId="186" formatCode="0.0%"/>
  </numFmts>
  <fonts count="67">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7"/>
      <color theme="1"/>
      <name val="Meiryo UI"/>
      <family val="3"/>
      <charset val="128"/>
    </font>
    <font>
      <sz val="6"/>
      <name val="ＭＳ Ｐゴシック"/>
      <family val="3"/>
      <charset val="128"/>
    </font>
    <font>
      <sz val="11"/>
      <color rgb="FF3333FF"/>
      <name val="Meiryo UI"/>
      <family val="3"/>
      <charset val="128"/>
    </font>
    <font>
      <sz val="8"/>
      <name val="Meiryo UI"/>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sz val="11"/>
      <color indexed="81"/>
      <name val="MS P ゴシック"/>
      <family val="3"/>
      <charset val="128"/>
    </font>
    <font>
      <u/>
      <sz val="11"/>
      <color theme="1"/>
      <name val="Meiryo UI"/>
      <family val="3"/>
      <charset val="128"/>
    </font>
    <font>
      <u/>
      <sz val="11"/>
      <name val="Meiryo UI"/>
      <family val="3"/>
      <charset val="128"/>
    </font>
    <font>
      <b/>
      <u/>
      <sz val="11"/>
      <name val="Meiryo UI"/>
      <family val="3"/>
      <charset val="128"/>
    </font>
    <font>
      <b/>
      <sz val="11"/>
      <name val="Meiryo UI"/>
      <family val="3"/>
      <charset val="128"/>
    </font>
    <font>
      <b/>
      <sz val="22"/>
      <color theme="1"/>
      <name val="Meiryo UI"/>
      <family val="3"/>
      <charset val="128"/>
    </font>
  </fonts>
  <fills count="63">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9FF99"/>
        <bgColor indexed="64"/>
      </patternFill>
    </fill>
    <fill>
      <patternFill patternType="solid">
        <fgColor theme="0" tint="-0.249977111117893"/>
        <bgColor indexed="64"/>
      </patternFill>
    </fill>
  </fills>
  <borders count="189">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thin">
        <color indexed="64"/>
      </top>
      <bottom style="thin">
        <color indexed="64"/>
      </bottom>
      <diagonal/>
    </border>
    <border>
      <left/>
      <right/>
      <top style="double">
        <color indexed="64"/>
      </top>
      <bottom style="double">
        <color indexed="64"/>
      </bottom>
      <diagonal/>
    </border>
    <border>
      <left/>
      <right/>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auto="1"/>
      </right>
      <top style="thin">
        <color auto="1"/>
      </top>
      <bottom style="thin">
        <color auto="1"/>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double">
        <color indexed="64"/>
      </top>
      <bottom/>
      <diagonal/>
    </border>
    <border>
      <left style="hair">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right style="thin">
        <color indexed="64"/>
      </right>
      <top style="double">
        <color indexed="64"/>
      </top>
      <bottom/>
      <diagonal/>
    </border>
    <border>
      <left style="thin">
        <color auto="1"/>
      </left>
      <right style="double">
        <color auto="1"/>
      </right>
      <top/>
      <bottom/>
      <diagonal/>
    </border>
    <border>
      <left/>
      <right style="double">
        <color auto="1"/>
      </right>
      <top style="thin">
        <color indexed="64"/>
      </top>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double">
        <color indexed="64"/>
      </bottom>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Protection="0">
      <alignment vertical="center"/>
    </xf>
    <xf numFmtId="0" fontId="15" fillId="5" borderId="0" applyNumberFormat="0" applyBorder="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Protection="0">
      <alignment vertical="center"/>
    </xf>
    <xf numFmtId="0" fontId="15" fillId="7" borderId="0" applyNumberFormat="0" applyBorder="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Protection="0">
      <alignment vertical="center"/>
    </xf>
    <xf numFmtId="0" fontId="15" fillId="9"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Protection="0">
      <alignment vertical="center"/>
    </xf>
    <xf numFmtId="0" fontId="15" fillId="13" borderId="0" applyNumberFormat="0" applyBorder="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alignment vertical="center"/>
    </xf>
    <xf numFmtId="0" fontId="15" fillId="15"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Protection="0">
      <alignment vertical="center"/>
    </xf>
    <xf numFmtId="0" fontId="15" fillId="19" borderId="0" applyNumberFormat="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Protection="0">
      <alignment vertical="center"/>
    </xf>
    <xf numFmtId="0" fontId="15" fillId="21"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Protection="0">
      <alignment vertical="center"/>
    </xf>
    <xf numFmtId="0" fontId="15" fillId="23" borderId="0" applyNumberFormat="0" applyBorder="0" applyProtection="0">
      <alignment vertical="center"/>
    </xf>
    <xf numFmtId="0" fontId="20" fillId="24" borderId="0" applyNumberFormat="0" applyBorder="0" applyAlignment="0" applyProtection="0">
      <alignment vertical="center"/>
    </xf>
    <xf numFmtId="0" fontId="20" fillId="25" borderId="0" applyNumberFormat="0" applyBorder="0" applyProtection="0">
      <alignment vertical="center"/>
    </xf>
    <xf numFmtId="0" fontId="20" fillId="18" borderId="0" applyNumberFormat="0" applyBorder="0" applyAlignment="0" applyProtection="0">
      <alignment vertical="center"/>
    </xf>
    <xf numFmtId="0" fontId="20" fillId="19" borderId="0" applyNumberFormat="0" applyBorder="0" applyProtection="0">
      <alignment vertical="center"/>
    </xf>
    <xf numFmtId="0" fontId="20" fillId="20" borderId="0" applyNumberFormat="0" applyBorder="0" applyAlignment="0" applyProtection="0">
      <alignment vertical="center"/>
    </xf>
    <xf numFmtId="0" fontId="20" fillId="21" borderId="0" applyNumberFormat="0" applyBorder="0" applyProtection="0">
      <alignment vertical="center"/>
    </xf>
    <xf numFmtId="0" fontId="20" fillId="26" borderId="0" applyNumberFormat="0" applyBorder="0" applyAlignment="0" applyProtection="0">
      <alignment vertical="center"/>
    </xf>
    <xf numFmtId="0" fontId="20" fillId="27" borderId="0" applyNumberFormat="0" applyBorder="0" applyProtection="0">
      <alignment vertical="center"/>
    </xf>
    <xf numFmtId="0" fontId="20" fillId="28" borderId="0" applyNumberFormat="0" applyBorder="0" applyAlignment="0" applyProtection="0">
      <alignment vertical="center"/>
    </xf>
    <xf numFmtId="0" fontId="20" fillId="29" borderId="0" applyNumberFormat="0" applyBorder="0" applyProtection="0">
      <alignment vertical="center"/>
    </xf>
    <xf numFmtId="0" fontId="20" fillId="30" borderId="0" applyNumberFormat="0" applyBorder="0" applyAlignment="0" applyProtection="0">
      <alignment vertical="center"/>
    </xf>
    <xf numFmtId="0" fontId="20" fillId="31" borderId="0" applyNumberFormat="0" applyBorder="0" applyProtection="0">
      <alignment vertical="center"/>
    </xf>
    <xf numFmtId="0" fontId="15" fillId="0" borderId="0" applyNumberFormat="0" applyFill="0" applyBorder="0" applyProtection="0">
      <alignment vertical="center"/>
    </xf>
    <xf numFmtId="0" fontId="20" fillId="32" borderId="0" applyNumberFormat="0" applyBorder="0" applyProtection="0">
      <alignment vertical="center"/>
    </xf>
    <xf numFmtId="0" fontId="20" fillId="33" borderId="0" applyNumberFormat="0" applyBorder="0" applyProtection="0">
      <alignment vertical="center"/>
    </xf>
    <xf numFmtId="0" fontId="15" fillId="34" borderId="0" applyNumberFormat="0" applyBorder="0" applyProtection="0">
      <alignment vertical="center"/>
    </xf>
    <xf numFmtId="0" fontId="40" fillId="35" borderId="0" applyNumberFormat="0" applyBorder="0" applyProtection="0">
      <alignment vertical="center"/>
    </xf>
    <xf numFmtId="0" fontId="20" fillId="36" borderId="0" applyNumberFormat="0" applyBorder="0" applyProtection="0">
      <alignment vertical="center"/>
    </xf>
    <xf numFmtId="0" fontId="37" fillId="0" borderId="0" applyNumberFormat="0" applyFill="0" applyBorder="0" applyProtection="0">
      <alignment vertical="center"/>
    </xf>
    <xf numFmtId="0" fontId="38" fillId="9"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7" borderId="0" applyNumberFormat="0" applyBorder="0" applyProtection="0">
      <alignment vertical="center"/>
    </xf>
    <xf numFmtId="0" fontId="36" fillId="37" borderId="11"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8" borderId="0" applyNumberFormat="0" applyBorder="0" applyAlignment="0" applyProtection="0">
      <alignment vertical="center"/>
    </xf>
    <xf numFmtId="0" fontId="20" fillId="39" borderId="0" applyNumberFormat="0" applyBorder="0" applyProtection="0">
      <alignment vertical="center"/>
    </xf>
    <xf numFmtId="0" fontId="20" fillId="40" borderId="0" applyNumberFormat="0" applyBorder="0" applyAlignment="0" applyProtection="0">
      <alignment vertical="center"/>
    </xf>
    <xf numFmtId="0" fontId="20" fillId="41" borderId="0" applyNumberFormat="0" applyBorder="0" applyProtection="0">
      <alignment vertical="center"/>
    </xf>
    <xf numFmtId="0" fontId="20" fillId="42" borderId="0" applyNumberFormat="0" applyBorder="0" applyAlignment="0" applyProtection="0">
      <alignment vertical="center"/>
    </xf>
    <xf numFmtId="0" fontId="20" fillId="43" borderId="0" applyNumberFormat="0" applyBorder="0" applyProtection="0">
      <alignment vertical="center"/>
    </xf>
    <xf numFmtId="0" fontId="20" fillId="26" borderId="0" applyNumberFormat="0" applyBorder="0" applyAlignment="0" applyProtection="0">
      <alignment vertical="center"/>
    </xf>
    <xf numFmtId="0" fontId="20" fillId="27" borderId="0" applyNumberFormat="0" applyBorder="0" applyProtection="0">
      <alignment vertical="center"/>
    </xf>
    <xf numFmtId="0" fontId="20" fillId="28" borderId="0" applyNumberFormat="0" applyBorder="0" applyAlignment="0" applyProtection="0">
      <alignment vertical="center"/>
    </xf>
    <xf numFmtId="0" fontId="20" fillId="29" borderId="0" applyNumberFormat="0" applyBorder="0" applyProtection="0">
      <alignment vertical="center"/>
    </xf>
    <xf numFmtId="0" fontId="20" fillId="44" borderId="0" applyNumberFormat="0" applyBorder="0" applyAlignment="0" applyProtection="0">
      <alignment vertical="center"/>
    </xf>
    <xf numFmtId="0" fontId="20" fillId="45"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6" borderId="12" applyNumberFormat="0" applyAlignment="0" applyProtection="0">
      <alignment vertical="center"/>
    </xf>
    <xf numFmtId="0" fontId="22" fillId="47" borderId="12" applyNumberFormat="0" applyProtection="0">
      <alignment vertical="center"/>
    </xf>
    <xf numFmtId="0" fontId="23" fillId="48" borderId="0" applyNumberFormat="0" applyBorder="0" applyAlignment="0" applyProtection="0">
      <alignment vertical="center"/>
    </xf>
    <xf numFmtId="0" fontId="23" fillId="49"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50" borderId="13" applyNumberFormat="0" applyFont="0" applyAlignment="0" applyProtection="0">
      <alignment vertical="center"/>
    </xf>
    <xf numFmtId="0" fontId="8" fillId="37" borderId="13" applyNumberFormat="0" applyProtection="0">
      <alignment vertical="center"/>
    </xf>
    <xf numFmtId="0" fontId="15" fillId="50" borderId="13" applyNumberFormat="0" applyFont="0" applyAlignment="0" applyProtection="0">
      <alignment vertical="center"/>
    </xf>
    <xf numFmtId="0" fontId="8" fillId="37" borderId="13" applyNumberFormat="0" applyProtection="0">
      <alignment vertical="center"/>
    </xf>
    <xf numFmtId="0" fontId="24" fillId="0" borderId="14" applyNumberFormat="0" applyFill="0" applyAlignment="0" applyProtection="0">
      <alignment vertical="center"/>
    </xf>
    <xf numFmtId="0" fontId="24" fillId="0" borderId="14" applyNumberFormat="0" applyFill="0" applyProtection="0">
      <alignment vertical="center"/>
    </xf>
    <xf numFmtId="0" fontId="25" fillId="6" borderId="0" applyNumberFormat="0" applyBorder="0" applyAlignment="0" applyProtection="0">
      <alignment vertical="center"/>
    </xf>
    <xf numFmtId="0" fontId="25" fillId="7" borderId="0" applyNumberFormat="0" applyBorder="0" applyProtection="0">
      <alignment vertical="center"/>
    </xf>
    <xf numFmtId="0" fontId="26" fillId="51" borderId="11" applyNumberFormat="0" applyAlignment="0" applyProtection="0">
      <alignment vertical="center"/>
    </xf>
    <xf numFmtId="0" fontId="26" fillId="52" borderId="11"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15" applyNumberFormat="0" applyFill="0" applyAlignment="0" applyProtection="0">
      <alignment vertical="center"/>
    </xf>
    <xf numFmtId="0" fontId="28" fillId="0" borderId="15" applyNumberFormat="0" applyFill="0" applyProtection="0">
      <alignment vertical="center"/>
    </xf>
    <xf numFmtId="0" fontId="29" fillId="0" borderId="16" applyNumberFormat="0" applyFill="0" applyAlignment="0" applyProtection="0">
      <alignment vertical="center"/>
    </xf>
    <xf numFmtId="0" fontId="29" fillId="0" borderId="16" applyNumberFormat="0" applyFill="0" applyProtection="0">
      <alignment vertical="center"/>
    </xf>
    <xf numFmtId="0" fontId="30" fillId="0" borderId="17" applyNumberFormat="0" applyFill="0" applyAlignment="0" applyProtection="0">
      <alignment vertical="center"/>
    </xf>
    <xf numFmtId="0" fontId="30" fillId="0" borderId="17"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8" applyNumberFormat="0" applyFill="0" applyAlignment="0" applyProtection="0">
      <alignment vertical="center"/>
    </xf>
    <xf numFmtId="0" fontId="31" fillId="0" borderId="18" applyNumberFormat="0" applyFill="0" applyProtection="0">
      <alignment vertical="center"/>
    </xf>
    <xf numFmtId="0" fontId="32" fillId="51" borderId="19" applyNumberFormat="0" applyAlignment="0" applyProtection="0">
      <alignment vertical="center"/>
    </xf>
    <xf numFmtId="0" fontId="32" fillId="52" borderId="19"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4" borderId="11" applyNumberFormat="0" applyAlignment="0" applyProtection="0">
      <alignment vertical="center"/>
    </xf>
    <xf numFmtId="0" fontId="34" fillId="15" borderId="11" applyNumberFormat="0" applyProtection="0">
      <alignment vertical="center"/>
    </xf>
    <xf numFmtId="0" fontId="35" fillId="8" borderId="0" applyNumberFormat="0" applyBorder="0" applyAlignment="0" applyProtection="0">
      <alignment vertical="center"/>
    </xf>
    <xf numFmtId="0" fontId="35" fillId="9" borderId="0" applyNumberFormat="0" applyBorder="0" applyProtection="0">
      <alignment vertical="center"/>
    </xf>
    <xf numFmtId="0" fontId="8" fillId="0" borderId="0">
      <alignment vertical="center"/>
    </xf>
    <xf numFmtId="0" fontId="56" fillId="0" borderId="0" applyNumberFormat="0" applyFill="0" applyBorder="0" applyAlignment="0" applyProtection="0">
      <alignment vertical="top"/>
      <protection locked="0"/>
    </xf>
    <xf numFmtId="9" fontId="59" fillId="0" borderId="0" applyFont="0" applyFill="0" applyBorder="0" applyAlignment="0" applyProtection="0">
      <alignment vertical="center"/>
    </xf>
  </cellStyleXfs>
  <cellXfs count="474">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3" fillId="0" borderId="0" xfId="1" applyFont="1" applyAlignment="1">
      <alignment horizontal="center"/>
    </xf>
    <xf numFmtId="0" fontId="41" fillId="0" borderId="0" xfId="0" applyFont="1" applyAlignment="1" applyProtection="1">
      <alignment vertical="center"/>
      <protection locked="0"/>
    </xf>
    <xf numFmtId="0" fontId="42" fillId="0" borderId="0" xfId="0" applyFont="1" applyAlignment="1">
      <alignment vertical="center" wrapText="1"/>
    </xf>
    <xf numFmtId="0" fontId="41" fillId="0" borderId="0" xfId="1" applyFont="1" applyAlignment="1"/>
    <xf numFmtId="0" fontId="41" fillId="0" borderId="0" xfId="1" applyFont="1" applyBorder="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center" vertical="center" shrinkToFit="1"/>
    </xf>
    <xf numFmtId="180" fontId="47" fillId="0" borderId="0" xfId="1" applyNumberFormat="1" applyFont="1" applyBorder="1" applyAlignment="1">
      <alignment horizontal="right" vertical="center" shrinkToFit="1"/>
    </xf>
    <xf numFmtId="0" fontId="47" fillId="0" borderId="0" xfId="1" applyFont="1" applyAlignment="1">
      <alignment horizontal="left" vertical="center" shrinkToFit="1"/>
    </xf>
    <xf numFmtId="0" fontId="47" fillId="0" borderId="0" xfId="1" applyFont="1" applyBorder="1" applyAlignment="1">
      <alignment horizontal="left" vertical="center" shrinkToFit="1"/>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9" fillId="0" borderId="0" xfId="1" applyFont="1" applyAlignment="1">
      <alignment horizontal="left"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70" xfId="1" applyFont="1" applyBorder="1" applyAlignment="1">
      <alignment vertical="center"/>
    </xf>
    <xf numFmtId="0" fontId="47" fillId="0" borderId="71" xfId="1" applyFont="1" applyBorder="1" applyAlignment="1">
      <alignment vertical="center"/>
    </xf>
    <xf numFmtId="0" fontId="47" fillId="0" borderId="27" xfId="1" applyFont="1" applyBorder="1" applyAlignment="1">
      <alignment horizontal="center" vertical="center" shrinkToFit="1"/>
    </xf>
    <xf numFmtId="0" fontId="47" fillId="0" borderId="71" xfId="1" applyFont="1" applyBorder="1" applyAlignment="1">
      <alignment horizontal="center" vertical="center" shrinkToFit="1"/>
    </xf>
    <xf numFmtId="0" fontId="47" fillId="0" borderId="70"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1" fillId="0" borderId="0" xfId="0" applyFont="1" applyAlignment="1">
      <alignment vertical="center" wrapText="1"/>
    </xf>
    <xf numFmtId="0" fontId="41" fillId="0" borderId="72" xfId="0" applyFont="1" applyBorder="1" applyAlignment="1">
      <alignment vertical="center"/>
    </xf>
    <xf numFmtId="0" fontId="47" fillId="0" borderId="91" xfId="1" applyFont="1" applyBorder="1" applyAlignment="1">
      <alignment vertical="center"/>
    </xf>
    <xf numFmtId="0" fontId="47" fillId="0" borderId="92" xfId="1" applyFont="1" applyBorder="1" applyAlignment="1">
      <alignment vertical="center"/>
    </xf>
    <xf numFmtId="0" fontId="54" fillId="0" borderId="0" xfId="0" applyFont="1">
      <alignment vertical="center"/>
    </xf>
    <xf numFmtId="0" fontId="46" fillId="56" borderId="0" xfId="0" applyFont="1" applyFill="1" applyBorder="1" applyAlignment="1">
      <alignment vertical="center"/>
    </xf>
    <xf numFmtId="0" fontId="0" fillId="55" borderId="0" xfId="0" applyFill="1">
      <alignment vertical="center"/>
    </xf>
    <xf numFmtId="0" fontId="49" fillId="56" borderId="103" xfId="0" applyFont="1" applyFill="1" applyBorder="1" applyAlignment="1">
      <alignment horizontal="center" vertical="center"/>
    </xf>
    <xf numFmtId="0" fontId="49" fillId="2" borderId="106" xfId="0" applyFont="1" applyFill="1" applyBorder="1" applyAlignment="1" applyProtection="1">
      <alignment horizontal="center" vertical="center"/>
      <protection locked="0"/>
    </xf>
    <xf numFmtId="0" fontId="49" fillId="56" borderId="107" xfId="0" applyFont="1" applyFill="1" applyBorder="1" applyAlignment="1">
      <alignment horizontal="center" vertical="center"/>
    </xf>
    <xf numFmtId="0" fontId="49" fillId="2" borderId="108" xfId="0" applyFont="1" applyFill="1" applyBorder="1" applyAlignment="1" applyProtection="1">
      <alignment horizontal="center" vertical="center"/>
      <protection locked="0"/>
    </xf>
    <xf numFmtId="0" fontId="49" fillId="56" borderId="109" xfId="0" applyFont="1" applyFill="1" applyBorder="1" applyAlignment="1">
      <alignment horizontal="center" vertical="center"/>
    </xf>
    <xf numFmtId="0" fontId="42" fillId="0" borderId="72" xfId="0" applyFont="1" applyBorder="1" applyAlignment="1">
      <alignment vertical="center" wrapText="1"/>
    </xf>
    <xf numFmtId="0" fontId="47" fillId="0" borderId="128" xfId="1" applyFont="1" applyBorder="1" applyAlignment="1">
      <alignment vertical="center"/>
    </xf>
    <xf numFmtId="0" fontId="47" fillId="0" borderId="94" xfId="1" applyFont="1" applyBorder="1" applyAlignment="1">
      <alignment horizontal="center" vertical="center" shrinkToFit="1"/>
    </xf>
    <xf numFmtId="0" fontId="47" fillId="0" borderId="92" xfId="1" applyFont="1" applyBorder="1" applyAlignment="1">
      <alignment horizontal="center" vertical="center" shrinkToFit="1"/>
    </xf>
    <xf numFmtId="0" fontId="47" fillId="0" borderId="114" xfId="1" applyFont="1" applyBorder="1" applyAlignment="1">
      <alignment horizontal="center" vertical="center" shrinkToFit="1"/>
    </xf>
    <xf numFmtId="0" fontId="47" fillId="0" borderId="113" xfId="1" applyFont="1" applyBorder="1" applyAlignment="1">
      <alignment horizontal="center" vertical="center" shrinkToFit="1"/>
    </xf>
    <xf numFmtId="0" fontId="47" fillId="0" borderId="76" xfId="1" applyFont="1" applyBorder="1" applyAlignment="1">
      <alignment horizontal="center" vertical="center" shrinkToFit="1"/>
    </xf>
    <xf numFmtId="0" fontId="47" fillId="0" borderId="138" xfId="1" applyFont="1" applyBorder="1" applyAlignment="1">
      <alignment vertical="center" shrinkToFit="1"/>
    </xf>
    <xf numFmtId="0" fontId="41" fillId="0" borderId="138" xfId="1" applyFont="1" applyBorder="1" applyAlignment="1">
      <alignment vertical="center" shrinkToFit="1"/>
    </xf>
    <xf numFmtId="0" fontId="48" fillId="0" borderId="0" xfId="1" applyFont="1" applyAlignment="1">
      <alignment horizontal="left" vertical="center"/>
    </xf>
    <xf numFmtId="0" fontId="57"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1" fillId="0" borderId="0" xfId="0" applyFont="1" applyAlignment="1">
      <alignment horizontal="left" vertical="center" wrapText="1"/>
    </xf>
    <xf numFmtId="0" fontId="47" fillId="0" borderId="28" xfId="1" applyFont="1" applyBorder="1" applyAlignment="1">
      <alignment horizontal="center" vertical="center" shrinkToFit="1"/>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4" fillId="0" borderId="0" xfId="0" applyFont="1" applyFill="1" applyBorder="1" applyAlignment="1">
      <alignment vertical="center"/>
    </xf>
    <xf numFmtId="0" fontId="57" fillId="0" borderId="72" xfId="0" applyFont="1" applyBorder="1" applyAlignment="1">
      <alignment vertical="center" wrapText="1" shrinkToFit="1"/>
    </xf>
    <xf numFmtId="0" fontId="57" fillId="0" borderId="0" xfId="0" applyFont="1" applyBorder="1" applyAlignment="1">
      <alignment vertical="center" wrapText="1" shrinkToFit="1"/>
    </xf>
    <xf numFmtId="0" fontId="63" fillId="0" borderId="0" xfId="1" applyFont="1" applyAlignment="1">
      <alignment vertical="center"/>
    </xf>
    <xf numFmtId="0" fontId="49" fillId="62" borderId="102" xfId="0" applyFont="1" applyFill="1" applyBorder="1" applyAlignment="1" applyProtection="1">
      <alignment horizontal="center" vertical="center"/>
      <protection locked="0"/>
    </xf>
    <xf numFmtId="0" fontId="49" fillId="2" borderId="145" xfId="0" applyFont="1" applyFill="1" applyBorder="1" applyAlignment="1" applyProtection="1">
      <alignment horizontal="center" vertical="center"/>
      <protection locked="0"/>
    </xf>
    <xf numFmtId="0" fontId="49" fillId="56" borderId="146" xfId="0" applyFont="1" applyFill="1" applyBorder="1" applyAlignment="1">
      <alignment horizontal="center" vertical="center"/>
    </xf>
    <xf numFmtId="0" fontId="49" fillId="62" borderId="142" xfId="0" applyFont="1" applyFill="1" applyBorder="1" applyAlignment="1" applyProtection="1">
      <alignment horizontal="center" vertical="center"/>
      <protection locked="0"/>
    </xf>
    <xf numFmtId="0" fontId="49" fillId="56" borderId="144" xfId="0" applyFont="1" applyFill="1" applyBorder="1" applyAlignment="1">
      <alignment horizontal="center" vertical="center"/>
    </xf>
    <xf numFmtId="0" fontId="49" fillId="62" borderId="147" xfId="0" applyFont="1" applyFill="1" applyBorder="1" applyAlignment="1">
      <alignment horizontal="center" vertical="center"/>
    </xf>
    <xf numFmtId="0" fontId="49" fillId="56" borderId="148" xfId="0" applyFont="1" applyFill="1" applyBorder="1" applyAlignment="1">
      <alignment horizontal="center" vertical="center"/>
    </xf>
    <xf numFmtId="0" fontId="49" fillId="62" borderId="131" xfId="0" applyFont="1" applyFill="1" applyBorder="1" applyAlignment="1">
      <alignment horizontal="center" vertical="center"/>
    </xf>
    <xf numFmtId="0" fontId="49" fillId="56" borderId="91" xfId="0" applyFont="1" applyFill="1" applyBorder="1" applyAlignment="1">
      <alignment horizontal="center" vertical="center"/>
    </xf>
    <xf numFmtId="0" fontId="49" fillId="2" borderId="150" xfId="0" applyFont="1" applyFill="1" applyBorder="1" applyAlignment="1" applyProtection="1">
      <alignment horizontal="center" vertical="center"/>
      <protection locked="0"/>
    </xf>
    <xf numFmtId="0" fontId="49" fillId="2" borderId="151" xfId="0" applyFont="1" applyFill="1" applyBorder="1" applyAlignment="1" applyProtection="1">
      <alignment horizontal="center" vertical="center"/>
      <protection locked="0"/>
    </xf>
    <xf numFmtId="0" fontId="49" fillId="2" borderId="152" xfId="0" applyFont="1" applyFill="1" applyBorder="1" applyAlignment="1" applyProtection="1">
      <alignment horizontal="center" vertical="center"/>
      <protection locked="0"/>
    </xf>
    <xf numFmtId="0" fontId="49" fillId="56" borderId="153" xfId="0" applyFont="1" applyFill="1" applyBorder="1" applyAlignment="1">
      <alignment horizontal="center" vertical="center"/>
    </xf>
    <xf numFmtId="0" fontId="49" fillId="2" borderId="154" xfId="0" applyFont="1" applyFill="1" applyBorder="1" applyAlignment="1" applyProtection="1">
      <alignment horizontal="center" vertical="center"/>
      <protection locked="0"/>
    </xf>
    <xf numFmtId="0" fontId="49" fillId="56" borderId="155" xfId="0" applyFont="1" applyFill="1" applyBorder="1" applyAlignment="1">
      <alignment horizontal="center" vertical="center"/>
    </xf>
    <xf numFmtId="0" fontId="49" fillId="2" borderId="156" xfId="0" applyFont="1" applyFill="1" applyBorder="1" applyAlignment="1" applyProtection="1">
      <alignment horizontal="center" vertical="center"/>
      <protection locked="0"/>
    </xf>
    <xf numFmtId="0" fontId="49" fillId="56" borderId="157" xfId="0" applyFont="1" applyFill="1" applyBorder="1" applyAlignment="1">
      <alignment horizontal="center" vertical="center"/>
    </xf>
    <xf numFmtId="0" fontId="49" fillId="2" borderId="158" xfId="0" applyFont="1" applyFill="1" applyBorder="1" applyAlignment="1" applyProtection="1">
      <alignment horizontal="center" vertical="center"/>
      <protection locked="0"/>
    </xf>
    <xf numFmtId="0" fontId="49" fillId="56" borderId="159" xfId="0" applyFont="1" applyFill="1" applyBorder="1" applyAlignment="1">
      <alignment horizontal="center" vertical="center"/>
    </xf>
    <xf numFmtId="0" fontId="49" fillId="56" borderId="160" xfId="0" applyFont="1" applyFill="1" applyBorder="1" applyAlignment="1">
      <alignment horizontal="center" vertical="center"/>
    </xf>
    <xf numFmtId="0" fontId="49" fillId="56" borderId="161" xfId="0" applyFont="1" applyFill="1" applyBorder="1" applyAlignment="1">
      <alignment horizontal="center" vertical="center"/>
    </xf>
    <xf numFmtId="0" fontId="49" fillId="62" borderId="162" xfId="0" applyFont="1" applyFill="1" applyBorder="1" applyAlignment="1" applyProtection="1">
      <alignment horizontal="center" vertical="center"/>
      <protection locked="0"/>
    </xf>
    <xf numFmtId="0" fontId="49" fillId="56" borderId="163" xfId="0" applyFont="1" applyFill="1" applyBorder="1" applyAlignment="1">
      <alignment horizontal="center" vertical="center"/>
    </xf>
    <xf numFmtId="0" fontId="49" fillId="62" borderId="164" xfId="0" applyFont="1" applyFill="1" applyBorder="1" applyAlignment="1" applyProtection="1">
      <alignment horizontal="center" vertical="center"/>
      <protection locked="0"/>
    </xf>
    <xf numFmtId="0" fontId="49" fillId="56" borderId="165" xfId="0" applyFont="1" applyFill="1" applyBorder="1" applyAlignment="1">
      <alignment horizontal="center" vertical="center"/>
    </xf>
    <xf numFmtId="0" fontId="49" fillId="62" borderId="166" xfId="0" applyFont="1" applyFill="1" applyBorder="1" applyAlignment="1" applyProtection="1">
      <alignment horizontal="center" vertical="center"/>
      <protection locked="0"/>
    </xf>
    <xf numFmtId="0" fontId="49" fillId="56" borderId="167" xfId="0" applyFont="1" applyFill="1" applyBorder="1" applyAlignment="1">
      <alignment horizontal="center" vertical="center"/>
    </xf>
    <xf numFmtId="0" fontId="49" fillId="62" borderId="168" xfId="0" applyFont="1" applyFill="1" applyBorder="1" applyAlignment="1" applyProtection="1">
      <alignment horizontal="center" vertical="center"/>
      <protection locked="0"/>
    </xf>
    <xf numFmtId="0" fontId="49" fillId="56" borderId="169" xfId="0" applyFont="1" applyFill="1" applyBorder="1" applyAlignment="1">
      <alignment horizontal="center" vertical="center"/>
    </xf>
    <xf numFmtId="0" fontId="41" fillId="0" borderId="72" xfId="0" applyFont="1" applyBorder="1" applyAlignment="1">
      <alignment vertical="center" wrapText="1"/>
    </xf>
    <xf numFmtId="0" fontId="41" fillId="0" borderId="85" xfId="0" applyFont="1" applyBorder="1" applyAlignment="1">
      <alignment vertical="center" wrapText="1"/>
    </xf>
    <xf numFmtId="0" fontId="47" fillId="0" borderId="177" xfId="1" applyFont="1" applyBorder="1" applyAlignment="1">
      <alignment horizontal="center" vertical="center" shrinkToFit="1"/>
    </xf>
    <xf numFmtId="0" fontId="47" fillId="0" borderId="77" xfId="1" applyFont="1" applyBorder="1" applyAlignment="1">
      <alignment horizontal="center" vertical="center" shrinkToFit="1"/>
    </xf>
    <xf numFmtId="0" fontId="46" fillId="0" borderId="0" xfId="0" applyFont="1" applyAlignment="1">
      <alignment vertical="center"/>
    </xf>
    <xf numFmtId="49" fontId="0" fillId="0" borderId="0" xfId="0" applyNumberFormat="1">
      <alignment vertical="center"/>
    </xf>
    <xf numFmtId="0" fontId="41" fillId="0" borderId="28" xfId="0" applyFont="1" applyBorder="1" applyAlignment="1">
      <alignment vertical="center" shrinkToFit="1"/>
    </xf>
    <xf numFmtId="0" fontId="41" fillId="0" borderId="0" xfId="0" applyFont="1" applyAlignment="1">
      <alignment vertical="center" shrinkToFit="1"/>
    </xf>
    <xf numFmtId="0" fontId="49" fillId="0" borderId="28" xfId="1" applyFont="1" applyBorder="1" applyAlignment="1">
      <alignment horizontal="center" vertical="center" shrinkToFit="1"/>
    </xf>
    <xf numFmtId="0" fontId="49" fillId="0" borderId="31" xfId="1" applyFont="1" applyBorder="1" applyAlignment="1">
      <alignment horizontal="center" vertical="center" shrinkToFit="1"/>
    </xf>
    <xf numFmtId="183" fontId="46" fillId="0" borderId="31" xfId="1" applyNumberFormat="1" applyFont="1" applyBorder="1" applyAlignment="1">
      <alignment horizontal="center" vertical="center" shrinkToFit="1"/>
    </xf>
    <xf numFmtId="0" fontId="49" fillId="0" borderId="3" xfId="1" applyFont="1" applyBorder="1" applyAlignment="1">
      <alignment horizontal="center" vertical="center" shrinkToFit="1"/>
    </xf>
    <xf numFmtId="0" fontId="46" fillId="0" borderId="10" xfId="0" applyFont="1" applyBorder="1" applyAlignment="1">
      <alignment horizontal="center" vertical="center" textRotation="255" wrapText="1" shrinkToFit="1"/>
    </xf>
    <xf numFmtId="0" fontId="51" fillId="0" borderId="86" xfId="0" applyFont="1" applyBorder="1" applyAlignment="1">
      <alignment horizontal="center" vertical="center" textRotation="255" wrapText="1" shrinkToFit="1"/>
    </xf>
    <xf numFmtId="0" fontId="46" fillId="0" borderId="41" xfId="0" applyFont="1" applyBorder="1" applyAlignment="1">
      <alignment horizontal="center" vertical="center" textRotation="255" shrinkToFit="1"/>
    </xf>
    <xf numFmtId="0" fontId="46" fillId="53" borderId="10" xfId="0" applyFont="1" applyFill="1" applyBorder="1" applyAlignment="1">
      <alignment horizontal="center" vertical="center" textRotation="255" shrinkToFit="1"/>
    </xf>
    <xf numFmtId="0" fontId="46" fillId="53" borderId="26" xfId="0" applyFont="1" applyFill="1" applyBorder="1" applyAlignment="1">
      <alignment horizontal="center" vertical="center" textRotation="255" shrinkToFit="1"/>
    </xf>
    <xf numFmtId="0" fontId="46" fillId="53" borderId="37" xfId="0" applyFont="1" applyFill="1" applyBorder="1" applyAlignment="1">
      <alignment horizontal="center" vertical="center" textRotation="255" shrinkToFit="1"/>
    </xf>
    <xf numFmtId="0" fontId="46" fillId="53" borderId="139" xfId="0" applyFont="1" applyFill="1" applyBorder="1" applyAlignment="1">
      <alignment horizontal="center" vertical="center" textRotation="255" shrinkToFit="1"/>
    </xf>
    <xf numFmtId="0" fontId="46" fillId="61" borderId="10" xfId="0" applyFont="1" applyFill="1" applyBorder="1" applyAlignment="1">
      <alignment horizontal="center" vertical="center" textRotation="255" shrinkToFit="1"/>
    </xf>
    <xf numFmtId="0" fontId="46" fillId="61" borderId="37" xfId="0" applyFont="1" applyFill="1" applyBorder="1" applyAlignment="1">
      <alignment horizontal="center" vertical="center" textRotation="255" shrinkToFit="1"/>
    </xf>
    <xf numFmtId="0" fontId="46" fillId="2" borderId="26" xfId="0" applyFont="1" applyFill="1" applyBorder="1" applyAlignment="1">
      <alignment horizontal="center" vertical="center" textRotation="255" shrinkToFit="1"/>
    </xf>
    <xf numFmtId="0" fontId="46" fillId="2" borderId="37" xfId="0" applyFont="1" applyFill="1" applyBorder="1" applyAlignment="1">
      <alignment horizontal="center" vertical="center" textRotation="255" shrinkToFit="1"/>
    </xf>
    <xf numFmtId="0" fontId="46" fillId="0" borderId="10" xfId="0" applyFont="1" applyFill="1" applyBorder="1" applyAlignment="1">
      <alignment horizontal="center" vertical="center" textRotation="255" shrinkToFit="1"/>
    </xf>
    <xf numFmtId="0" fontId="46" fillId="53" borderId="121" xfId="0" applyFont="1" applyFill="1" applyBorder="1" applyAlignment="1">
      <alignment horizontal="center" vertical="center" textRotation="255" shrinkToFit="1"/>
    </xf>
    <xf numFmtId="0" fontId="46" fillId="2" borderId="4" xfId="0" applyFont="1" applyFill="1" applyBorder="1" applyAlignment="1">
      <alignment horizontal="center" vertical="center" textRotation="255" shrinkToFit="1"/>
    </xf>
    <xf numFmtId="0" fontId="46" fillId="2" borderId="31" xfId="0" applyFont="1" applyFill="1" applyBorder="1" applyAlignment="1">
      <alignment horizontal="center" vertical="center" textRotation="255" shrinkToFit="1"/>
    </xf>
    <xf numFmtId="0" fontId="46" fillId="58" borderId="4" xfId="0" applyFont="1" applyFill="1" applyBorder="1" applyAlignment="1">
      <alignment horizontal="center" vertical="center" textRotation="255" shrinkToFit="1"/>
    </xf>
    <xf numFmtId="0" fontId="46" fillId="60" borderId="120" xfId="0" applyFont="1" applyFill="1" applyBorder="1" applyAlignment="1">
      <alignment horizontal="center" vertical="center" textRotation="255" shrinkToFit="1"/>
    </xf>
    <xf numFmtId="0" fontId="46" fillId="57" borderId="31" xfId="0" applyFont="1" applyFill="1" applyBorder="1" applyAlignment="1">
      <alignment horizontal="center" vertical="center" textRotation="255" shrinkToFit="1"/>
    </xf>
    <xf numFmtId="0" fontId="46" fillId="2" borderId="3" xfId="0" applyFont="1" applyFill="1" applyBorder="1" applyAlignment="1">
      <alignment horizontal="center" vertical="center" textRotation="255" shrinkToFit="1"/>
    </xf>
    <xf numFmtId="0" fontId="46" fillId="57" borderId="119" xfId="0" applyFont="1" applyFill="1" applyBorder="1" applyAlignment="1">
      <alignment horizontal="center" vertical="center" textRotation="255" shrinkToFit="1"/>
    </xf>
    <xf numFmtId="0" fontId="46" fillId="0" borderId="97" xfId="0" applyFont="1" applyFill="1" applyBorder="1" applyAlignment="1">
      <alignment horizontal="center" vertical="center" textRotation="255" shrinkToFit="1"/>
    </xf>
    <xf numFmtId="0" fontId="46" fillId="0" borderId="31" xfId="0" applyFont="1" applyFill="1" applyBorder="1" applyAlignment="1">
      <alignment horizontal="center" vertical="center" textRotation="255" shrinkToFit="1"/>
    </xf>
    <xf numFmtId="0" fontId="46" fillId="0" borderId="98" xfId="0" applyFont="1" applyFill="1" applyBorder="1" applyAlignment="1">
      <alignment horizontal="center" vertical="center" textRotation="255" shrinkToFit="1"/>
    </xf>
    <xf numFmtId="0" fontId="46" fillId="2" borderId="97" xfId="0" applyFont="1" applyFill="1" applyBorder="1" applyAlignment="1">
      <alignment horizontal="center" vertical="center" textRotation="255" shrinkToFit="1"/>
    </xf>
    <xf numFmtId="0" fontId="46" fillId="2" borderId="98" xfId="0" applyFont="1" applyFill="1" applyBorder="1" applyAlignment="1">
      <alignment horizontal="center" vertical="center" textRotation="255" shrinkToFit="1"/>
    </xf>
    <xf numFmtId="0" fontId="46" fillId="53" borderId="97" xfId="0" applyFont="1" applyFill="1" applyBorder="1" applyAlignment="1">
      <alignment horizontal="center" vertical="center" textRotation="255" shrinkToFit="1"/>
    </xf>
    <xf numFmtId="0" fontId="46" fillId="53" borderId="4" xfId="0" applyFont="1" applyFill="1" applyBorder="1" applyAlignment="1">
      <alignment horizontal="center" vertical="center" textRotation="255" shrinkToFit="1"/>
    </xf>
    <xf numFmtId="0" fontId="46" fillId="53" borderId="31" xfId="0" applyFont="1" applyFill="1" applyBorder="1" applyAlignment="1">
      <alignment horizontal="center" vertical="center" textRotation="255" shrinkToFit="1"/>
    </xf>
    <xf numFmtId="0" fontId="46" fillId="53" borderId="118" xfId="0" applyFont="1" applyFill="1" applyBorder="1" applyAlignment="1">
      <alignment horizontal="center" vertical="center" textRotation="255" shrinkToFit="1"/>
    </xf>
    <xf numFmtId="0" fontId="46" fillId="53" borderId="24" xfId="0" applyFont="1" applyFill="1" applyBorder="1" applyAlignment="1">
      <alignment horizontal="center" vertical="center" textRotation="255" shrinkToFit="1"/>
    </xf>
    <xf numFmtId="0" fontId="46" fillId="53" borderId="3" xfId="0" applyFont="1" applyFill="1" applyBorder="1" applyAlignment="1">
      <alignment horizontal="center" vertical="center" textRotation="255" shrinkToFit="1"/>
    </xf>
    <xf numFmtId="0" fontId="46" fillId="53" borderId="126" xfId="0" applyFont="1" applyFill="1" applyBorder="1" applyAlignment="1">
      <alignment horizontal="center" vertical="center" textRotation="255" shrinkToFit="1"/>
    </xf>
    <xf numFmtId="0" fontId="46" fillId="0" borderId="0" xfId="0" applyFont="1" applyAlignment="1">
      <alignment horizontal="center" vertical="center" shrinkToFit="1"/>
    </xf>
    <xf numFmtId="0" fontId="41" fillId="0" borderId="29"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33" xfId="0" applyFont="1" applyBorder="1" applyAlignment="1">
      <alignment horizontal="center" vertical="center" shrinkToFit="1"/>
    </xf>
    <xf numFmtId="182" fontId="41" fillId="0" borderId="33" xfId="0" applyNumberFormat="1" applyFont="1" applyBorder="1" applyAlignment="1">
      <alignment horizontal="center" vertical="center" shrinkToFit="1"/>
    </xf>
    <xf numFmtId="185" fontId="41" fillId="0" borderId="33" xfId="0" applyNumberFormat="1" applyFont="1" applyBorder="1" applyAlignment="1">
      <alignment horizontal="center" vertical="center" shrinkToFit="1"/>
    </xf>
    <xf numFmtId="0" fontId="41" fillId="0" borderId="35"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122" xfId="0" applyFont="1" applyBorder="1" applyAlignment="1">
      <alignment horizontal="center" vertical="center" shrinkToFit="1"/>
    </xf>
    <xf numFmtId="0" fontId="41" fillId="0" borderId="140" xfId="0" applyFont="1" applyFill="1" applyBorder="1" applyAlignment="1">
      <alignment horizontal="center" vertical="center" shrinkToFit="1"/>
    </xf>
    <xf numFmtId="0" fontId="41" fillId="0" borderId="121" xfId="0" applyFont="1" applyFill="1" applyBorder="1" applyAlignment="1">
      <alignment horizontal="center" vertical="center" shrinkToFit="1"/>
    </xf>
    <xf numFmtId="0" fontId="45" fillId="0" borderId="38" xfId="0" applyFont="1" applyBorder="1" applyAlignment="1">
      <alignment horizontal="center" vertical="center" shrinkToFit="1"/>
    </xf>
    <xf numFmtId="0" fontId="47" fillId="0" borderId="39" xfId="0" applyFont="1" applyBorder="1" applyAlignment="1">
      <alignment horizontal="center" vertical="center" shrinkToFit="1"/>
    </xf>
    <xf numFmtId="0" fontId="47" fillId="0" borderId="40" xfId="0" applyFont="1" applyBorder="1" applyAlignment="1">
      <alignment horizontal="center" vertical="center" shrinkToFit="1"/>
    </xf>
    <xf numFmtId="0" fontId="41" fillId="0" borderId="123" xfId="0" applyFont="1" applyBorder="1" applyAlignment="1">
      <alignment horizontal="center" vertical="center" shrinkToFit="1"/>
    </xf>
    <xf numFmtId="186" fontId="43" fillId="0" borderId="123" xfId="156" applyNumberFormat="1" applyFont="1" applyBorder="1" applyAlignment="1">
      <alignment horizontal="center" vertical="center" shrinkToFit="1"/>
    </xf>
    <xf numFmtId="0" fontId="41" fillId="0" borderId="124" xfId="0" applyFont="1" applyBorder="1" applyAlignment="1">
      <alignment horizontal="center" vertical="center" shrinkToFit="1"/>
    </xf>
    <xf numFmtId="0" fontId="41" fillId="0" borderId="125" xfId="0" applyFont="1" applyBorder="1" applyAlignment="1">
      <alignment horizontal="center" vertical="center" shrinkToFit="1"/>
    </xf>
    <xf numFmtId="0" fontId="41" fillId="0" borderId="127" xfId="0" applyFont="1" applyBorder="1" applyAlignment="1">
      <alignment horizontal="center" vertical="center" shrinkToFit="1"/>
    </xf>
    <xf numFmtId="0" fontId="41" fillId="0" borderId="0" xfId="0" applyFont="1" applyAlignment="1">
      <alignment horizontal="center" vertical="center" shrinkToFit="1"/>
    </xf>
    <xf numFmtId="0" fontId="41" fillId="0" borderId="0" xfId="0" applyFont="1" applyAlignment="1">
      <alignment vertical="center" textRotation="255" shrinkToFit="1"/>
    </xf>
    <xf numFmtId="183" fontId="41" fillId="0" borderId="0" xfId="0" applyNumberFormat="1" applyFont="1" applyAlignment="1">
      <alignment vertical="center" shrinkToFit="1"/>
    </xf>
    <xf numFmtId="186" fontId="41" fillId="0" borderId="2" xfId="0" applyNumberFormat="1"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95" xfId="1" applyFont="1" applyBorder="1" applyAlignment="1">
      <alignment vertical="center"/>
    </xf>
    <xf numFmtId="0" fontId="47" fillId="0" borderId="21" xfId="1" applyFont="1" applyBorder="1" applyAlignment="1">
      <alignment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186" fontId="41" fillId="0" borderId="39" xfId="156" applyNumberFormat="1" applyFont="1" applyBorder="1" applyAlignment="1">
      <alignment horizontal="center" vertical="center" shrinkToFit="1"/>
    </xf>
    <xf numFmtId="0" fontId="41" fillId="0" borderId="181" xfId="0" applyFont="1" applyBorder="1" applyAlignment="1">
      <alignment vertical="center"/>
    </xf>
    <xf numFmtId="0" fontId="41" fillId="0" borderId="182" xfId="0" applyFont="1" applyBorder="1" applyAlignment="1">
      <alignment vertical="center"/>
    </xf>
    <xf numFmtId="0" fontId="50" fillId="0" borderId="183" xfId="0" applyFont="1" applyBorder="1" applyAlignment="1">
      <alignment vertical="center"/>
    </xf>
    <xf numFmtId="0" fontId="41" fillId="0" borderId="184" xfId="0" applyFont="1" applyBorder="1" applyAlignment="1">
      <alignment vertical="center"/>
    </xf>
    <xf numFmtId="0" fontId="50" fillId="0" borderId="185" xfId="0" applyFont="1" applyBorder="1" applyAlignment="1">
      <alignment vertical="center"/>
    </xf>
    <xf numFmtId="0" fontId="41" fillId="0" borderId="186" xfId="0" applyFont="1" applyBorder="1" applyAlignment="1">
      <alignment vertical="center"/>
    </xf>
    <xf numFmtId="0" fontId="41" fillId="0" borderId="187" xfId="0" applyFont="1" applyBorder="1" applyAlignment="1">
      <alignment vertical="center"/>
    </xf>
    <xf numFmtId="0" fontId="41" fillId="0" borderId="180" xfId="0" applyFont="1" applyBorder="1" applyAlignment="1">
      <alignment vertical="center"/>
    </xf>
    <xf numFmtId="0" fontId="41" fillId="0" borderId="0" xfId="0" applyFont="1">
      <alignment vertical="center"/>
    </xf>
    <xf numFmtId="0" fontId="50" fillId="0" borderId="0" xfId="0" applyFont="1" applyBorder="1" applyAlignment="1">
      <alignment horizontal="left" vertical="center"/>
    </xf>
    <xf numFmtId="0" fontId="65" fillId="0" borderId="0" xfId="1" applyFont="1" applyAlignment="1">
      <alignment vertical="center"/>
    </xf>
    <xf numFmtId="0" fontId="47" fillId="0" borderId="80" xfId="1" applyFont="1" applyBorder="1" applyAlignment="1">
      <alignment horizontal="center" vertical="center" shrinkToFit="1"/>
    </xf>
    <xf numFmtId="0" fontId="47" fillId="0" borderId="28" xfId="1" applyFont="1" applyBorder="1" applyAlignment="1">
      <alignment horizontal="center" vertical="center" shrinkToFit="1"/>
    </xf>
    <xf numFmtId="0" fontId="41" fillId="62" borderId="28" xfId="0" applyFont="1" applyFill="1" applyBorder="1" applyAlignment="1">
      <alignment horizontal="center" vertical="center"/>
    </xf>
    <xf numFmtId="0" fontId="41" fillId="2" borderId="28" xfId="0" applyFont="1" applyFill="1" applyBorder="1" applyAlignment="1">
      <alignment horizontal="center" vertical="center"/>
    </xf>
    <xf numFmtId="58" fontId="41" fillId="56" borderId="113" xfId="1" applyNumberFormat="1" applyFont="1" applyFill="1" applyBorder="1" applyAlignment="1" applyProtection="1">
      <alignment horizontal="center" vertical="center"/>
      <protection locked="0"/>
    </xf>
    <xf numFmtId="49" fontId="41" fillId="2" borderId="113" xfId="1" applyNumberFormat="1" applyFont="1" applyFill="1" applyBorder="1" applyAlignment="1" applyProtection="1">
      <alignment horizontal="center" vertical="center"/>
      <protection locked="0"/>
    </xf>
    <xf numFmtId="49" fontId="41" fillId="2" borderId="114" xfId="1" applyNumberFormat="1" applyFont="1" applyFill="1" applyBorder="1" applyAlignment="1" applyProtection="1">
      <alignment horizontal="center" vertical="center"/>
      <protection locked="0"/>
    </xf>
    <xf numFmtId="0" fontId="57" fillId="0" borderId="0" xfId="0" applyFont="1" applyAlignment="1">
      <alignment horizontal="left" vertical="center" wrapText="1"/>
    </xf>
    <xf numFmtId="0" fontId="46" fillId="0" borderId="5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69" xfId="0" applyFont="1" applyFill="1" applyBorder="1" applyAlignment="1">
      <alignment horizontal="center" vertical="center"/>
    </xf>
    <xf numFmtId="0" fontId="47" fillId="2" borderId="82" xfId="1" applyFont="1" applyFill="1" applyBorder="1" applyAlignment="1">
      <alignment horizontal="center" vertical="center"/>
    </xf>
    <xf numFmtId="0" fontId="47" fillId="2" borderId="69" xfId="1" applyFont="1" applyFill="1" applyBorder="1" applyAlignment="1">
      <alignment horizontal="center" vertical="center"/>
    </xf>
    <xf numFmtId="0" fontId="41" fillId="0" borderId="67" xfId="0" applyFont="1" applyFill="1" applyBorder="1" applyAlignment="1">
      <alignment horizontal="center" vertical="center" wrapText="1"/>
    </xf>
    <xf numFmtId="0" fontId="41" fillId="0" borderId="58" xfId="0" applyFont="1" applyFill="1" applyBorder="1" applyAlignment="1">
      <alignment horizontal="center" vertical="center"/>
    </xf>
    <xf numFmtId="0" fontId="41" fillId="0" borderId="69" xfId="0" applyFont="1" applyFill="1" applyBorder="1" applyAlignment="1">
      <alignment horizontal="center" vertical="center"/>
    </xf>
    <xf numFmtId="0" fontId="41" fillId="56" borderId="0" xfId="0" applyFont="1" applyFill="1" applyBorder="1" applyAlignment="1">
      <alignment horizontal="left" vertical="center" wrapText="1"/>
    </xf>
    <xf numFmtId="0" fontId="41" fillId="56" borderId="0" xfId="0" applyFont="1" applyFill="1" applyBorder="1" applyAlignment="1">
      <alignment horizontal="left" vertical="center"/>
    </xf>
    <xf numFmtId="0" fontId="41" fillId="0" borderId="52" xfId="0" applyFont="1" applyFill="1" applyBorder="1" applyAlignment="1">
      <alignment horizontal="center" vertical="center"/>
    </xf>
    <xf numFmtId="0" fontId="41" fillId="0" borderId="53" xfId="0" applyFont="1" applyFill="1" applyBorder="1" applyAlignment="1">
      <alignment horizontal="center" vertical="center"/>
    </xf>
    <xf numFmtId="0" fontId="47" fillId="2" borderId="60" xfId="1" applyFont="1" applyFill="1" applyBorder="1" applyAlignment="1">
      <alignment horizontal="center" vertical="center"/>
    </xf>
    <xf numFmtId="0" fontId="47" fillId="2" borderId="21" xfId="1" applyFont="1" applyFill="1" applyBorder="1" applyAlignment="1">
      <alignment horizontal="center" vertical="center"/>
    </xf>
    <xf numFmtId="0" fontId="50" fillId="0" borderId="81"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82" xfId="0" applyFont="1" applyBorder="1" applyAlignment="1">
      <alignment horizontal="center" vertical="center" shrinkToFit="1"/>
    </xf>
    <xf numFmtId="0" fontId="41" fillId="62" borderId="76" xfId="0" applyFont="1" applyFill="1" applyBorder="1" applyAlignment="1">
      <alignment horizontal="center" vertical="center"/>
    </xf>
    <xf numFmtId="0" fontId="41" fillId="0" borderId="23"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76" xfId="0" applyFont="1" applyBorder="1" applyAlignment="1">
      <alignment horizontal="center" vertical="center" shrinkToFit="1"/>
    </xf>
    <xf numFmtId="0" fontId="41" fillId="0" borderId="67" xfId="0" applyFont="1" applyBorder="1" applyAlignment="1">
      <alignment horizontal="center" vertical="center" shrinkToFit="1"/>
    </xf>
    <xf numFmtId="0" fontId="41" fillId="2" borderId="83" xfId="0" applyFont="1" applyFill="1" applyBorder="1" applyAlignment="1">
      <alignment horizontal="left" vertical="center" wrapText="1"/>
    </xf>
    <xf numFmtId="0" fontId="41" fillId="2" borderId="72" xfId="0" applyFont="1" applyFill="1" applyBorder="1" applyAlignment="1">
      <alignment horizontal="left" vertical="center" wrapText="1"/>
    </xf>
    <xf numFmtId="0" fontId="41" fillId="2" borderId="85" xfId="0" applyFont="1" applyFill="1" applyBorder="1" applyAlignment="1">
      <alignment horizontal="left" vertical="center" wrapText="1"/>
    </xf>
    <xf numFmtId="0" fontId="41" fillId="2" borderId="49" xfId="0" applyFont="1" applyFill="1" applyBorder="1" applyAlignment="1">
      <alignment horizontal="left" vertical="center" wrapText="1"/>
    </xf>
    <xf numFmtId="0" fontId="41" fillId="2" borderId="22" xfId="0" applyFont="1" applyFill="1" applyBorder="1" applyAlignment="1">
      <alignment horizontal="left" vertical="center" wrapText="1"/>
    </xf>
    <xf numFmtId="0" fontId="41" fillId="2" borderId="50" xfId="0" applyFont="1" applyFill="1" applyBorder="1" applyAlignment="1">
      <alignment horizontal="left" vertical="center" wrapText="1"/>
    </xf>
    <xf numFmtId="0" fontId="41" fillId="0" borderId="0" xfId="0" applyFont="1" applyAlignment="1">
      <alignment horizontal="left" vertical="center" wrapText="1"/>
    </xf>
    <xf numFmtId="0" fontId="47" fillId="55" borderId="64" xfId="1" applyFont="1" applyFill="1" applyBorder="1" applyAlignment="1">
      <alignment horizontal="center" vertical="center"/>
    </xf>
    <xf numFmtId="0" fontId="47" fillId="55" borderId="65" xfId="1" applyFont="1" applyFill="1" applyBorder="1" applyAlignment="1">
      <alignment horizontal="center" vertical="center"/>
    </xf>
    <xf numFmtId="0" fontId="47" fillId="55" borderId="84" xfId="1" applyFont="1" applyFill="1" applyBorder="1" applyAlignment="1">
      <alignment horizontal="center" vertical="center"/>
    </xf>
    <xf numFmtId="0" fontId="47" fillId="2" borderId="132" xfId="1" applyFont="1" applyFill="1" applyBorder="1" applyAlignment="1" applyProtection="1">
      <alignment horizontal="center" vertical="center"/>
      <protection locked="0"/>
    </xf>
    <xf numFmtId="0" fontId="47" fillId="2" borderId="65" xfId="1" applyFont="1" applyFill="1" applyBorder="1" applyAlignment="1" applyProtection="1">
      <alignment horizontal="center" vertical="center"/>
      <protection locked="0"/>
    </xf>
    <xf numFmtId="0" fontId="47" fillId="2" borderId="141" xfId="1" applyFont="1" applyFill="1" applyBorder="1" applyAlignment="1" applyProtection="1">
      <alignment horizontal="center" vertical="center"/>
      <protection locked="0"/>
    </xf>
    <xf numFmtId="0" fontId="47" fillId="2" borderId="74" xfId="1" applyFont="1" applyFill="1" applyBorder="1" applyAlignment="1" applyProtection="1">
      <alignment horizontal="center" vertical="center"/>
      <protection locked="0"/>
    </xf>
    <xf numFmtId="0" fontId="47" fillId="2" borderId="70" xfId="1" applyFont="1" applyFill="1" applyBorder="1" applyAlignment="1" applyProtection="1">
      <alignment horizontal="center" vertical="center"/>
      <protection locked="0"/>
    </xf>
    <xf numFmtId="0" fontId="47" fillId="55" borderId="57" xfId="1" applyFont="1" applyFill="1" applyBorder="1" applyAlignment="1">
      <alignment horizontal="center" vertical="center"/>
    </xf>
    <xf numFmtId="0" fontId="47" fillId="55" borderId="58" xfId="1" applyFont="1" applyFill="1" applyBorder="1" applyAlignment="1">
      <alignment horizontal="center" vertical="center"/>
    </xf>
    <xf numFmtId="0" fontId="47" fillId="55" borderId="69" xfId="1" applyFont="1" applyFill="1" applyBorder="1" applyAlignment="1">
      <alignment horizontal="center" vertical="center"/>
    </xf>
    <xf numFmtId="0" fontId="47" fillId="2" borderId="133" xfId="1" applyFont="1" applyFill="1" applyBorder="1" applyAlignment="1" applyProtection="1">
      <alignment horizontal="center" vertical="center"/>
      <protection locked="0"/>
    </xf>
    <xf numFmtId="0" fontId="47" fillId="2" borderId="58" xfId="1" applyFont="1" applyFill="1" applyBorder="1" applyAlignment="1" applyProtection="1">
      <alignment horizontal="center" vertical="center"/>
      <protection locked="0"/>
    </xf>
    <xf numFmtId="0" fontId="47" fillId="55" borderId="76" xfId="1" applyFont="1" applyFill="1" applyBorder="1" applyAlignment="1">
      <alignment horizontal="center" vertical="center"/>
    </xf>
    <xf numFmtId="0" fontId="47" fillId="2" borderId="134" xfId="1" applyFont="1" applyFill="1" applyBorder="1" applyAlignment="1" applyProtection="1">
      <alignment horizontal="center" vertical="center"/>
      <protection locked="0"/>
    </xf>
    <xf numFmtId="0" fontId="47" fillId="2" borderId="76" xfId="1" applyFont="1" applyFill="1" applyBorder="1" applyAlignment="1" applyProtection="1">
      <alignment horizontal="center" vertical="center"/>
      <protection locked="0"/>
    </xf>
    <xf numFmtId="0" fontId="47" fillId="2" borderId="67" xfId="1" applyFont="1" applyFill="1" applyBorder="1" applyAlignment="1" applyProtection="1">
      <alignment horizontal="center" vertical="center"/>
      <protection locked="0"/>
    </xf>
    <xf numFmtId="0" fontId="49" fillId="55" borderId="58" xfId="1" applyFont="1" applyFill="1" applyBorder="1" applyAlignment="1">
      <alignment horizontal="center" vertical="center"/>
    </xf>
    <xf numFmtId="0" fontId="49" fillId="55" borderId="69" xfId="1" applyFont="1" applyFill="1" applyBorder="1" applyAlignment="1">
      <alignment horizontal="center" vertical="center"/>
    </xf>
    <xf numFmtId="0" fontId="47" fillId="2" borderId="59" xfId="1" applyFont="1" applyFill="1" applyBorder="1" applyAlignment="1" applyProtection="1">
      <alignment horizontal="center" vertical="center"/>
      <protection locked="0"/>
    </xf>
    <xf numFmtId="0" fontId="47" fillId="55" borderId="62" xfId="1" applyFont="1" applyFill="1" applyBorder="1" applyAlignment="1">
      <alignment horizontal="center" vertical="center"/>
    </xf>
    <xf numFmtId="0" fontId="47" fillId="55" borderId="63" xfId="1" applyFont="1" applyFill="1" applyBorder="1" applyAlignment="1">
      <alignment horizontal="center" vertical="center"/>
    </xf>
    <xf numFmtId="0" fontId="47" fillId="55" borderId="129" xfId="1" applyFont="1" applyFill="1" applyBorder="1" applyAlignment="1">
      <alignment horizontal="center" vertical="center"/>
    </xf>
    <xf numFmtId="0" fontId="47" fillId="2" borderId="34" xfId="1" applyFont="1" applyFill="1" applyBorder="1" applyAlignment="1" applyProtection="1">
      <alignment horizontal="center" vertical="center"/>
      <protection locked="0"/>
    </xf>
    <xf numFmtId="0" fontId="47" fillId="2" borderId="63" xfId="1" applyFont="1" applyFill="1" applyBorder="1" applyAlignment="1" applyProtection="1">
      <alignment horizontal="center" vertical="center"/>
      <protection locked="0"/>
    </xf>
    <xf numFmtId="0" fontId="47" fillId="2" borderId="20" xfId="1" applyFont="1" applyFill="1" applyBorder="1" applyAlignment="1" applyProtection="1">
      <alignment horizontal="center" vertical="center"/>
      <protection locked="0"/>
    </xf>
    <xf numFmtId="0" fontId="41" fillId="2" borderId="77" xfId="0" applyFont="1" applyFill="1" applyBorder="1" applyAlignment="1">
      <alignment horizontal="center" vertical="center"/>
    </xf>
    <xf numFmtId="0" fontId="41" fillId="0" borderId="149" xfId="0" applyFont="1" applyBorder="1" applyAlignment="1">
      <alignment horizontal="left" wrapText="1"/>
    </xf>
    <xf numFmtId="0" fontId="41" fillId="0" borderId="0" xfId="0" applyFont="1" applyBorder="1" applyAlignment="1">
      <alignment horizontal="left" wrapText="1"/>
    </xf>
    <xf numFmtId="0" fontId="41" fillId="0" borderId="100" xfId="0" applyFont="1" applyBorder="1" applyAlignment="1">
      <alignment horizontal="left" wrapText="1"/>
    </xf>
    <xf numFmtId="0" fontId="41" fillId="0" borderId="5" xfId="0" applyFont="1" applyBorder="1" applyAlignment="1">
      <alignment horizontal="left" wrapText="1"/>
    </xf>
    <xf numFmtId="0" fontId="41" fillId="0" borderId="6" xfId="0" applyFont="1" applyBorder="1" applyAlignment="1">
      <alignment horizontal="left" wrapText="1"/>
    </xf>
    <xf numFmtId="0" fontId="41" fillId="0" borderId="105" xfId="0" applyFont="1" applyBorder="1" applyAlignment="1">
      <alignment horizontal="left" wrapText="1"/>
    </xf>
    <xf numFmtId="0" fontId="41" fillId="0" borderId="118" xfId="0" applyFont="1" applyBorder="1" applyAlignment="1">
      <alignment horizontal="left" vertical="center"/>
    </xf>
    <xf numFmtId="0" fontId="41" fillId="0" borderId="119" xfId="0" applyFont="1" applyBorder="1" applyAlignment="1">
      <alignment horizontal="left" vertical="center"/>
    </xf>
    <xf numFmtId="0" fontId="41" fillId="0" borderId="173" xfId="0" applyFont="1" applyBorder="1" applyAlignment="1">
      <alignment horizontal="left" vertical="center"/>
    </xf>
    <xf numFmtId="0" fontId="41" fillId="0" borderId="83" xfId="0" applyFont="1" applyBorder="1" applyAlignment="1">
      <alignment horizontal="center" vertical="center" wrapText="1"/>
    </xf>
    <xf numFmtId="0" fontId="41" fillId="0" borderId="72" xfId="0" applyFont="1" applyBorder="1" applyAlignment="1">
      <alignment horizontal="center" vertical="center" wrapText="1"/>
    </xf>
    <xf numFmtId="0" fontId="41" fillId="0" borderId="171"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78" xfId="0" applyFont="1" applyFill="1" applyBorder="1" applyAlignment="1">
      <alignment horizontal="center" vertical="center"/>
    </xf>
    <xf numFmtId="0" fontId="41" fillId="0" borderId="179" xfId="0" applyFont="1" applyFill="1" applyBorder="1" applyAlignment="1">
      <alignment horizontal="center" vertical="center"/>
    </xf>
    <xf numFmtId="0" fontId="41" fillId="0" borderId="75" xfId="0" applyFont="1" applyBorder="1" applyAlignment="1">
      <alignment horizontal="center" vertical="center" shrinkToFit="1"/>
    </xf>
    <xf numFmtId="0" fontId="41" fillId="0" borderId="176" xfId="0" applyFont="1" applyBorder="1" applyAlignment="1">
      <alignment horizontal="center" vertical="center" shrinkToFit="1"/>
    </xf>
    <xf numFmtId="0" fontId="41" fillId="0" borderId="75" xfId="0" applyFont="1" applyBorder="1" applyAlignment="1">
      <alignment horizontal="center" vertical="center" wrapText="1"/>
    </xf>
    <xf numFmtId="0" fontId="41" fillId="0" borderId="28" xfId="0" applyFont="1" applyBorder="1" applyAlignment="1">
      <alignment horizontal="center" vertical="center" wrapText="1"/>
    </xf>
    <xf numFmtId="0" fontId="41" fillId="2" borderId="130" xfId="0" applyFont="1" applyFill="1" applyBorder="1" applyAlignment="1">
      <alignment horizontal="center" vertical="center"/>
    </xf>
    <xf numFmtId="0" fontId="41" fillId="2" borderId="76" xfId="0" applyFont="1" applyFill="1" applyBorder="1" applyAlignment="1">
      <alignment horizontal="center" vertical="center"/>
    </xf>
    <xf numFmtId="0" fontId="47" fillId="0" borderId="81" xfId="1" applyFont="1" applyBorder="1" applyAlignment="1">
      <alignment horizontal="center" vertical="center" shrinkToFit="1"/>
    </xf>
    <xf numFmtId="0" fontId="47" fillId="0" borderId="77" xfId="1" applyFont="1" applyBorder="1" applyAlignment="1">
      <alignment horizontal="center" vertical="center" shrinkToFit="1"/>
    </xf>
    <xf numFmtId="0" fontId="41" fillId="62" borderId="77" xfId="0" applyFont="1" applyFill="1" applyBorder="1" applyAlignment="1">
      <alignment horizontal="center" vertical="center"/>
    </xf>
    <xf numFmtId="0" fontId="41" fillId="0" borderId="78" xfId="0" applyFont="1" applyBorder="1" applyAlignment="1">
      <alignment horizontal="center" vertical="center" wrapText="1"/>
    </xf>
    <xf numFmtId="0" fontId="41" fillId="0" borderId="80" xfId="0" applyFont="1" applyBorder="1" applyAlignment="1">
      <alignment horizontal="center" vertical="center" wrapText="1"/>
    </xf>
    <xf numFmtId="0" fontId="51" fillId="0" borderId="28" xfId="0" applyFont="1" applyBorder="1" applyAlignment="1">
      <alignment horizontal="center" vertical="center" shrinkToFit="1"/>
    </xf>
    <xf numFmtId="0" fontId="41" fillId="0" borderId="28" xfId="0" applyFont="1" applyBorder="1" applyAlignment="1">
      <alignment horizontal="center" vertical="center"/>
    </xf>
    <xf numFmtId="0" fontId="41" fillId="0" borderId="177" xfId="0" applyFont="1" applyBorder="1" applyAlignment="1">
      <alignment horizontal="center" vertical="center"/>
    </xf>
    <xf numFmtId="0" fontId="47" fillId="0" borderId="112" xfId="1" applyFont="1" applyBorder="1" applyAlignment="1">
      <alignment horizontal="center" vertical="center" shrinkToFit="1"/>
    </xf>
    <xf numFmtId="0" fontId="47" fillId="0" borderId="113" xfId="1" applyFont="1" applyBorder="1" applyAlignment="1">
      <alignment horizontal="center" vertical="center" shrinkToFit="1"/>
    </xf>
    <xf numFmtId="0" fontId="47" fillId="0" borderId="94" xfId="1" applyFont="1" applyBorder="1" applyAlignment="1">
      <alignment horizontal="center" vertical="center" shrinkToFit="1"/>
    </xf>
    <xf numFmtId="0" fontId="47" fillId="0" borderId="43" xfId="1" applyFont="1" applyBorder="1" applyAlignment="1">
      <alignment horizontal="center" vertical="center" shrinkToFit="1"/>
    </xf>
    <xf numFmtId="0" fontId="47" fillId="0" borderId="76" xfId="1" applyFont="1" applyBorder="1" applyAlignment="1">
      <alignment horizontal="center" vertical="center" shrinkToFit="1"/>
    </xf>
    <xf numFmtId="0" fontId="47" fillId="0" borderId="92" xfId="1" applyFont="1" applyBorder="1" applyAlignment="1">
      <alignment horizontal="center" vertical="center" shrinkToFit="1"/>
    </xf>
    <xf numFmtId="0" fontId="41" fillId="2" borderId="99" xfId="0" applyFont="1" applyFill="1" applyBorder="1" applyAlignment="1">
      <alignment horizontal="center" vertical="center"/>
    </xf>
    <xf numFmtId="0" fontId="41" fillId="2" borderId="113" xfId="0" applyFont="1" applyFill="1" applyBorder="1" applyAlignment="1">
      <alignment horizontal="center" vertical="center"/>
    </xf>
    <xf numFmtId="0" fontId="41" fillId="2" borderId="129" xfId="0" applyFont="1" applyFill="1" applyBorder="1" applyAlignment="1">
      <alignment horizontal="center" vertical="center"/>
    </xf>
    <xf numFmtId="186" fontId="47" fillId="62" borderId="21" xfId="1" applyNumberFormat="1" applyFont="1" applyFill="1" applyBorder="1" applyAlignment="1">
      <alignment horizontal="center" vertical="center"/>
    </xf>
    <xf numFmtId="0" fontId="46" fillId="55" borderId="95" xfId="0" applyFont="1" applyFill="1" applyBorder="1" applyAlignment="1">
      <alignment horizontal="center" vertical="center"/>
    </xf>
    <xf numFmtId="0" fontId="46" fillId="55" borderId="21" xfId="0" applyFont="1" applyFill="1" applyBorder="1" applyAlignment="1">
      <alignment horizontal="center" vertical="center"/>
    </xf>
    <xf numFmtId="0" fontId="46" fillId="55" borderId="96" xfId="0" applyFont="1" applyFill="1" applyBorder="1" applyAlignment="1">
      <alignment horizontal="center" vertical="center"/>
    </xf>
    <xf numFmtId="0" fontId="41" fillId="62" borderId="130" xfId="0" applyFont="1" applyFill="1" applyBorder="1" applyAlignment="1">
      <alignment horizontal="center" vertical="center"/>
    </xf>
    <xf numFmtId="0" fontId="41" fillId="62" borderId="99" xfId="0" applyFont="1" applyFill="1" applyBorder="1" applyAlignment="1">
      <alignment horizontal="center" vertical="center"/>
    </xf>
    <xf numFmtId="0" fontId="41" fillId="62" borderId="113" xfId="0" applyFont="1" applyFill="1" applyBorder="1" applyAlignment="1">
      <alignment horizontal="center" vertical="center"/>
    </xf>
    <xf numFmtId="0" fontId="41" fillId="55" borderId="95" xfId="0" applyFont="1" applyFill="1" applyBorder="1" applyAlignment="1">
      <alignment horizontal="center" vertical="center"/>
    </xf>
    <xf numFmtId="0" fontId="41" fillId="55" borderId="61" xfId="0" applyFont="1" applyFill="1" applyBorder="1" applyAlignment="1">
      <alignment horizontal="center" vertical="center"/>
    </xf>
    <xf numFmtId="0" fontId="55" fillId="2" borderId="60" xfId="1" applyFont="1" applyFill="1" applyBorder="1" applyAlignment="1">
      <alignment horizontal="left" vertical="center" shrinkToFit="1"/>
    </xf>
    <xf numFmtId="0" fontId="55" fillId="2" borderId="21" xfId="1" applyFont="1" applyFill="1" applyBorder="1" applyAlignment="1">
      <alignment horizontal="left" vertical="center" shrinkToFit="1"/>
    </xf>
    <xf numFmtId="0" fontId="55" fillId="2" borderId="128" xfId="1" applyFont="1" applyFill="1" applyBorder="1" applyAlignment="1">
      <alignment horizontal="left" vertical="center" shrinkToFit="1"/>
    </xf>
    <xf numFmtId="0" fontId="47" fillId="0" borderId="111" xfId="1" applyFont="1" applyBorder="1" applyAlignment="1">
      <alignment horizontal="center" vertical="center"/>
    </xf>
    <xf numFmtId="0" fontId="47" fillId="2" borderId="79" xfId="1" applyFont="1" applyFill="1" applyBorder="1" applyAlignment="1">
      <alignment horizontal="center" vertical="center"/>
    </xf>
    <xf numFmtId="0" fontId="47" fillId="2" borderId="68" xfId="1" applyFont="1" applyFill="1" applyBorder="1" applyAlignment="1">
      <alignment horizontal="center" vertical="center"/>
    </xf>
    <xf numFmtId="0" fontId="41" fillId="62" borderId="5" xfId="0" applyFont="1" applyFill="1" applyBorder="1" applyAlignment="1">
      <alignment horizontal="center" vertical="center"/>
    </xf>
    <xf numFmtId="0" fontId="41" fillId="62" borderId="6" xfId="0" applyFont="1" applyFill="1" applyBorder="1" applyAlignment="1">
      <alignment horizontal="center" vertical="center"/>
    </xf>
    <xf numFmtId="0" fontId="65" fillId="0" borderId="0" xfId="1" applyFont="1" applyFill="1" applyAlignment="1">
      <alignment horizontal="left" vertical="center" wrapText="1"/>
    </xf>
    <xf numFmtId="0" fontId="47" fillId="0" borderId="0" xfId="1" applyFont="1" applyAlignment="1">
      <alignment horizontal="left" vertical="center" wrapText="1"/>
    </xf>
    <xf numFmtId="0" fontId="41" fillId="0" borderId="54"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68" xfId="0" applyFont="1" applyFill="1" applyBorder="1" applyAlignment="1">
      <alignment horizontal="center" vertical="center"/>
    </xf>
    <xf numFmtId="0" fontId="41" fillId="0" borderId="66" xfId="0" applyFont="1" applyFill="1" applyBorder="1" applyAlignment="1">
      <alignment horizontal="center" vertical="center"/>
    </xf>
    <xf numFmtId="0" fontId="49" fillId="56" borderId="102" xfId="0" applyFont="1" applyFill="1" applyBorder="1" applyAlignment="1">
      <alignment horizontal="left" vertical="center" shrinkToFit="1"/>
    </xf>
    <xf numFmtId="0" fontId="49" fillId="56" borderId="104" xfId="0" applyFont="1" applyFill="1" applyBorder="1" applyAlignment="1">
      <alignment horizontal="left" vertical="center" shrinkToFit="1"/>
    </xf>
    <xf numFmtId="0" fontId="49" fillId="56" borderId="103" xfId="0" applyFont="1" applyFill="1" applyBorder="1" applyAlignment="1">
      <alignment horizontal="left" vertical="center" shrinkToFit="1"/>
    </xf>
    <xf numFmtId="0" fontId="41" fillId="0" borderId="80"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42" xfId="0" applyFont="1" applyBorder="1" applyAlignment="1">
      <alignment horizontal="center" vertical="center" shrinkToFit="1"/>
    </xf>
    <xf numFmtId="0" fontId="41" fillId="2" borderId="74" xfId="0" applyFont="1" applyFill="1" applyBorder="1" applyAlignment="1">
      <alignment horizontal="center" vertical="center"/>
    </xf>
    <xf numFmtId="0" fontId="49" fillId="55" borderId="5" xfId="1" applyFont="1" applyFill="1" applyBorder="1" applyAlignment="1">
      <alignment horizontal="center" vertical="center" shrinkToFit="1"/>
    </xf>
    <xf numFmtId="0" fontId="49" fillId="55" borderId="105" xfId="1" applyFont="1" applyFill="1" applyBorder="1" applyAlignment="1">
      <alignment horizontal="center" vertical="center" shrinkToFit="1"/>
    </xf>
    <xf numFmtId="0" fontId="58" fillId="0" borderId="0" xfId="0" applyFont="1" applyBorder="1" applyAlignment="1">
      <alignment horizontal="right" vertical="center"/>
    </xf>
    <xf numFmtId="0" fontId="45" fillId="0" borderId="149" xfId="0" applyFont="1" applyBorder="1" applyAlignment="1">
      <alignment horizontal="left" vertical="center" wrapText="1"/>
    </xf>
    <xf numFmtId="0" fontId="45" fillId="0" borderId="0" xfId="0" applyFont="1" applyBorder="1" applyAlignment="1">
      <alignment horizontal="left" vertical="center" wrapText="1"/>
    </xf>
    <xf numFmtId="0" fontId="49" fillId="0" borderId="116" xfId="1" applyFont="1" applyFill="1" applyBorder="1" applyAlignment="1">
      <alignment horizontal="center" vertical="center"/>
    </xf>
    <xf numFmtId="0" fontId="49" fillId="0" borderId="117" xfId="1" applyFont="1" applyFill="1" applyBorder="1" applyAlignment="1">
      <alignment horizontal="center" vertical="center"/>
    </xf>
    <xf numFmtId="0" fontId="49" fillId="0" borderId="135" xfId="1" applyFont="1" applyFill="1" applyBorder="1" applyAlignment="1">
      <alignment horizontal="center" vertical="center"/>
    </xf>
    <xf numFmtId="0" fontId="47" fillId="2" borderId="137" xfId="1" applyFont="1" applyFill="1" applyBorder="1" applyAlignment="1" applyProtection="1">
      <alignment horizontal="center" vertical="center"/>
      <protection locked="0"/>
    </xf>
    <xf numFmtId="0" fontId="47" fillId="2" borderId="117" xfId="1" applyFont="1" applyFill="1" applyBorder="1" applyAlignment="1" applyProtection="1">
      <alignment horizontal="center" vertical="center"/>
      <protection locked="0"/>
    </xf>
    <xf numFmtId="0" fontId="49" fillId="0" borderId="58" xfId="1" applyFont="1" applyFill="1" applyBorder="1" applyAlignment="1">
      <alignment horizontal="center" vertical="center"/>
    </xf>
    <xf numFmtId="0" fontId="49" fillId="0" borderId="69" xfId="1" applyFont="1" applyFill="1" applyBorder="1" applyAlignment="1">
      <alignment horizontal="center" vertical="center"/>
    </xf>
    <xf numFmtId="0" fontId="41" fillId="55" borderId="67" xfId="0" applyFont="1" applyFill="1" applyBorder="1" applyAlignment="1">
      <alignment horizontal="center" vertical="center" wrapText="1"/>
    </xf>
    <xf numFmtId="0" fontId="41" fillId="55" borderId="58" xfId="0" applyFont="1" applyFill="1" applyBorder="1" applyAlignment="1">
      <alignment horizontal="center" vertical="center"/>
    </xf>
    <xf numFmtId="0" fontId="41" fillId="55" borderId="69" xfId="0" applyFont="1" applyFill="1" applyBorder="1" applyAlignment="1">
      <alignment horizontal="center" vertical="center"/>
    </xf>
    <xf numFmtId="0" fontId="44" fillId="0" borderId="0" xfId="1" applyFont="1" applyBorder="1" applyAlignment="1">
      <alignment horizontal="center" vertical="center" shrinkToFit="1"/>
    </xf>
    <xf numFmtId="0" fontId="45" fillId="0" borderId="0" xfId="1" applyFont="1" applyBorder="1" applyAlignment="1">
      <alignment horizontal="left" vertical="center" wrapText="1"/>
    </xf>
    <xf numFmtId="0" fontId="49" fillId="55" borderId="149" xfId="1" applyFont="1" applyFill="1" applyBorder="1" applyAlignment="1">
      <alignment horizontal="center" vertical="center" shrinkToFit="1"/>
    </xf>
    <xf numFmtId="0" fontId="49" fillId="55" borderId="100" xfId="1" applyFont="1" applyFill="1" applyBorder="1" applyAlignment="1">
      <alignment horizontal="center" vertical="center" shrinkToFit="1"/>
    </xf>
    <xf numFmtId="0" fontId="47" fillId="62" borderId="21" xfId="1" applyFont="1" applyFill="1" applyBorder="1" applyAlignment="1">
      <alignment horizontal="center" vertical="center"/>
    </xf>
    <xf numFmtId="0" fontId="47" fillId="0" borderId="42" xfId="1" applyFont="1" applyBorder="1" applyAlignment="1">
      <alignment horizontal="center" vertical="center" shrinkToFit="1"/>
    </xf>
    <xf numFmtId="0" fontId="41" fillId="55" borderId="52" xfId="0" applyFont="1" applyFill="1" applyBorder="1" applyAlignment="1">
      <alignment horizontal="center" vertical="center" wrapText="1"/>
    </xf>
    <xf numFmtId="0" fontId="41" fillId="55" borderId="53" xfId="0" applyFont="1" applyFill="1" applyBorder="1" applyAlignment="1">
      <alignment horizontal="center" vertical="center"/>
    </xf>
    <xf numFmtId="0" fontId="41" fillId="55" borderId="60" xfId="0" applyFont="1" applyFill="1" applyBorder="1" applyAlignment="1">
      <alignment horizontal="center" vertical="center"/>
    </xf>
    <xf numFmtId="0" fontId="47" fillId="62" borderId="93" xfId="1" applyFont="1" applyFill="1" applyBorder="1" applyAlignment="1">
      <alignment horizontal="center" vertical="center" wrapText="1"/>
    </xf>
    <xf numFmtId="0" fontId="47" fillId="0" borderId="95" xfId="1" applyFont="1" applyBorder="1" applyAlignment="1">
      <alignment horizontal="center" vertical="center" shrinkToFit="1"/>
    </xf>
    <xf numFmtId="0" fontId="47" fillId="0" borderId="21" xfId="1" applyFont="1" applyBorder="1" applyAlignment="1">
      <alignment horizontal="center" vertical="center" shrinkToFit="1"/>
    </xf>
    <xf numFmtId="0" fontId="46" fillId="55" borderId="102" xfId="0" applyFont="1" applyFill="1" applyBorder="1" applyAlignment="1">
      <alignment horizontal="left" vertical="center" shrinkToFit="1"/>
    </xf>
    <xf numFmtId="0" fontId="46" fillId="55" borderId="104" xfId="0" applyFont="1" applyFill="1" applyBorder="1" applyAlignment="1">
      <alignment horizontal="left" vertical="center" shrinkToFit="1"/>
    </xf>
    <xf numFmtId="0" fontId="41" fillId="2" borderId="69" xfId="0" applyFont="1" applyFill="1" applyBorder="1" applyAlignment="1">
      <alignment horizontal="center" vertical="center"/>
    </xf>
    <xf numFmtId="0" fontId="47" fillId="0" borderId="95" xfId="1" applyFont="1" applyBorder="1" applyAlignment="1">
      <alignment horizontal="center" vertical="center"/>
    </xf>
    <xf numFmtId="0" fontId="47" fillId="0" borderId="21" xfId="1" applyFont="1" applyBorder="1" applyAlignment="1">
      <alignment horizontal="center" vertical="center"/>
    </xf>
    <xf numFmtId="0" fontId="47" fillId="0" borderId="23" xfId="1" applyFont="1" applyBorder="1" applyAlignment="1">
      <alignment horizontal="center" vertical="center" shrinkToFit="1"/>
    </xf>
    <xf numFmtId="0" fontId="47" fillId="0" borderId="1" xfId="1" applyFont="1" applyBorder="1" applyAlignment="1">
      <alignment horizontal="center" vertical="center" shrinkToFit="1"/>
    </xf>
    <xf numFmtId="0" fontId="47" fillId="0" borderId="7" xfId="1" applyFont="1" applyBorder="1" applyAlignment="1">
      <alignment horizontal="center" vertical="center" shrinkToFit="1"/>
    </xf>
    <xf numFmtId="0" fontId="47" fillId="0" borderId="73" xfId="1" applyFont="1" applyBorder="1" applyAlignment="1">
      <alignment horizontal="center" vertical="center" shrinkToFit="1"/>
    </xf>
    <xf numFmtId="0" fontId="47" fillId="0" borderId="74" xfId="1" applyFont="1" applyBorder="1" applyAlignment="1">
      <alignment horizontal="center" vertical="center" shrinkToFit="1"/>
    </xf>
    <xf numFmtId="0" fontId="47" fillId="0" borderId="66" xfId="1" applyFont="1" applyBorder="1" applyAlignment="1">
      <alignment horizontal="center" vertical="center" shrinkToFit="1"/>
    </xf>
    <xf numFmtId="0" fontId="58" fillId="0" borderId="0" xfId="0" applyFont="1" applyBorder="1" applyAlignment="1">
      <alignment horizontal="center" vertical="center" wrapText="1"/>
    </xf>
    <xf numFmtId="0" fontId="41" fillId="2" borderId="1" xfId="0" applyFont="1" applyFill="1" applyBorder="1" applyAlignment="1">
      <alignment horizontal="center" vertical="center"/>
    </xf>
    <xf numFmtId="0" fontId="41" fillId="0" borderId="23"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41" fillId="55" borderId="52" xfId="0" applyFont="1" applyFill="1" applyBorder="1" applyAlignment="1">
      <alignment horizontal="center" vertical="center" shrinkToFit="1"/>
    </xf>
    <xf numFmtId="0" fontId="41" fillId="55" borderId="53" xfId="0" applyFont="1" applyFill="1" applyBorder="1" applyAlignment="1">
      <alignment horizontal="center" vertical="center" shrinkToFit="1"/>
    </xf>
    <xf numFmtId="0" fontId="46" fillId="56" borderId="0" xfId="0" applyFont="1" applyFill="1" applyBorder="1" applyAlignment="1">
      <alignment horizontal="left" vertical="center" wrapText="1"/>
    </xf>
    <xf numFmtId="0" fontId="46" fillId="56" borderId="0" xfId="0" applyFont="1" applyFill="1" applyBorder="1" applyAlignment="1">
      <alignment horizontal="left" vertical="center"/>
    </xf>
    <xf numFmtId="0" fontId="41" fillId="0" borderId="175" xfId="0" applyFont="1" applyBorder="1" applyAlignment="1">
      <alignment horizontal="center" vertical="center"/>
    </xf>
    <xf numFmtId="0" fontId="52" fillId="0" borderId="175" xfId="0" applyFont="1" applyBorder="1" applyAlignment="1">
      <alignment horizontal="center" vertical="center"/>
    </xf>
    <xf numFmtId="0" fontId="41" fillId="56" borderId="0" xfId="0" applyFont="1" applyFill="1" applyBorder="1" applyAlignment="1">
      <alignment vertical="center" wrapText="1"/>
    </xf>
    <xf numFmtId="0" fontId="41" fillId="56" borderId="0" xfId="0" applyFont="1" applyFill="1" applyBorder="1" applyAlignment="1">
      <alignment vertical="center"/>
    </xf>
    <xf numFmtId="0" fontId="41" fillId="0" borderId="172" xfId="0" applyFont="1" applyBorder="1" applyAlignment="1">
      <alignment horizontal="center" vertical="center"/>
    </xf>
    <xf numFmtId="0" fontId="41" fillId="0" borderId="101" xfId="0" applyFont="1" applyBorder="1" applyAlignment="1">
      <alignment horizontal="center" vertical="center" wrapText="1"/>
    </xf>
    <xf numFmtId="0" fontId="41" fillId="0" borderId="110" xfId="0" applyFont="1" applyBorder="1" applyAlignment="1">
      <alignment horizontal="center" vertical="center" wrapText="1"/>
    </xf>
    <xf numFmtId="0" fontId="41" fillId="0" borderId="174" xfId="0" applyFont="1" applyBorder="1" applyAlignment="1">
      <alignment horizontal="center" vertical="center" wrapText="1"/>
    </xf>
    <xf numFmtId="0" fontId="47" fillId="0" borderId="138" xfId="1" applyFont="1" applyBorder="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182" fontId="41" fillId="2" borderId="111" xfId="1" applyNumberFormat="1" applyFont="1" applyFill="1" applyBorder="1" applyAlignment="1" applyProtection="1">
      <alignment horizontal="center" vertical="center"/>
      <protection locked="0"/>
    </xf>
    <xf numFmtId="0" fontId="47" fillId="55" borderId="111" xfId="1" applyFont="1" applyFill="1" applyBorder="1" applyAlignment="1">
      <alignment horizontal="center" vertical="center" shrinkToFit="1"/>
    </xf>
    <xf numFmtId="0" fontId="66" fillId="0" borderId="0" xfId="0" applyFont="1" applyBorder="1" applyAlignment="1">
      <alignment horizontal="center" vertical="center" shrinkToFit="1"/>
    </xf>
    <xf numFmtId="0" fontId="64" fillId="0" borderId="4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47" fillId="0" borderId="88" xfId="0" applyFont="1" applyFill="1" applyBorder="1" applyAlignment="1">
      <alignment horizontal="center" vertical="center" wrapText="1"/>
    </xf>
    <xf numFmtId="0" fontId="47" fillId="0" borderId="89" xfId="0" applyFont="1" applyFill="1" applyBorder="1" applyAlignment="1">
      <alignment horizontal="center" vertical="center" wrapText="1"/>
    </xf>
    <xf numFmtId="0" fontId="47" fillId="0" borderId="90" xfId="0" applyFont="1" applyFill="1" applyBorder="1" applyAlignment="1">
      <alignment horizontal="center" vertical="center" wrapText="1"/>
    </xf>
    <xf numFmtId="0" fontId="41" fillId="0" borderId="44" xfId="0" applyFont="1" applyBorder="1" applyAlignment="1">
      <alignment horizontal="left" vertical="center" wrapText="1"/>
    </xf>
    <xf numFmtId="0" fontId="41" fillId="0" borderId="0" xfId="0" applyFont="1" applyBorder="1" applyAlignment="1">
      <alignment horizontal="left"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22" xfId="0" applyFont="1" applyBorder="1" applyAlignment="1">
      <alignment horizontal="left" vertical="center" wrapText="1"/>
    </xf>
    <xf numFmtId="0" fontId="41" fillId="0" borderId="50" xfId="0" applyFont="1" applyBorder="1" applyAlignment="1">
      <alignment horizontal="left" vertical="center" wrapText="1"/>
    </xf>
    <xf numFmtId="0" fontId="47" fillId="2" borderId="51" xfId="1" applyFont="1" applyFill="1" applyBorder="1" applyAlignment="1" applyProtection="1">
      <alignment horizontal="center" vertical="center"/>
      <protection locked="0"/>
    </xf>
    <xf numFmtId="0" fontId="47" fillId="55" borderId="51" xfId="1" applyFont="1" applyFill="1" applyBorder="1" applyAlignment="1">
      <alignment horizontal="center" vertical="center"/>
    </xf>
    <xf numFmtId="0" fontId="47" fillId="55" borderId="111" xfId="1" applyFont="1" applyFill="1" applyBorder="1" applyAlignment="1">
      <alignment horizontal="center" vertical="center"/>
    </xf>
    <xf numFmtId="0" fontId="47" fillId="55" borderId="111" xfId="1" applyFont="1" applyFill="1" applyBorder="1" applyAlignment="1">
      <alignment horizontal="center" vertical="center" wrapText="1"/>
    </xf>
    <xf numFmtId="0" fontId="47" fillId="2" borderId="111" xfId="1" applyFont="1" applyFill="1" applyBorder="1" applyAlignment="1" applyProtection="1">
      <alignment horizontal="center" vertical="center"/>
      <protection locked="0"/>
    </xf>
    <xf numFmtId="0" fontId="41" fillId="55" borderId="111" xfId="1" applyFont="1" applyFill="1" applyBorder="1" applyAlignment="1">
      <alignment horizontal="center" vertical="center" shrinkToFit="1"/>
    </xf>
    <xf numFmtId="0" fontId="47" fillId="2" borderId="95" xfId="1" applyFont="1" applyFill="1" applyBorder="1" applyAlignment="1">
      <alignment horizontal="center" vertical="center"/>
    </xf>
    <xf numFmtId="58" fontId="41" fillId="0" borderId="112" xfId="1" applyNumberFormat="1" applyFont="1" applyFill="1" applyBorder="1" applyAlignment="1" applyProtection="1">
      <alignment horizontal="center" vertical="center"/>
      <protection locked="0"/>
    </xf>
    <xf numFmtId="58" fontId="41" fillId="0" borderId="113" xfId="1" applyNumberFormat="1" applyFont="1" applyFill="1" applyBorder="1" applyAlignment="1" applyProtection="1">
      <alignment horizontal="center" vertical="center"/>
      <protection locked="0"/>
    </xf>
    <xf numFmtId="184" fontId="41" fillId="2" borderId="113" xfId="1" applyNumberFormat="1" applyFont="1" applyFill="1" applyBorder="1" applyAlignment="1" applyProtection="1">
      <alignment horizontal="center" vertical="center"/>
      <protection locked="0"/>
    </xf>
    <xf numFmtId="0" fontId="47" fillId="2" borderId="136" xfId="1" applyFont="1" applyFill="1" applyBorder="1" applyAlignment="1" applyProtection="1">
      <alignment horizontal="center" vertical="center"/>
      <protection locked="0"/>
    </xf>
    <xf numFmtId="0" fontId="47" fillId="2" borderId="55" xfId="1" applyFont="1" applyFill="1" applyBorder="1" applyAlignment="1" applyProtection="1">
      <alignment horizontal="center" vertical="center"/>
      <protection locked="0"/>
    </xf>
    <xf numFmtId="0" fontId="47" fillId="0" borderId="54" xfId="1" applyFont="1" applyFill="1" applyBorder="1" applyAlignment="1">
      <alignment horizontal="center" vertical="center"/>
    </xf>
    <xf numFmtId="0" fontId="47" fillId="0" borderId="55" xfId="1" applyFont="1" applyFill="1" applyBorder="1" applyAlignment="1">
      <alignment horizontal="center" vertical="center"/>
    </xf>
    <xf numFmtId="0" fontId="47" fillId="0" borderId="68" xfId="1" applyFont="1" applyFill="1" applyBorder="1" applyAlignment="1">
      <alignment horizontal="center" vertical="center"/>
    </xf>
    <xf numFmtId="0" fontId="49" fillId="0" borderId="57" xfId="1" applyFont="1" applyFill="1" applyBorder="1" applyAlignment="1">
      <alignment horizontal="center" vertical="center"/>
    </xf>
    <xf numFmtId="0" fontId="41" fillId="55" borderId="66" xfId="0" applyFont="1" applyFill="1" applyBorder="1" applyAlignment="1">
      <alignment horizontal="center" vertical="center"/>
    </xf>
    <xf numFmtId="0" fontId="41" fillId="55" borderId="55" xfId="0" applyFont="1" applyFill="1" applyBorder="1" applyAlignment="1">
      <alignment horizontal="center" vertical="center"/>
    </xf>
    <xf numFmtId="0" fontId="41" fillId="55" borderId="68" xfId="0" applyFont="1" applyFill="1" applyBorder="1" applyAlignment="1">
      <alignment horizontal="center" vertical="center"/>
    </xf>
    <xf numFmtId="49" fontId="41" fillId="2" borderId="111" xfId="1" applyNumberFormat="1" applyFont="1" applyFill="1" applyBorder="1" applyAlignment="1" applyProtection="1">
      <alignment horizontal="center" vertical="center"/>
      <protection locked="0"/>
    </xf>
    <xf numFmtId="0" fontId="60" fillId="2" borderId="111" xfId="155" applyFont="1" applyFill="1" applyBorder="1" applyAlignment="1" applyProtection="1">
      <alignment horizontal="center" vertical="center"/>
      <protection locked="0"/>
    </xf>
    <xf numFmtId="0" fontId="47" fillId="2" borderId="115" xfId="1" applyFont="1" applyFill="1" applyBorder="1" applyAlignment="1" applyProtection="1">
      <alignment horizontal="center" vertical="center"/>
      <protection locked="0"/>
    </xf>
    <xf numFmtId="0" fontId="47" fillId="2" borderId="56" xfId="1" applyFont="1" applyFill="1" applyBorder="1" applyAlignment="1" applyProtection="1">
      <alignment horizontal="center" vertical="center"/>
      <protection locked="0"/>
    </xf>
    <xf numFmtId="0" fontId="47" fillId="0" borderId="115" xfId="1" applyFont="1" applyBorder="1" applyAlignment="1">
      <alignment horizontal="center" vertical="center"/>
    </xf>
    <xf numFmtId="0" fontId="47" fillId="0" borderId="78" xfId="1" applyFont="1" applyBorder="1" applyAlignment="1">
      <alignment horizontal="center" vertical="center" shrinkToFit="1"/>
    </xf>
    <xf numFmtId="0" fontId="47" fillId="0" borderId="75" xfId="1" applyFont="1" applyBorder="1" applyAlignment="1">
      <alignment horizontal="center" vertical="center" shrinkToFit="1"/>
    </xf>
    <xf numFmtId="0" fontId="47" fillId="0" borderId="79" xfId="1" applyFont="1" applyBorder="1" applyAlignment="1">
      <alignment horizontal="center" vertical="center" shrinkToFit="1"/>
    </xf>
    <xf numFmtId="0" fontId="41" fillId="55" borderId="52" xfId="0" applyFont="1" applyFill="1" applyBorder="1" applyAlignment="1">
      <alignment horizontal="center" vertical="center"/>
    </xf>
    <xf numFmtId="0" fontId="41" fillId="55" borderId="54" xfId="0" applyFont="1" applyFill="1" applyBorder="1" applyAlignment="1">
      <alignment horizontal="center" vertical="center"/>
    </xf>
    <xf numFmtId="0" fontId="41" fillId="55" borderId="57" xfId="0" applyFont="1" applyFill="1" applyBorder="1" applyAlignment="1">
      <alignment horizontal="center" vertical="center" wrapText="1"/>
    </xf>
    <xf numFmtId="0" fontId="49" fillId="56" borderId="142" xfId="0" applyFont="1" applyFill="1" applyBorder="1" applyAlignment="1">
      <alignment horizontal="left" vertical="center" shrinkToFit="1"/>
    </xf>
    <xf numFmtId="0" fontId="49" fillId="56" borderId="143" xfId="0" applyFont="1" applyFill="1" applyBorder="1" applyAlignment="1">
      <alignment horizontal="left" vertical="center" shrinkToFit="1"/>
    </xf>
    <xf numFmtId="0" fontId="49" fillId="56" borderId="144" xfId="0" applyFont="1" applyFill="1" applyBorder="1" applyAlignment="1">
      <alignment horizontal="left" vertical="center" shrinkToFit="1"/>
    </xf>
    <xf numFmtId="0" fontId="49" fillId="56" borderId="131" xfId="0" applyFont="1" applyFill="1" applyBorder="1" applyAlignment="1">
      <alignment horizontal="center" vertical="center"/>
    </xf>
    <xf numFmtId="0" fontId="49" fillId="56" borderId="74" xfId="0" applyFont="1" applyFill="1" applyBorder="1" applyAlignment="1">
      <alignment horizontal="center" vertical="center"/>
    </xf>
    <xf numFmtId="0" fontId="49" fillId="56" borderId="91" xfId="0" applyFont="1" applyFill="1" applyBorder="1" applyAlignment="1">
      <alignment horizontal="center" vertical="center"/>
    </xf>
    <xf numFmtId="0" fontId="47" fillId="0" borderId="28" xfId="1" applyFont="1" applyBorder="1" applyAlignment="1">
      <alignment horizontal="center" vertical="center" wrapText="1"/>
    </xf>
    <xf numFmtId="0" fontId="47" fillId="0" borderId="31" xfId="1" applyFont="1" applyBorder="1" applyAlignment="1">
      <alignment horizontal="center" vertical="center" wrapText="1"/>
    </xf>
    <xf numFmtId="0" fontId="41" fillId="0" borderId="188" xfId="1" applyFont="1" applyBorder="1" applyAlignment="1">
      <alignment horizontal="center" vertical="center" shrinkToFit="1"/>
    </xf>
    <xf numFmtId="0" fontId="46" fillId="55" borderId="101" xfId="0" applyFont="1" applyFill="1" applyBorder="1" applyAlignment="1">
      <alignment horizontal="left" vertical="center" shrinkToFit="1"/>
    </xf>
    <xf numFmtId="0" fontId="46" fillId="55" borderId="110" xfId="0" applyFont="1" applyFill="1" applyBorder="1" applyAlignment="1">
      <alignment horizontal="left" vertical="center" shrinkToFit="1"/>
    </xf>
    <xf numFmtId="0" fontId="49" fillId="56" borderId="118" xfId="0" applyFont="1" applyFill="1" applyBorder="1" applyAlignment="1">
      <alignment horizontal="center" vertical="center"/>
    </xf>
    <xf numFmtId="0" fontId="49" fillId="56" borderId="119" xfId="0" applyFont="1" applyFill="1" applyBorder="1" applyAlignment="1">
      <alignment horizontal="center" vertical="center"/>
    </xf>
    <xf numFmtId="0" fontId="49" fillId="56" borderId="120" xfId="0" applyFont="1" applyFill="1" applyBorder="1" applyAlignment="1">
      <alignment horizontal="center" vertical="center"/>
    </xf>
    <xf numFmtId="0" fontId="49" fillId="56" borderId="5" xfId="0" applyFont="1" applyFill="1" applyBorder="1" applyAlignment="1">
      <alignment horizontal="center" vertical="center"/>
    </xf>
    <xf numFmtId="0" fontId="49" fillId="56" borderId="6" xfId="0" applyFont="1" applyFill="1" applyBorder="1" applyAlignment="1">
      <alignment horizontal="center" vertical="center"/>
    </xf>
    <xf numFmtId="0" fontId="49" fillId="56" borderId="105" xfId="0" applyFont="1" applyFill="1" applyBorder="1" applyAlignment="1">
      <alignment horizontal="center" vertical="center"/>
    </xf>
    <xf numFmtId="0" fontId="46" fillId="55" borderId="170" xfId="0" applyFont="1" applyFill="1" applyBorder="1" applyAlignment="1">
      <alignment horizontal="center" vertical="center" textRotation="255"/>
    </xf>
    <xf numFmtId="0" fontId="46" fillId="55" borderId="0" xfId="0" applyFont="1" applyFill="1" applyBorder="1" applyAlignment="1">
      <alignment horizontal="center" vertical="center" textRotation="255"/>
    </xf>
    <xf numFmtId="0" fontId="47" fillId="0" borderId="99" xfId="1" applyFont="1" applyBorder="1" applyAlignment="1">
      <alignment horizontal="center" vertical="center" wrapText="1"/>
    </xf>
    <xf numFmtId="0" fontId="47" fillId="0" borderId="113" xfId="1" applyFont="1" applyBorder="1" applyAlignment="1">
      <alignment horizontal="center" vertical="center" wrapText="1"/>
    </xf>
    <xf numFmtId="0" fontId="47" fillId="0" borderId="94" xfId="1" applyFont="1" applyBorder="1" applyAlignment="1">
      <alignment horizontal="center" vertical="center" wrapText="1"/>
    </xf>
    <xf numFmtId="0" fontId="41" fillId="0" borderId="95"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61" xfId="0" applyFont="1" applyFill="1" applyBorder="1" applyAlignment="1">
      <alignment horizontal="center" vertical="center"/>
    </xf>
    <xf numFmtId="0" fontId="45" fillId="0" borderId="0" xfId="0" applyFont="1" applyBorder="1" applyAlignment="1">
      <alignment horizontal="left" vertical="center" wrapText="1" shrinkToFit="1"/>
    </xf>
    <xf numFmtId="0" fontId="46" fillId="55" borderId="100" xfId="0" applyFont="1" applyFill="1" applyBorder="1" applyAlignment="1">
      <alignment horizontal="center" vertical="center" textRotation="255"/>
    </xf>
    <xf numFmtId="0" fontId="58" fillId="0" borderId="44" xfId="0" applyFont="1" applyBorder="1" applyAlignment="1">
      <alignment horizontal="left" vertical="center" wrapText="1"/>
    </xf>
    <xf numFmtId="0" fontId="58" fillId="0" borderId="0" xfId="0" applyFont="1" applyBorder="1" applyAlignment="1">
      <alignment horizontal="left" vertical="center" wrapText="1"/>
    </xf>
    <xf numFmtId="0" fontId="58" fillId="0" borderId="0" xfId="1" applyFont="1" applyAlignment="1">
      <alignment horizontal="center" vertical="center"/>
    </xf>
    <xf numFmtId="0" fontId="58" fillId="0" borderId="48" xfId="1" applyFont="1" applyBorder="1" applyAlignment="1">
      <alignment horizontal="center" vertical="center"/>
    </xf>
    <xf numFmtId="0" fontId="41" fillId="59" borderId="6" xfId="0" applyFont="1" applyFill="1" applyBorder="1" applyAlignment="1">
      <alignment horizontal="center" vertical="center" shrinkToFit="1"/>
    </xf>
    <xf numFmtId="0" fontId="41" fillId="60" borderId="5" xfId="0" applyFont="1" applyFill="1" applyBorder="1" applyAlignment="1">
      <alignment horizontal="center" vertical="center" shrinkToFit="1"/>
    </xf>
    <xf numFmtId="0" fontId="41" fillId="60" borderId="6" xfId="0" applyFont="1" applyFill="1" applyBorder="1" applyAlignment="1">
      <alignment horizontal="center" vertical="center" shrinkToFit="1"/>
    </xf>
    <xf numFmtId="0" fontId="41" fillId="60" borderId="105" xfId="0" applyFont="1" applyFill="1" applyBorder="1" applyAlignment="1">
      <alignment horizontal="center" vertical="center" shrinkToFit="1"/>
    </xf>
    <xf numFmtId="0" fontId="41" fillId="53" borderId="28" xfId="0" applyFont="1" applyFill="1" applyBorder="1" applyAlignment="1">
      <alignment horizontal="center" vertical="center" shrinkToFit="1"/>
    </xf>
    <xf numFmtId="0" fontId="41" fillId="54" borderId="28" xfId="0" applyFont="1" applyFill="1" applyBorder="1" applyAlignment="1">
      <alignment horizontal="center" vertical="center" shrinkToFit="1"/>
    </xf>
    <xf numFmtId="0" fontId="41" fillId="3" borderId="5" xfId="0" applyFont="1" applyFill="1" applyBorder="1" applyAlignment="1">
      <alignment horizontal="center" vertical="center" shrinkToFit="1"/>
    </xf>
    <xf numFmtId="0" fontId="41" fillId="3" borderId="6" xfId="0" applyFont="1" applyFill="1" applyBorder="1" applyAlignment="1">
      <alignment horizontal="center" vertical="center" shrinkToFit="1"/>
    </xf>
    <xf numFmtId="0" fontId="41" fillId="58" borderId="99" xfId="0" applyFont="1" applyFill="1" applyBorder="1" applyAlignment="1">
      <alignment horizontal="center" vertical="center" shrinkToFit="1"/>
    </xf>
    <xf numFmtId="0" fontId="41" fillId="58" borderId="1" xfId="0" applyFont="1" applyFill="1" applyBorder="1" applyAlignment="1">
      <alignment horizontal="center" vertical="center" shrinkToFit="1"/>
    </xf>
    <xf numFmtId="0" fontId="41" fillId="58" borderId="94"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0" fontId="41" fillId="2" borderId="9" xfId="0" applyFont="1" applyFill="1" applyBorder="1" applyAlignment="1">
      <alignment horizontal="center" vertical="center" shrinkToFit="1"/>
    </xf>
    <xf numFmtId="0" fontId="41" fillId="2" borderId="25" xfId="0" applyFont="1" applyFill="1" applyBorder="1" applyAlignment="1">
      <alignment horizontal="center" vertical="center" shrinkToFit="1"/>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66</xdr:row>
      <xdr:rowOff>0</xdr:rowOff>
    </xdr:from>
    <xdr:to>
      <xdr:col>0</xdr:col>
      <xdr:colOff>330200</xdr:colOff>
      <xdr:row>69</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800917"/>
          <a:ext cx="76200" cy="714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66</xdr:row>
      <xdr:rowOff>3023</xdr:rowOff>
    </xdr:from>
    <xdr:to>
      <xdr:col>22</xdr:col>
      <xdr:colOff>278258</xdr:colOff>
      <xdr:row>68</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45</xdr:row>
      <xdr:rowOff>85617</xdr:rowOff>
    </xdr:from>
    <xdr:to>
      <xdr:col>0</xdr:col>
      <xdr:colOff>331773</xdr:colOff>
      <xdr:row>49</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45</xdr:row>
      <xdr:rowOff>96320</xdr:rowOff>
    </xdr:from>
    <xdr:to>
      <xdr:col>2</xdr:col>
      <xdr:colOff>128427</xdr:colOff>
      <xdr:row>45</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057382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74"/>
  <sheetViews>
    <sheetView tabSelected="1" view="pageBreakPreview" topLeftCell="A22" zoomScale="89" zoomScaleNormal="100" zoomScaleSheetLayoutView="89" workbookViewId="0">
      <selection activeCell="T35" sqref="T35:Y35"/>
    </sheetView>
  </sheetViews>
  <sheetFormatPr defaultColWidth="9" defaultRowHeight="15.75"/>
  <cols>
    <col min="1" max="26" width="4.625" style="1" customWidth="1"/>
    <col min="27" max="27" width="3.75" style="1" customWidth="1"/>
    <col min="28" max="28" width="3.75" style="1" hidden="1" customWidth="1"/>
    <col min="29" max="29" width="10" style="22" bestFit="1" customWidth="1"/>
    <col min="30" max="30" width="9" style="22"/>
    <col min="31" max="16384" width="9" style="1"/>
  </cols>
  <sheetData>
    <row r="1" spans="2:30" ht="18" customHeight="1"/>
    <row r="2" spans="2:30" ht="18" customHeight="1">
      <c r="B2" s="3" t="s">
        <v>0</v>
      </c>
      <c r="C2" s="6"/>
      <c r="D2" s="6"/>
      <c r="E2" s="6"/>
      <c r="F2" s="6"/>
      <c r="G2" s="7"/>
      <c r="H2" s="2"/>
      <c r="I2" s="2"/>
      <c r="J2" s="2"/>
      <c r="K2" s="2"/>
      <c r="R2" s="2"/>
      <c r="S2" s="2"/>
      <c r="T2" s="2"/>
      <c r="U2" s="2"/>
      <c r="V2" s="66"/>
      <c r="W2" s="66"/>
      <c r="X2" s="66"/>
      <c r="Y2" s="66"/>
      <c r="Z2" s="22"/>
      <c r="AA2" s="22"/>
      <c r="AB2" s="22"/>
      <c r="AC2" s="1"/>
      <c r="AD2" s="1"/>
    </row>
    <row r="3" spans="2:30" ht="18" customHeight="1">
      <c r="B3" s="386" t="s">
        <v>263</v>
      </c>
      <c r="C3" s="386"/>
      <c r="D3" s="386"/>
      <c r="E3" s="386"/>
      <c r="F3" s="386"/>
      <c r="G3" s="386"/>
      <c r="H3" s="386"/>
      <c r="I3" s="386"/>
      <c r="J3" s="386"/>
      <c r="K3" s="386"/>
      <c r="L3" s="386"/>
      <c r="M3" s="386"/>
      <c r="N3" s="386"/>
      <c r="O3" s="386"/>
      <c r="P3" s="386"/>
      <c r="Q3" s="386"/>
      <c r="R3" s="386"/>
      <c r="S3" s="386"/>
      <c r="T3" s="386"/>
      <c r="U3" s="386"/>
      <c r="V3" s="386"/>
      <c r="W3" s="386"/>
      <c r="X3" s="386"/>
      <c r="Y3" s="386"/>
    </row>
    <row r="4" spans="2:30" ht="18" customHeight="1" thickBot="1">
      <c r="B4" s="386"/>
      <c r="C4" s="386"/>
      <c r="D4" s="386"/>
      <c r="E4" s="386"/>
      <c r="F4" s="386"/>
      <c r="G4" s="386"/>
      <c r="H4" s="386"/>
      <c r="I4" s="386"/>
      <c r="J4" s="386"/>
      <c r="K4" s="386"/>
      <c r="L4" s="386"/>
      <c r="M4" s="386"/>
      <c r="N4" s="386"/>
      <c r="O4" s="386"/>
      <c r="P4" s="386"/>
      <c r="Q4" s="386"/>
      <c r="R4" s="386"/>
      <c r="S4" s="386"/>
      <c r="T4" s="386"/>
      <c r="U4" s="386"/>
      <c r="V4" s="386"/>
      <c r="W4" s="386"/>
      <c r="X4" s="386"/>
      <c r="Y4" s="386"/>
    </row>
    <row r="5" spans="2:30" ht="21.75" customHeight="1" thickTop="1" thickBot="1">
      <c r="B5" s="387" t="s">
        <v>349</v>
      </c>
      <c r="C5" s="388"/>
      <c r="D5" s="388"/>
      <c r="E5" s="388"/>
      <c r="F5" s="388"/>
      <c r="G5" s="388"/>
      <c r="H5" s="388"/>
      <c r="I5" s="388"/>
      <c r="J5" s="388"/>
      <c r="K5" s="388"/>
      <c r="L5" s="388"/>
      <c r="M5" s="388"/>
      <c r="N5" s="388"/>
      <c r="O5" s="388"/>
      <c r="P5" s="388"/>
      <c r="Q5" s="388"/>
      <c r="R5" s="388"/>
      <c r="S5" s="388"/>
      <c r="T5" s="388"/>
      <c r="U5" s="388"/>
      <c r="V5" s="388"/>
      <c r="W5" s="388"/>
      <c r="X5" s="388"/>
      <c r="Y5" s="389"/>
    </row>
    <row r="6" spans="2:30" ht="21.75" customHeight="1" thickTop="1">
      <c r="B6" s="390"/>
      <c r="C6" s="391"/>
      <c r="D6" s="391"/>
      <c r="E6" s="391"/>
      <c r="F6" s="391"/>
      <c r="G6" s="391"/>
      <c r="H6" s="391"/>
      <c r="I6" s="391"/>
      <c r="J6" s="391"/>
      <c r="K6" s="391"/>
      <c r="L6" s="391"/>
      <c r="M6" s="391"/>
      <c r="N6" s="391"/>
      <c r="O6" s="391"/>
      <c r="P6" s="391"/>
      <c r="Q6" s="391"/>
      <c r="R6" s="391"/>
      <c r="S6" s="391"/>
      <c r="T6" s="391"/>
      <c r="U6" s="391"/>
      <c r="V6" s="391"/>
      <c r="W6" s="391"/>
      <c r="X6" s="391"/>
      <c r="Y6" s="392"/>
    </row>
    <row r="7" spans="2:30" ht="18" customHeight="1">
      <c r="B7" s="393" t="s">
        <v>374</v>
      </c>
      <c r="C7" s="394"/>
      <c r="D7" s="394"/>
      <c r="E7" s="394"/>
      <c r="F7" s="394"/>
      <c r="G7" s="394"/>
      <c r="H7" s="394"/>
      <c r="I7" s="394"/>
      <c r="J7" s="394"/>
      <c r="K7" s="394"/>
      <c r="L7" s="394"/>
      <c r="M7" s="394"/>
      <c r="N7" s="394"/>
      <c r="O7" s="394"/>
      <c r="P7" s="394"/>
      <c r="Q7" s="394"/>
      <c r="R7" s="394"/>
      <c r="S7" s="394"/>
      <c r="T7" s="394"/>
      <c r="U7" s="394"/>
      <c r="V7" s="394"/>
      <c r="W7" s="394"/>
      <c r="X7" s="394"/>
      <c r="Y7" s="395"/>
    </row>
    <row r="8" spans="2:30" ht="18" customHeight="1">
      <c r="B8" s="393"/>
      <c r="C8" s="394"/>
      <c r="D8" s="394"/>
      <c r="E8" s="394"/>
      <c r="F8" s="394"/>
      <c r="G8" s="394"/>
      <c r="H8" s="394"/>
      <c r="I8" s="394"/>
      <c r="J8" s="394"/>
      <c r="K8" s="394"/>
      <c r="L8" s="394"/>
      <c r="M8" s="394"/>
      <c r="N8" s="394"/>
      <c r="O8" s="394"/>
      <c r="P8" s="394"/>
      <c r="Q8" s="394"/>
      <c r="R8" s="394"/>
      <c r="S8" s="394"/>
      <c r="T8" s="394"/>
      <c r="U8" s="394"/>
      <c r="V8" s="394"/>
      <c r="W8" s="394"/>
      <c r="X8" s="394"/>
      <c r="Y8" s="395"/>
    </row>
    <row r="9" spans="2:30" ht="18" customHeight="1" thickBot="1">
      <c r="B9" s="396"/>
      <c r="C9" s="397"/>
      <c r="D9" s="397"/>
      <c r="E9" s="397"/>
      <c r="F9" s="397"/>
      <c r="G9" s="397"/>
      <c r="H9" s="397"/>
      <c r="I9" s="397"/>
      <c r="J9" s="397"/>
      <c r="K9" s="397"/>
      <c r="L9" s="397"/>
      <c r="M9" s="397"/>
      <c r="N9" s="397"/>
      <c r="O9" s="397"/>
      <c r="P9" s="397"/>
      <c r="Q9" s="397"/>
      <c r="R9" s="397"/>
      <c r="S9" s="397"/>
      <c r="T9" s="397"/>
      <c r="U9" s="397"/>
      <c r="V9" s="397"/>
      <c r="W9" s="397"/>
      <c r="X9" s="397"/>
      <c r="Y9" s="398"/>
    </row>
    <row r="10" spans="2:30" ht="18" customHeight="1" thickTop="1">
      <c r="B10" s="8"/>
      <c r="C10" s="8"/>
      <c r="D10" s="8"/>
      <c r="E10" s="8"/>
      <c r="F10" s="8"/>
      <c r="G10" s="8"/>
      <c r="H10" s="8"/>
      <c r="I10" s="8"/>
      <c r="J10" s="8"/>
      <c r="K10" s="8"/>
      <c r="L10" s="59"/>
      <c r="N10" s="60"/>
      <c r="Q10" s="60"/>
    </row>
    <row r="11" spans="2:30" ht="18" customHeight="1">
      <c r="B11" s="188" t="s">
        <v>1</v>
      </c>
      <c r="C11" s="8"/>
      <c r="D11" s="8"/>
      <c r="E11" s="8"/>
      <c r="F11" s="8"/>
      <c r="G11" s="8"/>
      <c r="H11" s="8"/>
      <c r="I11" s="8"/>
      <c r="J11" s="8"/>
      <c r="K11" s="8"/>
      <c r="L11" s="59"/>
      <c r="N11" s="60"/>
      <c r="Q11" s="60"/>
    </row>
    <row r="12" spans="2:30" ht="18" customHeight="1" thickBot="1">
      <c r="B12" s="60" t="s">
        <v>367</v>
      </c>
      <c r="C12" s="6"/>
      <c r="D12" s="59"/>
      <c r="E12" s="59"/>
      <c r="F12" s="59"/>
      <c r="G12" s="59"/>
      <c r="H12" s="59"/>
      <c r="I12" s="59"/>
      <c r="J12" s="59"/>
      <c r="K12" s="59"/>
      <c r="L12" s="59"/>
      <c r="N12" s="60"/>
      <c r="Q12" s="60"/>
    </row>
    <row r="13" spans="2:30" ht="18" customHeight="1" thickTop="1">
      <c r="B13" s="400" t="s">
        <v>2</v>
      </c>
      <c r="C13" s="400"/>
      <c r="D13" s="400"/>
      <c r="E13" s="400"/>
      <c r="F13" s="400"/>
      <c r="G13" s="400"/>
      <c r="H13" s="400"/>
      <c r="I13" s="400"/>
      <c r="J13" s="399" t="s">
        <v>265</v>
      </c>
      <c r="K13" s="399"/>
      <c r="L13" s="399"/>
      <c r="M13" s="399"/>
      <c r="N13" s="399"/>
      <c r="O13" s="399"/>
      <c r="P13" s="399"/>
      <c r="Q13" s="399"/>
      <c r="R13" s="399"/>
      <c r="S13" s="399"/>
      <c r="T13" s="399"/>
      <c r="U13" s="399"/>
      <c r="V13" s="399"/>
      <c r="W13" s="399"/>
      <c r="X13" s="399"/>
      <c r="Y13" s="399"/>
    </row>
    <row r="14" spans="2:30" ht="18" customHeight="1">
      <c r="B14" s="401" t="s">
        <v>78</v>
      </c>
      <c r="C14" s="401"/>
      <c r="D14" s="401"/>
      <c r="E14" s="401"/>
      <c r="F14" s="401"/>
      <c r="G14" s="401"/>
      <c r="H14" s="401"/>
      <c r="I14" s="401"/>
      <c r="J14" s="403" t="s">
        <v>265</v>
      </c>
      <c r="K14" s="403"/>
      <c r="L14" s="403"/>
      <c r="M14" s="403"/>
      <c r="N14" s="403"/>
      <c r="O14" s="403"/>
      <c r="P14" s="403"/>
      <c r="Q14" s="403"/>
      <c r="R14" s="403"/>
      <c r="S14" s="403"/>
      <c r="T14" s="403"/>
      <c r="U14" s="403"/>
      <c r="V14" s="403"/>
      <c r="W14" s="403"/>
      <c r="X14" s="403"/>
      <c r="Y14" s="403"/>
    </row>
    <row r="15" spans="2:30" ht="18" customHeight="1">
      <c r="B15" s="401" t="s">
        <v>3</v>
      </c>
      <c r="C15" s="401"/>
      <c r="D15" s="401"/>
      <c r="E15" s="401"/>
      <c r="F15" s="401"/>
      <c r="G15" s="401"/>
      <c r="H15" s="401"/>
      <c r="I15" s="401"/>
      <c r="J15" s="403"/>
      <c r="K15" s="403"/>
      <c r="L15" s="403"/>
      <c r="M15" s="403"/>
      <c r="N15" s="403"/>
      <c r="O15" s="403"/>
      <c r="P15" s="403"/>
      <c r="Q15" s="403"/>
      <c r="R15" s="403"/>
      <c r="S15" s="403"/>
      <c r="T15" s="403"/>
      <c r="U15" s="403"/>
      <c r="V15" s="403"/>
      <c r="W15" s="403"/>
      <c r="X15" s="403"/>
      <c r="Y15" s="403"/>
    </row>
    <row r="16" spans="2:30" ht="18" customHeight="1">
      <c r="B16" s="401" t="s">
        <v>4</v>
      </c>
      <c r="C16" s="401"/>
      <c r="D16" s="401"/>
      <c r="E16" s="401"/>
      <c r="F16" s="401"/>
      <c r="G16" s="401"/>
      <c r="H16" s="401"/>
      <c r="I16" s="401"/>
      <c r="J16" s="403"/>
      <c r="K16" s="403"/>
      <c r="L16" s="403"/>
      <c r="M16" s="403"/>
      <c r="N16" s="403"/>
      <c r="O16" s="403"/>
      <c r="P16" s="403"/>
      <c r="Q16" s="403"/>
      <c r="R16" s="403"/>
      <c r="S16" s="403"/>
      <c r="T16" s="403"/>
      <c r="U16" s="403"/>
      <c r="V16" s="403"/>
      <c r="W16" s="403"/>
      <c r="X16" s="403"/>
      <c r="Y16" s="403"/>
    </row>
    <row r="17" spans="2:30" ht="18" customHeight="1">
      <c r="B17" s="308" t="s">
        <v>72</v>
      </c>
      <c r="C17" s="308"/>
      <c r="D17" s="308"/>
      <c r="E17" s="308"/>
      <c r="F17" s="308"/>
      <c r="G17" s="308"/>
      <c r="H17" s="308"/>
      <c r="I17" s="308"/>
      <c r="J17" s="403"/>
      <c r="K17" s="403"/>
      <c r="L17" s="403"/>
      <c r="M17" s="403"/>
      <c r="N17" s="403"/>
      <c r="O17" s="403"/>
      <c r="P17" s="403"/>
      <c r="Q17" s="403"/>
      <c r="R17" s="403"/>
      <c r="S17" s="403"/>
      <c r="T17" s="403"/>
      <c r="U17" s="403"/>
      <c r="V17" s="403"/>
      <c r="W17" s="403"/>
      <c r="X17" s="403"/>
      <c r="Y17" s="403"/>
    </row>
    <row r="18" spans="2:30" ht="37.5" customHeight="1">
      <c r="B18" s="402" t="s">
        <v>353</v>
      </c>
      <c r="C18" s="401"/>
      <c r="D18" s="401"/>
      <c r="E18" s="401"/>
      <c r="F18" s="401"/>
      <c r="G18" s="401"/>
      <c r="H18" s="401"/>
      <c r="I18" s="401"/>
      <c r="J18" s="403"/>
      <c r="K18" s="403"/>
      <c r="L18" s="403"/>
      <c r="M18" s="403"/>
      <c r="N18" s="403"/>
      <c r="O18" s="403"/>
      <c r="P18" s="403"/>
      <c r="Q18" s="403"/>
      <c r="R18" s="403"/>
      <c r="S18" s="403"/>
      <c r="T18" s="403"/>
      <c r="U18" s="403"/>
      <c r="V18" s="403"/>
      <c r="W18" s="403"/>
      <c r="X18" s="403"/>
      <c r="Y18" s="403"/>
    </row>
    <row r="19" spans="2:30" ht="18" customHeight="1">
      <c r="B19" s="385" t="s">
        <v>350</v>
      </c>
      <c r="C19" s="385"/>
      <c r="D19" s="385"/>
      <c r="E19" s="385"/>
      <c r="F19" s="385"/>
      <c r="G19" s="385"/>
      <c r="H19" s="385"/>
      <c r="I19" s="385"/>
      <c r="J19" s="384" t="s">
        <v>264</v>
      </c>
      <c r="K19" s="384"/>
      <c r="L19" s="384"/>
      <c r="M19" s="384"/>
      <c r="N19" s="384"/>
      <c r="O19" s="384"/>
      <c r="P19" s="384"/>
      <c r="Q19" s="384"/>
      <c r="R19" s="384"/>
      <c r="S19" s="384"/>
      <c r="T19" s="384"/>
      <c r="U19" s="384"/>
      <c r="V19" s="384"/>
      <c r="W19" s="384"/>
      <c r="X19" s="384"/>
      <c r="Y19" s="384"/>
      <c r="AB19" s="1" t="str">
        <f>IF(J19="就労移行支援事業所","移行",IF(J19="就労継続支援A型事業所","A型",IF(J19="就労継続支援B型事業所","B型","")))</f>
        <v/>
      </c>
    </row>
    <row r="20" spans="2:30" ht="18" customHeight="1">
      <c r="B20" s="404" t="s">
        <v>5</v>
      </c>
      <c r="C20" s="404"/>
      <c r="D20" s="404"/>
      <c r="E20" s="404"/>
      <c r="F20" s="404"/>
      <c r="G20" s="404"/>
      <c r="H20" s="404"/>
      <c r="I20" s="404"/>
      <c r="J20" s="406" t="s">
        <v>229</v>
      </c>
      <c r="K20" s="407"/>
      <c r="L20" s="408" t="s">
        <v>265</v>
      </c>
      <c r="M20" s="408"/>
      <c r="N20" s="408"/>
      <c r="O20" s="408"/>
      <c r="P20" s="408"/>
      <c r="Q20" s="194" t="s">
        <v>303</v>
      </c>
      <c r="R20" s="194"/>
      <c r="S20" s="195" t="s">
        <v>265</v>
      </c>
      <c r="T20" s="195"/>
      <c r="U20" s="195"/>
      <c r="V20" s="195"/>
      <c r="W20" s="195"/>
      <c r="X20" s="195"/>
      <c r="Y20" s="196"/>
      <c r="AC20" s="22" t="e">
        <f>VLOOKUP(L20,プルダウンリスト!C3:D19,2,0)</f>
        <v>#N/A</v>
      </c>
    </row>
    <row r="21" spans="2:30" ht="18" customHeight="1">
      <c r="B21" s="308" t="s">
        <v>245</v>
      </c>
      <c r="C21" s="308"/>
      <c r="D21" s="308"/>
      <c r="E21" s="308"/>
      <c r="F21" s="308"/>
      <c r="G21" s="308"/>
      <c r="H21" s="308"/>
      <c r="I21" s="308"/>
      <c r="J21" s="418"/>
      <c r="K21" s="418"/>
      <c r="L21" s="418"/>
      <c r="M21" s="418"/>
      <c r="N21" s="418"/>
      <c r="O21" s="418"/>
      <c r="P21" s="418"/>
      <c r="Q21" s="418"/>
      <c r="R21" s="418"/>
      <c r="S21" s="418"/>
      <c r="T21" s="418"/>
      <c r="U21" s="418"/>
      <c r="V21" s="418"/>
      <c r="W21" s="418"/>
      <c r="X21" s="418"/>
      <c r="Y21" s="418"/>
    </row>
    <row r="22" spans="2:30" ht="18" customHeight="1">
      <c r="B22" s="308" t="s">
        <v>246</v>
      </c>
      <c r="C22" s="308"/>
      <c r="D22" s="308"/>
      <c r="E22" s="308"/>
      <c r="F22" s="308"/>
      <c r="G22" s="308"/>
      <c r="H22" s="308"/>
      <c r="I22" s="308"/>
      <c r="J22" s="418"/>
      <c r="K22" s="418"/>
      <c r="L22" s="418"/>
      <c r="M22" s="418"/>
      <c r="N22" s="418"/>
      <c r="O22" s="418"/>
      <c r="P22" s="418"/>
      <c r="Q22" s="418"/>
      <c r="R22" s="418"/>
      <c r="S22" s="418"/>
      <c r="T22" s="418"/>
      <c r="U22" s="418"/>
      <c r="V22" s="418"/>
      <c r="W22" s="418"/>
      <c r="X22" s="418"/>
      <c r="Y22" s="418"/>
    </row>
    <row r="23" spans="2:30" ht="18" customHeight="1">
      <c r="B23" s="308" t="s">
        <v>8</v>
      </c>
      <c r="C23" s="308"/>
      <c r="D23" s="308"/>
      <c r="E23" s="308"/>
      <c r="F23" s="308"/>
      <c r="G23" s="308"/>
      <c r="H23" s="308"/>
      <c r="I23" s="308"/>
      <c r="J23" s="419"/>
      <c r="K23" s="403"/>
      <c r="L23" s="403"/>
      <c r="M23" s="403"/>
      <c r="N23" s="403"/>
      <c r="O23" s="403"/>
      <c r="P23" s="403"/>
      <c r="Q23" s="403"/>
      <c r="R23" s="403"/>
      <c r="S23" s="403"/>
      <c r="T23" s="403"/>
      <c r="U23" s="403"/>
      <c r="V23" s="403"/>
      <c r="W23" s="403"/>
      <c r="X23" s="403"/>
      <c r="Y23" s="403"/>
    </row>
    <row r="24" spans="2:30" ht="18" customHeight="1">
      <c r="B24" s="401" t="s">
        <v>98</v>
      </c>
      <c r="C24" s="401"/>
      <c r="D24" s="401"/>
      <c r="E24" s="401"/>
      <c r="F24" s="401"/>
      <c r="G24" s="401"/>
      <c r="H24" s="401"/>
      <c r="I24" s="401"/>
      <c r="J24" s="419"/>
      <c r="K24" s="403"/>
      <c r="L24" s="403"/>
      <c r="M24" s="403"/>
      <c r="N24" s="403"/>
      <c r="O24" s="403"/>
      <c r="P24" s="403"/>
      <c r="Q24" s="403"/>
      <c r="R24" s="403"/>
      <c r="S24" s="403"/>
      <c r="T24" s="403"/>
      <c r="U24" s="403"/>
      <c r="V24" s="403"/>
      <c r="W24" s="403"/>
      <c r="X24" s="403"/>
      <c r="Y24" s="403"/>
    </row>
    <row r="25" spans="2:30" ht="18" customHeight="1" thickBot="1">
      <c r="B25" s="422" t="s">
        <v>9</v>
      </c>
      <c r="C25" s="422"/>
      <c r="D25" s="422"/>
      <c r="E25" s="422"/>
      <c r="F25" s="422"/>
      <c r="G25" s="422"/>
      <c r="H25" s="422"/>
      <c r="I25" s="422"/>
      <c r="J25" s="420"/>
      <c r="K25" s="420"/>
      <c r="L25" s="420"/>
      <c r="M25" s="420"/>
      <c r="N25" s="420"/>
      <c r="O25" s="420"/>
      <c r="P25" s="420"/>
      <c r="Q25" s="420"/>
      <c r="R25" s="420"/>
      <c r="S25" s="420"/>
      <c r="T25" s="420"/>
      <c r="U25" s="420"/>
      <c r="V25" s="420"/>
      <c r="W25" s="420"/>
      <c r="X25" s="420"/>
      <c r="Y25" s="420"/>
    </row>
    <row r="26" spans="2:30" ht="18" customHeight="1" thickTop="1">
      <c r="B26" s="59"/>
      <c r="F26" s="9"/>
      <c r="G26" s="9"/>
      <c r="H26" s="10"/>
      <c r="I26" s="10"/>
      <c r="J26" s="10"/>
      <c r="K26" s="10"/>
      <c r="L26" s="60"/>
    </row>
    <row r="27" spans="2:30" ht="18" customHeight="1">
      <c r="B27" s="314" t="s">
        <v>368</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row>
    <row r="28" spans="2:30" ht="18" customHeight="1" thickBot="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row>
    <row r="29" spans="2:30" ht="18" customHeight="1" thickTop="1">
      <c r="B29" s="411" t="s">
        <v>10</v>
      </c>
      <c r="C29" s="412"/>
      <c r="D29" s="412"/>
      <c r="E29" s="412"/>
      <c r="F29" s="413"/>
      <c r="G29" s="409"/>
      <c r="H29" s="410"/>
      <c r="I29" s="410"/>
      <c r="J29" s="412" t="s">
        <v>11</v>
      </c>
      <c r="K29" s="412"/>
      <c r="L29" s="412"/>
      <c r="M29" s="412"/>
      <c r="N29" s="413"/>
      <c r="O29" s="409"/>
      <c r="P29" s="410"/>
      <c r="Q29" s="410"/>
      <c r="R29" s="412" t="s">
        <v>12</v>
      </c>
      <c r="S29" s="412"/>
      <c r="T29" s="412"/>
      <c r="U29" s="412"/>
      <c r="V29" s="413"/>
      <c r="W29" s="409"/>
      <c r="X29" s="410"/>
      <c r="Y29" s="421"/>
      <c r="Z29" s="22"/>
      <c r="AA29" s="22"/>
      <c r="AB29" s="22"/>
      <c r="AC29" s="1"/>
      <c r="AD29" s="1"/>
    </row>
    <row r="30" spans="2:30" ht="18" customHeight="1" thickBot="1">
      <c r="B30" s="331" t="s">
        <v>13</v>
      </c>
      <c r="C30" s="332"/>
      <c r="D30" s="332"/>
      <c r="E30" s="332"/>
      <c r="F30" s="333"/>
      <c r="G30" s="334"/>
      <c r="H30" s="335"/>
      <c r="I30" s="335"/>
      <c r="J30" s="336" t="s">
        <v>15</v>
      </c>
      <c r="K30" s="336"/>
      <c r="L30" s="336"/>
      <c r="M30" s="336"/>
      <c r="N30" s="337"/>
      <c r="O30" s="240"/>
      <c r="P30" s="241"/>
      <c r="Q30" s="241"/>
      <c r="R30" s="336" t="s">
        <v>14</v>
      </c>
      <c r="S30" s="336"/>
      <c r="T30" s="336"/>
      <c r="U30" s="336"/>
      <c r="V30" s="337"/>
      <c r="W30" s="240"/>
      <c r="X30" s="241"/>
      <c r="Y30" s="248"/>
      <c r="Z30" s="22"/>
      <c r="AA30" s="22"/>
      <c r="AB30" s="22"/>
      <c r="AC30" s="1"/>
      <c r="AD30" s="1"/>
    </row>
    <row r="31" spans="2:30" ht="18" customHeight="1" thickTop="1" thickBot="1">
      <c r="B31" s="414" t="s">
        <v>197</v>
      </c>
      <c r="C31" s="336"/>
      <c r="D31" s="336"/>
      <c r="E31" s="336"/>
      <c r="F31" s="337"/>
      <c r="G31" s="240"/>
      <c r="H31" s="241"/>
      <c r="I31" s="248"/>
      <c r="J31" s="22"/>
      <c r="K31" s="22"/>
      <c r="L31" s="22"/>
      <c r="M31" s="22"/>
      <c r="AC31" s="1"/>
      <c r="AD31" s="1"/>
    </row>
    <row r="32" spans="2:30" ht="18" customHeight="1" thickTop="1">
      <c r="B32" s="24"/>
      <c r="C32" s="24"/>
      <c r="D32" s="24"/>
      <c r="E32" s="24"/>
      <c r="F32" s="24"/>
      <c r="G32" s="23"/>
      <c r="H32" s="23"/>
      <c r="I32" s="23"/>
      <c r="J32" s="24"/>
      <c r="K32" s="24"/>
      <c r="L32" s="24"/>
      <c r="M32" s="24"/>
      <c r="N32" s="24"/>
      <c r="O32" s="23"/>
      <c r="P32" s="23"/>
      <c r="Q32" s="23"/>
      <c r="R32" s="24"/>
      <c r="S32" s="24"/>
      <c r="T32" s="24"/>
      <c r="U32" s="24"/>
      <c r="V32" s="24"/>
      <c r="W32" s="23"/>
      <c r="X32" s="23"/>
      <c r="Y32" s="22"/>
      <c r="Z32" s="22"/>
      <c r="AA32" s="22"/>
      <c r="AB32" s="22"/>
      <c r="AC32" s="1"/>
      <c r="AD32" s="1"/>
    </row>
    <row r="33" spans="2:26" ht="18" customHeight="1">
      <c r="B33" s="59"/>
      <c r="C33" s="59"/>
      <c r="D33" s="59"/>
      <c r="E33" s="59"/>
      <c r="F33" s="59"/>
      <c r="G33" s="60"/>
      <c r="H33" s="60"/>
      <c r="I33" s="60"/>
      <c r="J33" s="59"/>
      <c r="K33" s="59"/>
      <c r="L33" s="59"/>
      <c r="M33" s="60"/>
      <c r="N33" s="59"/>
      <c r="O33" s="60"/>
      <c r="P33" s="60"/>
      <c r="Q33" s="59"/>
      <c r="R33" s="60"/>
    </row>
    <row r="34" spans="2:26" ht="18" customHeight="1" thickBot="1">
      <c r="B34" s="188" t="s">
        <v>220</v>
      </c>
      <c r="C34" s="59"/>
      <c r="D34" s="59"/>
      <c r="E34" s="59"/>
      <c r="F34" s="59"/>
      <c r="G34" s="60"/>
      <c r="H34" s="60"/>
      <c r="I34" s="60"/>
      <c r="J34" s="59"/>
      <c r="K34" s="59"/>
      <c r="L34" s="59"/>
      <c r="M34" s="60"/>
      <c r="N34" s="59"/>
      <c r="O34" s="60"/>
      <c r="P34" s="60"/>
      <c r="Q34" s="59"/>
      <c r="R34" s="341" t="s">
        <v>354</v>
      </c>
      <c r="S34" s="341"/>
      <c r="T34" s="341"/>
      <c r="U34" s="341"/>
      <c r="V34" s="341"/>
      <c r="W34" s="341"/>
      <c r="X34" s="341"/>
      <c r="Y34" s="341"/>
      <c r="Z34" s="341"/>
    </row>
    <row r="35" spans="2:26" ht="18" customHeight="1" thickTop="1" thickBot="1">
      <c r="B35" s="382" t="s">
        <v>370</v>
      </c>
      <c r="C35" s="382"/>
      <c r="D35" s="382"/>
      <c r="E35" s="382"/>
      <c r="F35" s="382"/>
      <c r="G35" s="382"/>
      <c r="H35" s="382"/>
      <c r="I35" s="382"/>
      <c r="J35" s="382"/>
      <c r="K35" s="382"/>
      <c r="L35" s="382"/>
      <c r="M35" s="382"/>
      <c r="N35" s="382"/>
      <c r="O35" s="383"/>
      <c r="P35" s="2"/>
      <c r="R35" s="303" t="s">
        <v>210</v>
      </c>
      <c r="S35" s="304"/>
      <c r="T35" s="305"/>
      <c r="U35" s="306"/>
      <c r="V35" s="306"/>
      <c r="W35" s="306"/>
      <c r="X35" s="306"/>
      <c r="Y35" s="307"/>
    </row>
    <row r="36" spans="2:26" ht="18" customHeight="1" thickTop="1" thickBot="1">
      <c r="B36" s="59"/>
      <c r="C36" s="6"/>
      <c r="D36" s="59"/>
      <c r="E36" s="59"/>
      <c r="F36" s="59"/>
      <c r="G36" s="59"/>
      <c r="H36" s="59"/>
      <c r="I36" s="59"/>
      <c r="J36" s="59"/>
      <c r="K36" s="59"/>
      <c r="L36" s="59"/>
      <c r="N36" s="60"/>
      <c r="Q36" s="60"/>
      <c r="R36" s="341" t="s">
        <v>354</v>
      </c>
      <c r="S36" s="341"/>
      <c r="T36" s="341"/>
      <c r="U36" s="341"/>
      <c r="V36" s="341"/>
      <c r="W36" s="341"/>
      <c r="X36" s="341"/>
      <c r="Y36" s="341"/>
      <c r="Z36" s="341"/>
    </row>
    <row r="37" spans="2:26" ht="18" customHeight="1" thickTop="1" thickBot="1">
      <c r="B37" s="382" t="s">
        <v>371</v>
      </c>
      <c r="C37" s="382"/>
      <c r="D37" s="382"/>
      <c r="E37" s="382"/>
      <c r="F37" s="382"/>
      <c r="G37" s="382"/>
      <c r="H37" s="382"/>
      <c r="I37" s="382"/>
      <c r="J37" s="382"/>
      <c r="K37" s="382"/>
      <c r="L37" s="382"/>
      <c r="M37" s="382"/>
      <c r="N37" s="382"/>
      <c r="O37" s="383"/>
      <c r="P37" s="60"/>
      <c r="Q37" s="59"/>
      <c r="R37" s="303" t="s">
        <v>210</v>
      </c>
      <c r="S37" s="304"/>
      <c r="T37" s="305"/>
      <c r="U37" s="306"/>
      <c r="V37" s="306"/>
      <c r="W37" s="306"/>
      <c r="X37" s="306"/>
      <c r="Y37" s="307"/>
    </row>
    <row r="38" spans="2:26" ht="18" customHeight="1" thickTop="1">
      <c r="B38" s="12"/>
      <c r="C38" s="11"/>
      <c r="D38" s="11"/>
      <c r="E38" s="11"/>
      <c r="F38" s="11"/>
      <c r="G38" s="11"/>
      <c r="H38" s="11"/>
      <c r="I38" s="11"/>
      <c r="J38" s="11"/>
      <c r="K38" s="11"/>
      <c r="L38" s="59"/>
      <c r="M38" s="60"/>
      <c r="N38" s="59"/>
      <c r="O38" s="60"/>
      <c r="P38" s="60"/>
      <c r="Q38" s="59"/>
      <c r="R38" s="60"/>
    </row>
    <row r="39" spans="2:26" ht="18" customHeight="1">
      <c r="B39" s="12"/>
      <c r="C39" s="11"/>
      <c r="D39" s="11"/>
      <c r="E39" s="11"/>
      <c r="F39" s="11"/>
      <c r="G39" s="11"/>
      <c r="H39" s="11"/>
      <c r="I39" s="11"/>
      <c r="J39" s="11"/>
      <c r="K39" s="11"/>
      <c r="L39" s="59"/>
      <c r="M39" s="60"/>
      <c r="N39" s="59"/>
      <c r="O39" s="60"/>
      <c r="P39" s="60"/>
      <c r="Q39" s="59"/>
      <c r="R39" s="60"/>
    </row>
    <row r="40" spans="2:26" ht="18" customHeight="1" thickBot="1">
      <c r="B40" s="188" t="s">
        <v>236</v>
      </c>
      <c r="C40" s="59"/>
      <c r="D40" s="59"/>
      <c r="E40" s="59"/>
      <c r="F40" s="59"/>
      <c r="G40" s="60"/>
      <c r="H40" s="60"/>
      <c r="I40" s="60"/>
      <c r="J40" s="59"/>
      <c r="K40" s="59"/>
      <c r="L40" s="59"/>
      <c r="M40" s="60"/>
      <c r="N40" s="59"/>
      <c r="O40" s="60"/>
      <c r="P40" s="60"/>
      <c r="Q40" s="59"/>
      <c r="R40" s="60"/>
    </row>
    <row r="41" spans="2:26" ht="18" customHeight="1" thickTop="1" thickBot="1">
      <c r="B41" s="382" t="s">
        <v>369</v>
      </c>
      <c r="C41" s="382"/>
      <c r="D41" s="382"/>
      <c r="E41" s="382"/>
      <c r="F41" s="382"/>
      <c r="G41" s="382"/>
      <c r="H41" s="382"/>
      <c r="I41" s="382"/>
      <c r="J41" s="382"/>
      <c r="K41" s="382"/>
      <c r="L41" s="382"/>
      <c r="M41" s="382"/>
      <c r="N41" s="382"/>
      <c r="O41" s="383"/>
      <c r="P41" s="2"/>
      <c r="R41" s="426" t="s">
        <v>79</v>
      </c>
      <c r="S41" s="348"/>
      <c r="T41" s="348"/>
      <c r="U41" s="348"/>
      <c r="V41" s="348"/>
      <c r="W41" s="210"/>
      <c r="X41" s="211"/>
      <c r="Y41" s="49" t="s">
        <v>16</v>
      </c>
    </row>
    <row r="42" spans="2:26" ht="18" customHeight="1" thickTop="1">
      <c r="B42" s="59"/>
      <c r="C42" s="6"/>
      <c r="D42" s="59"/>
      <c r="E42" s="59"/>
      <c r="F42" s="59"/>
      <c r="G42" s="59"/>
      <c r="H42" s="59"/>
      <c r="I42" s="59"/>
      <c r="J42" s="59"/>
      <c r="K42" s="59"/>
      <c r="L42" s="59"/>
      <c r="N42" s="60"/>
      <c r="Q42" s="60"/>
    </row>
    <row r="43" spans="2:26" ht="18" customHeight="1">
      <c r="B43" s="11" t="s">
        <v>372</v>
      </c>
      <c r="C43" s="11"/>
      <c r="D43" s="11"/>
      <c r="E43" s="11"/>
      <c r="F43" s="11"/>
      <c r="G43" s="11"/>
      <c r="H43" s="11"/>
      <c r="I43" s="11"/>
      <c r="J43" s="11"/>
      <c r="K43" s="11"/>
      <c r="L43" s="59"/>
      <c r="M43" s="60"/>
      <c r="N43" s="59"/>
      <c r="O43" s="60"/>
      <c r="P43" s="60"/>
      <c r="Q43" s="59"/>
      <c r="R43" s="60"/>
    </row>
    <row r="44" spans="2:26" ht="18" customHeight="1">
      <c r="B44" s="69" t="s">
        <v>17</v>
      </c>
      <c r="C44" s="11"/>
      <c r="D44" s="11"/>
      <c r="E44" s="11"/>
      <c r="F44" s="11"/>
      <c r="G44" s="11"/>
      <c r="H44" s="11"/>
      <c r="I44" s="11"/>
      <c r="J44" s="11"/>
      <c r="K44" s="11"/>
      <c r="L44" s="59"/>
      <c r="M44" s="60"/>
      <c r="N44" s="59"/>
      <c r="O44" s="60"/>
      <c r="P44" s="60"/>
      <c r="Q44" s="59"/>
      <c r="R44" s="60"/>
    </row>
    <row r="45" spans="2:26" ht="18" customHeight="1" thickBot="1">
      <c r="B45" s="437" t="s">
        <v>256</v>
      </c>
      <c r="C45" s="437"/>
      <c r="D45" s="437"/>
      <c r="E45" s="437"/>
      <c r="F45" s="437"/>
      <c r="G45" s="55"/>
      <c r="H45" s="55"/>
      <c r="I45" s="55"/>
      <c r="J45" s="56"/>
      <c r="K45" s="56"/>
      <c r="L45" s="56"/>
      <c r="M45" s="56"/>
      <c r="N45" s="56"/>
      <c r="O45" s="55"/>
      <c r="P45" s="55"/>
      <c r="Q45" s="55"/>
      <c r="R45" s="56"/>
      <c r="S45" s="56"/>
      <c r="T45" s="56"/>
      <c r="U45" s="56"/>
      <c r="V45" s="56"/>
      <c r="W45" s="55"/>
      <c r="X45" s="55"/>
      <c r="Y45" s="55"/>
    </row>
    <row r="46" spans="2:26" ht="18" customHeight="1" thickTop="1">
      <c r="B46" s="427" t="s">
        <v>84</v>
      </c>
      <c r="C46" s="416"/>
      <c r="D46" s="416"/>
      <c r="E46" s="416"/>
      <c r="F46" s="417"/>
      <c r="G46" s="309"/>
      <c r="H46" s="310"/>
      <c r="I46" s="38" t="s">
        <v>16</v>
      </c>
      <c r="J46" s="415" t="s">
        <v>82</v>
      </c>
      <c r="K46" s="416"/>
      <c r="L46" s="416"/>
      <c r="M46" s="416"/>
      <c r="N46" s="417"/>
      <c r="O46" s="309"/>
      <c r="P46" s="310"/>
      <c r="Q46" s="38" t="s">
        <v>16</v>
      </c>
      <c r="R46" s="415" t="s">
        <v>81</v>
      </c>
      <c r="S46" s="416"/>
      <c r="T46" s="416"/>
      <c r="U46" s="416"/>
      <c r="V46" s="417"/>
      <c r="W46" s="309"/>
      <c r="X46" s="310"/>
      <c r="Y46" s="25" t="s">
        <v>16</v>
      </c>
    </row>
    <row r="47" spans="2:26" ht="18" customHeight="1" thickBot="1">
      <c r="B47" s="428" t="s">
        <v>20</v>
      </c>
      <c r="C47" s="339"/>
      <c r="D47" s="339"/>
      <c r="E47" s="339"/>
      <c r="F47" s="340"/>
      <c r="G47" s="201"/>
      <c r="H47" s="202"/>
      <c r="I47" s="39" t="s">
        <v>16</v>
      </c>
      <c r="J47" s="338" t="s">
        <v>83</v>
      </c>
      <c r="K47" s="339"/>
      <c r="L47" s="339"/>
      <c r="M47" s="339"/>
      <c r="N47" s="340"/>
      <c r="O47" s="201"/>
      <c r="P47" s="202"/>
      <c r="Q47" s="39" t="s">
        <v>16</v>
      </c>
      <c r="R47" s="338" t="s">
        <v>80</v>
      </c>
      <c r="S47" s="339"/>
      <c r="T47" s="339"/>
      <c r="U47" s="339"/>
      <c r="V47" s="340"/>
      <c r="W47" s="201"/>
      <c r="X47" s="202"/>
      <c r="Y47" s="26" t="s">
        <v>16</v>
      </c>
    </row>
    <row r="48" spans="2:26" ht="18" customHeight="1" thickTop="1" thickBot="1">
      <c r="B48" s="347" t="s">
        <v>366</v>
      </c>
      <c r="C48" s="348"/>
      <c r="D48" s="348"/>
      <c r="E48" s="348"/>
      <c r="F48" s="349"/>
      <c r="G48" s="350">
        <f>SUM($G$46,$O$46,$W$46,$G$47,$O$47,$W$47)</f>
        <v>0</v>
      </c>
      <c r="H48" s="345"/>
      <c r="I48" s="49" t="s">
        <v>16</v>
      </c>
      <c r="J48" s="11" t="s">
        <v>259</v>
      </c>
      <c r="K48" s="11"/>
      <c r="L48" s="59"/>
      <c r="N48" s="60"/>
      <c r="Q48" s="60"/>
    </row>
    <row r="49" spans="2:26" ht="18" customHeight="1" thickTop="1">
      <c r="B49" s="59"/>
      <c r="C49" s="13"/>
      <c r="D49" s="59"/>
      <c r="E49" s="59"/>
      <c r="F49" s="59"/>
      <c r="G49" s="59"/>
      <c r="H49" s="59"/>
      <c r="I49" s="59"/>
      <c r="J49" s="59"/>
      <c r="K49" s="59"/>
      <c r="L49" s="59"/>
      <c r="N49" s="60"/>
      <c r="Q49" s="60"/>
    </row>
    <row r="50" spans="2:26" ht="18" customHeight="1">
      <c r="B50" s="11" t="s">
        <v>373</v>
      </c>
      <c r="C50" s="11"/>
      <c r="D50" s="11"/>
      <c r="E50" s="11"/>
      <c r="F50" s="11"/>
      <c r="G50" s="11"/>
      <c r="H50" s="11"/>
      <c r="I50" s="11"/>
      <c r="J50" s="11"/>
      <c r="K50" s="11"/>
      <c r="L50" s="59"/>
      <c r="M50" s="60"/>
      <c r="N50" s="13"/>
      <c r="O50" s="342" t="str">
        <f>IF($G$46=SUM($G$53,$O$53,$W$53,$W$54,$O$54,$G$54),"","【!!確認!!】身体障がいの内訳の合計人数と上記「身体障がい」の人数が一致していません。入力に誤りがないか確認してください。")</f>
        <v/>
      </c>
      <c r="P50" s="342"/>
      <c r="Q50" s="342"/>
      <c r="R50" s="342"/>
      <c r="S50" s="342"/>
      <c r="T50" s="342"/>
      <c r="U50" s="342"/>
      <c r="V50" s="342"/>
      <c r="W50" s="342"/>
      <c r="X50" s="342"/>
      <c r="Y50" s="342"/>
    </row>
    <row r="51" spans="2:26" ht="18" customHeight="1" thickBot="1">
      <c r="B51" s="69" t="s">
        <v>17</v>
      </c>
      <c r="C51" s="11"/>
      <c r="D51" s="11"/>
      <c r="E51" s="11"/>
      <c r="F51" s="11"/>
      <c r="G51" s="11"/>
      <c r="H51" s="11"/>
      <c r="I51" s="11"/>
      <c r="J51" s="11"/>
      <c r="K51" s="11"/>
      <c r="L51" s="59"/>
      <c r="M51" s="60"/>
      <c r="N51" s="59"/>
      <c r="O51" s="342"/>
      <c r="P51" s="342"/>
      <c r="Q51" s="342"/>
      <c r="R51" s="342"/>
      <c r="S51" s="342"/>
      <c r="T51" s="342"/>
      <c r="U51" s="342"/>
      <c r="V51" s="342"/>
      <c r="W51" s="342"/>
      <c r="X51" s="342"/>
      <c r="Y51" s="342"/>
    </row>
    <row r="52" spans="2:26" s="187" customFormat="1" ht="18" customHeight="1" thickTop="1" thickBot="1">
      <c r="B52" s="351" t="s">
        <v>84</v>
      </c>
      <c r="C52" s="352"/>
      <c r="D52" s="352"/>
      <c r="E52" s="352"/>
      <c r="F52" s="352"/>
      <c r="G52" s="352"/>
      <c r="H52" s="345">
        <f>G46</f>
        <v>0</v>
      </c>
      <c r="I52" s="345"/>
      <c r="J52" s="49" t="s">
        <v>365</v>
      </c>
      <c r="K52" s="49"/>
      <c r="L52" s="176"/>
      <c r="M52" s="176"/>
      <c r="N52" s="176"/>
      <c r="O52" s="177"/>
      <c r="P52" s="177"/>
      <c r="Q52" s="177"/>
      <c r="R52" s="177"/>
      <c r="S52" s="177"/>
      <c r="T52" s="177"/>
      <c r="U52" s="177"/>
      <c r="V52" s="177"/>
      <c r="W52" s="177"/>
      <c r="X52" s="177"/>
      <c r="Y52" s="177"/>
      <c r="Z52" s="1"/>
    </row>
    <row r="53" spans="2:26" ht="18" customHeight="1" thickTop="1">
      <c r="B53" s="315" t="s">
        <v>85</v>
      </c>
      <c r="C53" s="316"/>
      <c r="D53" s="316"/>
      <c r="E53" s="316"/>
      <c r="F53" s="317"/>
      <c r="G53" s="309"/>
      <c r="H53" s="310"/>
      <c r="I53" s="38" t="s">
        <v>16</v>
      </c>
      <c r="J53" s="318" t="s">
        <v>88</v>
      </c>
      <c r="K53" s="316"/>
      <c r="L53" s="316"/>
      <c r="M53" s="316"/>
      <c r="N53" s="317"/>
      <c r="O53" s="309"/>
      <c r="P53" s="310"/>
      <c r="Q53" s="38" t="s">
        <v>16</v>
      </c>
      <c r="R53" s="318" t="s">
        <v>101</v>
      </c>
      <c r="S53" s="316"/>
      <c r="T53" s="316"/>
      <c r="U53" s="316"/>
      <c r="V53" s="317"/>
      <c r="W53" s="309"/>
      <c r="X53" s="310"/>
      <c r="Y53" s="25" t="s">
        <v>16</v>
      </c>
    </row>
    <row r="54" spans="2:26" ht="18" customHeight="1" thickBot="1">
      <c r="B54" s="198" t="s">
        <v>86</v>
      </c>
      <c r="C54" s="199"/>
      <c r="D54" s="199"/>
      <c r="E54" s="199"/>
      <c r="F54" s="200"/>
      <c r="G54" s="201"/>
      <c r="H54" s="202"/>
      <c r="I54" s="39" t="s">
        <v>16</v>
      </c>
      <c r="J54" s="203" t="s">
        <v>89</v>
      </c>
      <c r="K54" s="204"/>
      <c r="L54" s="204"/>
      <c r="M54" s="204"/>
      <c r="N54" s="205"/>
      <c r="O54" s="201"/>
      <c r="P54" s="202"/>
      <c r="Q54" s="39" t="s">
        <v>16</v>
      </c>
      <c r="R54" s="203" t="s">
        <v>87</v>
      </c>
      <c r="S54" s="204"/>
      <c r="T54" s="204"/>
      <c r="U54" s="204"/>
      <c r="V54" s="205"/>
      <c r="W54" s="201"/>
      <c r="X54" s="202"/>
      <c r="Y54" s="26" t="s">
        <v>16</v>
      </c>
    </row>
    <row r="55" spans="2:26" ht="18" customHeight="1" thickTop="1">
      <c r="I55" s="48"/>
      <c r="J55" s="48"/>
      <c r="K55" s="48"/>
      <c r="N55" s="67"/>
      <c r="O55" s="67"/>
      <c r="P55" s="67"/>
      <c r="Q55" s="67"/>
      <c r="R55" s="67"/>
      <c r="S55" s="67"/>
      <c r="T55" s="67"/>
      <c r="U55" s="67"/>
      <c r="V55" s="67"/>
      <c r="W55" s="67"/>
      <c r="X55" s="67"/>
      <c r="Y55" s="67"/>
    </row>
    <row r="56" spans="2:26" ht="18" customHeight="1" thickBot="1">
      <c r="I56" s="5"/>
      <c r="J56" s="5"/>
      <c r="K56" s="5"/>
      <c r="N56" s="68"/>
      <c r="O56" s="68"/>
      <c r="P56" s="68"/>
      <c r="Q56" s="68"/>
      <c r="R56" s="68"/>
      <c r="S56" s="68"/>
      <c r="T56" s="68"/>
      <c r="U56" s="68"/>
      <c r="V56" s="68"/>
      <c r="W56" s="68"/>
      <c r="X56" s="68"/>
      <c r="Y56" s="68"/>
    </row>
    <row r="57" spans="2:26" ht="18" customHeight="1" thickTop="1" thickBot="1">
      <c r="B57" s="1" t="s">
        <v>376</v>
      </c>
      <c r="I57" s="5"/>
      <c r="J57" s="5"/>
      <c r="K57" s="5"/>
      <c r="N57" s="58"/>
      <c r="O57" s="58"/>
      <c r="P57" s="58"/>
      <c r="Q57" s="58"/>
      <c r="R57" s="58"/>
      <c r="S57" s="58"/>
      <c r="T57" s="58"/>
      <c r="U57" s="58"/>
      <c r="V57" s="58"/>
      <c r="W57" s="405"/>
      <c r="X57" s="211"/>
      <c r="Y57" s="49" t="s">
        <v>16</v>
      </c>
    </row>
    <row r="58" spans="2:26" ht="18" customHeight="1" thickTop="1" thickBot="1">
      <c r="C58" s="328" t="str">
        <f>IF(W57&gt;G48,"【!!確認!!】「支援学校を卒業してから直接入所した者の人数」が利用者数の合計を超えています。入力に誤りがないか確認してください。","")</f>
        <v/>
      </c>
      <c r="D58" s="328"/>
      <c r="E58" s="328"/>
      <c r="F58" s="328"/>
      <c r="G58" s="328"/>
      <c r="H58" s="328"/>
      <c r="I58" s="328"/>
      <c r="J58" s="328"/>
      <c r="K58" s="328"/>
      <c r="L58" s="328"/>
      <c r="M58" s="328"/>
      <c r="N58" s="328"/>
      <c r="O58" s="328"/>
      <c r="P58" s="328"/>
      <c r="Q58" s="328"/>
      <c r="R58" s="328"/>
      <c r="S58" s="328"/>
      <c r="T58" s="328"/>
      <c r="U58" s="328"/>
      <c r="V58" s="328"/>
      <c r="W58" s="328"/>
      <c r="X58" s="328"/>
      <c r="Y58" s="328"/>
    </row>
    <row r="59" spans="2:26" ht="18" customHeight="1" thickTop="1" thickBot="1">
      <c r="B59" s="1" t="s">
        <v>377</v>
      </c>
      <c r="I59" s="5"/>
      <c r="J59" s="5"/>
      <c r="K59" s="5"/>
      <c r="N59" s="58"/>
      <c r="O59" s="58"/>
      <c r="P59" s="58"/>
      <c r="Q59" s="58"/>
      <c r="R59" s="58"/>
      <c r="S59" s="58"/>
      <c r="T59" s="58"/>
      <c r="U59" s="58"/>
      <c r="V59" s="58"/>
      <c r="W59" s="405"/>
      <c r="X59" s="211"/>
      <c r="Y59" s="49" t="s">
        <v>16</v>
      </c>
    </row>
    <row r="60" spans="2:26" ht="18" customHeight="1" thickTop="1">
      <c r="D60" s="328" t="str">
        <f>IF(W59&gt;W57,"【!!確認!!】（３）の人数を超えています。入力に誤りがないか確認してください。","")</f>
        <v/>
      </c>
      <c r="E60" s="328"/>
      <c r="F60" s="328"/>
      <c r="G60" s="328"/>
      <c r="H60" s="328"/>
      <c r="I60" s="328"/>
      <c r="J60" s="328"/>
      <c r="K60" s="328"/>
      <c r="L60" s="328"/>
      <c r="M60" s="328"/>
      <c r="N60" s="328"/>
      <c r="O60" s="328"/>
      <c r="P60" s="328"/>
      <c r="Q60" s="328"/>
      <c r="R60" s="328"/>
      <c r="S60" s="328"/>
      <c r="T60" s="328"/>
      <c r="U60" s="328"/>
      <c r="V60" s="328"/>
      <c r="W60" s="328"/>
      <c r="X60" s="328"/>
      <c r="Y60" s="328"/>
    </row>
    <row r="61" spans="2:26" ht="18" customHeight="1">
      <c r="B61" s="313" t="s">
        <v>221</v>
      </c>
      <c r="C61" s="313"/>
      <c r="D61" s="313"/>
      <c r="E61" s="313"/>
      <c r="F61" s="313"/>
      <c r="G61" s="313"/>
      <c r="H61" s="313"/>
      <c r="I61" s="313"/>
      <c r="J61" s="313"/>
      <c r="K61" s="313"/>
      <c r="L61" s="313"/>
      <c r="M61" s="313"/>
      <c r="N61" s="313"/>
      <c r="O61" s="313"/>
      <c r="P61" s="313"/>
      <c r="Q61" s="313"/>
      <c r="R61" s="313"/>
      <c r="S61" s="313"/>
      <c r="T61" s="313"/>
      <c r="U61" s="313"/>
      <c r="V61" s="313"/>
      <c r="W61" s="313"/>
      <c r="X61" s="313"/>
      <c r="Y61" s="313"/>
    </row>
    <row r="62" spans="2:26" ht="21" customHeight="1">
      <c r="B62" s="314" t="s">
        <v>378</v>
      </c>
      <c r="C62" s="314"/>
      <c r="D62" s="314"/>
      <c r="E62" s="314"/>
      <c r="F62" s="314"/>
      <c r="G62" s="314"/>
      <c r="H62" s="314"/>
      <c r="I62" s="314"/>
      <c r="J62" s="314"/>
      <c r="K62" s="314"/>
      <c r="L62" s="314"/>
      <c r="M62" s="314"/>
      <c r="N62" s="314"/>
      <c r="O62" s="314"/>
      <c r="P62" s="314"/>
      <c r="Q62" s="314"/>
      <c r="R62" s="314"/>
      <c r="S62" s="314"/>
      <c r="T62" s="314"/>
      <c r="U62" s="314"/>
      <c r="V62" s="314"/>
      <c r="W62" s="314"/>
      <c r="X62" s="314"/>
      <c r="Y62" s="314"/>
    </row>
    <row r="63" spans="2:26" ht="18" customHeight="1">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row>
    <row r="64" spans="2:26" ht="18" customHeight="1">
      <c r="B64" s="63"/>
      <c r="C64" s="63"/>
      <c r="D64" s="63"/>
      <c r="E64" s="63"/>
      <c r="F64" s="63"/>
      <c r="G64" s="63"/>
      <c r="H64" s="63"/>
      <c r="J64" s="63"/>
      <c r="K64" s="63"/>
      <c r="L64" s="63"/>
      <c r="M64" s="63"/>
      <c r="N64" s="63"/>
      <c r="O64" s="63"/>
      <c r="P64" s="63"/>
      <c r="Q64" s="63"/>
      <c r="R64" s="63"/>
      <c r="S64" s="63"/>
      <c r="T64" s="63"/>
      <c r="U64" s="57" t="s">
        <v>281</v>
      </c>
      <c r="V64" s="63"/>
      <c r="W64" s="63"/>
      <c r="X64" s="63"/>
      <c r="Y64" s="63"/>
    </row>
    <row r="65" spans="1:31" ht="18" customHeight="1">
      <c r="B65" s="440" t="s">
        <v>198</v>
      </c>
      <c r="C65" s="441"/>
      <c r="D65" s="441"/>
      <c r="E65" s="441"/>
      <c r="F65" s="441"/>
      <c r="G65" s="441"/>
      <c r="H65" s="442"/>
      <c r="I65" s="448" t="s">
        <v>247</v>
      </c>
      <c r="J65" s="449"/>
      <c r="K65" s="449"/>
      <c r="L65" s="449"/>
      <c r="M65" s="449"/>
      <c r="N65" s="449"/>
      <c r="O65" s="449"/>
      <c r="P65" s="449"/>
      <c r="Q65" s="449"/>
      <c r="R65" s="449"/>
      <c r="S65" s="449"/>
      <c r="T65" s="450"/>
      <c r="U65" s="435" t="s">
        <v>280</v>
      </c>
      <c r="V65" s="435"/>
      <c r="W65" s="63"/>
      <c r="X65" s="63"/>
      <c r="Y65" s="63"/>
      <c r="Z65" s="63"/>
      <c r="AA65" s="22"/>
      <c r="AB65" s="22"/>
      <c r="AE65" s="22"/>
    </row>
    <row r="66" spans="1:31" ht="18" customHeight="1" thickBot="1">
      <c r="B66" s="443"/>
      <c r="C66" s="444"/>
      <c r="D66" s="444"/>
      <c r="E66" s="444"/>
      <c r="F66" s="444"/>
      <c r="G66" s="444"/>
      <c r="H66" s="445"/>
      <c r="I66" s="343" t="s">
        <v>84</v>
      </c>
      <c r="J66" s="344"/>
      <c r="K66" s="326" t="s">
        <v>18</v>
      </c>
      <c r="L66" s="327"/>
      <c r="M66" s="326" t="s">
        <v>19</v>
      </c>
      <c r="N66" s="327"/>
      <c r="O66" s="326" t="s">
        <v>20</v>
      </c>
      <c r="P66" s="327"/>
      <c r="Q66" s="326" t="s">
        <v>199</v>
      </c>
      <c r="R66" s="327"/>
      <c r="S66" s="326" t="s">
        <v>200</v>
      </c>
      <c r="T66" s="327"/>
      <c r="U66" s="436"/>
      <c r="V66" s="436"/>
      <c r="AC66" s="1"/>
      <c r="AD66" s="1"/>
    </row>
    <row r="67" spans="1:31" ht="18" customHeight="1" thickTop="1">
      <c r="A67" s="455" t="s">
        <v>201</v>
      </c>
      <c r="B67" s="438" t="s">
        <v>202</v>
      </c>
      <c r="C67" s="439"/>
      <c r="D67" s="439"/>
      <c r="E67" s="439"/>
      <c r="F67" s="439"/>
      <c r="G67" s="439"/>
      <c r="H67" s="439"/>
      <c r="I67" s="83"/>
      <c r="J67" s="84" t="s">
        <v>203</v>
      </c>
      <c r="K67" s="79"/>
      <c r="L67" s="45" t="s">
        <v>203</v>
      </c>
      <c r="M67" s="44"/>
      <c r="N67" s="45" t="s">
        <v>203</v>
      </c>
      <c r="O67" s="44"/>
      <c r="P67" s="45" t="s">
        <v>203</v>
      </c>
      <c r="Q67" s="44"/>
      <c r="R67" s="45" t="s">
        <v>203</v>
      </c>
      <c r="S67" s="44"/>
      <c r="T67" s="89" t="s">
        <v>203</v>
      </c>
      <c r="U67" s="93">
        <f t="shared" ref="U67:U81" si="0">SUM(I67:S67)</f>
        <v>0</v>
      </c>
      <c r="V67" s="94" t="s">
        <v>203</v>
      </c>
      <c r="W67" s="446" t="s">
        <v>201</v>
      </c>
      <c r="X67" s="447"/>
      <c r="AC67" s="1"/>
      <c r="AD67" s="1"/>
    </row>
    <row r="68" spans="1:31" ht="18" customHeight="1">
      <c r="A68" s="455"/>
      <c r="B68" s="353" t="s">
        <v>282</v>
      </c>
      <c r="C68" s="354"/>
      <c r="D68" s="354"/>
      <c r="E68" s="354"/>
      <c r="F68" s="354"/>
      <c r="G68" s="354"/>
      <c r="H68" s="354"/>
      <c r="I68" s="85"/>
      <c r="J68" s="86" t="s">
        <v>203</v>
      </c>
      <c r="K68" s="80"/>
      <c r="L68" s="47" t="s">
        <v>203</v>
      </c>
      <c r="M68" s="46"/>
      <c r="N68" s="47" t="s">
        <v>203</v>
      </c>
      <c r="O68" s="46"/>
      <c r="P68" s="47" t="s">
        <v>203</v>
      </c>
      <c r="Q68" s="46"/>
      <c r="R68" s="47" t="s">
        <v>203</v>
      </c>
      <c r="S68" s="46"/>
      <c r="T68" s="90" t="s">
        <v>203</v>
      </c>
      <c r="U68" s="95">
        <f t="shared" si="0"/>
        <v>0</v>
      </c>
      <c r="V68" s="96" t="s">
        <v>203</v>
      </c>
      <c r="W68" s="446"/>
      <c r="X68" s="447"/>
      <c r="AC68" s="1"/>
      <c r="AD68" s="1"/>
    </row>
    <row r="69" spans="1:31" ht="18" customHeight="1" thickBot="1">
      <c r="A69" s="455"/>
      <c r="B69" s="353" t="s">
        <v>224</v>
      </c>
      <c r="C69" s="354"/>
      <c r="D69" s="354"/>
      <c r="E69" s="354"/>
      <c r="F69" s="354"/>
      <c r="G69" s="354"/>
      <c r="H69" s="354"/>
      <c r="I69" s="87"/>
      <c r="J69" s="88" t="s">
        <v>203</v>
      </c>
      <c r="K69" s="80"/>
      <c r="L69" s="47" t="s">
        <v>203</v>
      </c>
      <c r="M69" s="46"/>
      <c r="N69" s="47" t="s">
        <v>203</v>
      </c>
      <c r="O69" s="46"/>
      <c r="P69" s="47" t="s">
        <v>203</v>
      </c>
      <c r="Q69" s="46"/>
      <c r="R69" s="47" t="s">
        <v>203</v>
      </c>
      <c r="S69" s="46"/>
      <c r="T69" s="90" t="s">
        <v>203</v>
      </c>
      <c r="U69" s="97">
        <f t="shared" si="0"/>
        <v>0</v>
      </c>
      <c r="V69" s="98" t="s">
        <v>203</v>
      </c>
      <c r="W69" s="446"/>
      <c r="X69" s="447"/>
      <c r="AC69" s="1"/>
      <c r="AD69" s="1"/>
    </row>
    <row r="70" spans="1:31" ht="18" customHeight="1" thickTop="1">
      <c r="B70" s="319" t="s">
        <v>222</v>
      </c>
      <c r="C70" s="320"/>
      <c r="D70" s="320"/>
      <c r="E70" s="320"/>
      <c r="F70" s="320"/>
      <c r="G70" s="320"/>
      <c r="H70" s="321"/>
      <c r="I70" s="81"/>
      <c r="J70" s="82" t="s">
        <v>203</v>
      </c>
      <c r="K70" s="46"/>
      <c r="L70" s="47" t="s">
        <v>203</v>
      </c>
      <c r="M70" s="46"/>
      <c r="N70" s="47" t="s">
        <v>203</v>
      </c>
      <c r="O70" s="46"/>
      <c r="P70" s="47" t="s">
        <v>203</v>
      </c>
      <c r="Q70" s="46"/>
      <c r="R70" s="47" t="s">
        <v>203</v>
      </c>
      <c r="S70" s="46"/>
      <c r="T70" s="47" t="s">
        <v>203</v>
      </c>
      <c r="U70" s="91">
        <f t="shared" si="0"/>
        <v>0</v>
      </c>
      <c r="V70" s="92" t="s">
        <v>203</v>
      </c>
      <c r="AC70" s="1"/>
      <c r="AD70" s="1"/>
    </row>
    <row r="71" spans="1:31" ht="18" customHeight="1">
      <c r="B71" s="319" t="s">
        <v>204</v>
      </c>
      <c r="C71" s="320"/>
      <c r="D71" s="320"/>
      <c r="E71" s="320"/>
      <c r="F71" s="320"/>
      <c r="G71" s="320"/>
      <c r="H71" s="321"/>
      <c r="I71" s="46"/>
      <c r="J71" s="47" t="s">
        <v>203</v>
      </c>
      <c r="K71" s="46"/>
      <c r="L71" s="47" t="s">
        <v>203</v>
      </c>
      <c r="M71" s="46"/>
      <c r="N71" s="47" t="s">
        <v>203</v>
      </c>
      <c r="O71" s="46"/>
      <c r="P71" s="47" t="s">
        <v>203</v>
      </c>
      <c r="Q71" s="46"/>
      <c r="R71" s="47" t="s">
        <v>203</v>
      </c>
      <c r="S71" s="46"/>
      <c r="T71" s="47" t="s">
        <v>203</v>
      </c>
      <c r="U71" s="70">
        <f t="shared" si="0"/>
        <v>0</v>
      </c>
      <c r="V71" s="43" t="s">
        <v>203</v>
      </c>
      <c r="AC71" s="1"/>
      <c r="AD71" s="1"/>
    </row>
    <row r="72" spans="1:31" ht="18" customHeight="1">
      <c r="B72" s="319" t="s">
        <v>205</v>
      </c>
      <c r="C72" s="320"/>
      <c r="D72" s="320"/>
      <c r="E72" s="320"/>
      <c r="F72" s="320"/>
      <c r="G72" s="320"/>
      <c r="H72" s="321"/>
      <c r="I72" s="46"/>
      <c r="J72" s="47" t="s">
        <v>203</v>
      </c>
      <c r="K72" s="46"/>
      <c r="L72" s="47" t="s">
        <v>203</v>
      </c>
      <c r="M72" s="46"/>
      <c r="N72" s="47" t="s">
        <v>203</v>
      </c>
      <c r="O72" s="46"/>
      <c r="P72" s="47" t="s">
        <v>203</v>
      </c>
      <c r="Q72" s="46"/>
      <c r="R72" s="47" t="s">
        <v>203</v>
      </c>
      <c r="S72" s="46"/>
      <c r="T72" s="47" t="s">
        <v>203</v>
      </c>
      <c r="U72" s="70">
        <f t="shared" si="0"/>
        <v>0</v>
      </c>
      <c r="V72" s="43" t="s">
        <v>203</v>
      </c>
      <c r="W72" s="329" t="str">
        <f>IF($U$82=SUM($I$82,$K$82,$M$82,$O$82,$Q$82,$S$82),"","【!!確認!!】内訳と合計が一致していません。入力に誤りがないか確認してください。")</f>
        <v/>
      </c>
      <c r="X72" s="330"/>
      <c r="Y72" s="330"/>
      <c r="Z72" s="330"/>
      <c r="AC72" s="1"/>
      <c r="AD72" s="1"/>
    </row>
    <row r="73" spans="1:31" ht="18" customHeight="1">
      <c r="B73" s="319" t="s">
        <v>206</v>
      </c>
      <c r="C73" s="320"/>
      <c r="D73" s="320"/>
      <c r="E73" s="320"/>
      <c r="F73" s="320"/>
      <c r="G73" s="320"/>
      <c r="H73" s="321"/>
      <c r="I73" s="46"/>
      <c r="J73" s="47" t="s">
        <v>203</v>
      </c>
      <c r="K73" s="46"/>
      <c r="L73" s="47" t="s">
        <v>203</v>
      </c>
      <c r="M73" s="46"/>
      <c r="N73" s="47" t="s">
        <v>203</v>
      </c>
      <c r="O73" s="46"/>
      <c r="P73" s="47" t="s">
        <v>203</v>
      </c>
      <c r="Q73" s="46"/>
      <c r="R73" s="47" t="s">
        <v>203</v>
      </c>
      <c r="S73" s="46"/>
      <c r="T73" s="47" t="s">
        <v>203</v>
      </c>
      <c r="U73" s="70">
        <f t="shared" si="0"/>
        <v>0</v>
      </c>
      <c r="V73" s="43" t="s">
        <v>203</v>
      </c>
      <c r="W73" s="329"/>
      <c r="X73" s="330"/>
      <c r="Y73" s="330"/>
      <c r="Z73" s="330"/>
      <c r="AC73" s="1"/>
      <c r="AD73" s="1"/>
    </row>
    <row r="74" spans="1:31" ht="18" customHeight="1">
      <c r="B74" s="319" t="s">
        <v>207</v>
      </c>
      <c r="C74" s="320"/>
      <c r="D74" s="320"/>
      <c r="E74" s="320"/>
      <c r="F74" s="320"/>
      <c r="G74" s="320"/>
      <c r="H74" s="321"/>
      <c r="I74" s="46"/>
      <c r="J74" s="47" t="s">
        <v>203</v>
      </c>
      <c r="K74" s="46"/>
      <c r="L74" s="47" t="s">
        <v>203</v>
      </c>
      <c r="M74" s="46"/>
      <c r="N74" s="47" t="s">
        <v>203</v>
      </c>
      <c r="O74" s="46"/>
      <c r="P74" s="47" t="s">
        <v>203</v>
      </c>
      <c r="Q74" s="46"/>
      <c r="R74" s="47" t="s">
        <v>203</v>
      </c>
      <c r="S74" s="46"/>
      <c r="T74" s="47" t="s">
        <v>203</v>
      </c>
      <c r="U74" s="70">
        <f t="shared" si="0"/>
        <v>0</v>
      </c>
      <c r="V74" s="43" t="s">
        <v>203</v>
      </c>
      <c r="W74" s="329"/>
      <c r="X74" s="330"/>
      <c r="Y74" s="330"/>
      <c r="Z74" s="330"/>
      <c r="AC74" s="1"/>
      <c r="AD74" s="1"/>
    </row>
    <row r="75" spans="1:31" ht="18" customHeight="1">
      <c r="B75" s="319" t="s">
        <v>208</v>
      </c>
      <c r="C75" s="320"/>
      <c r="D75" s="320"/>
      <c r="E75" s="320"/>
      <c r="F75" s="320"/>
      <c r="G75" s="320"/>
      <c r="H75" s="321"/>
      <c r="I75" s="46"/>
      <c r="J75" s="47" t="s">
        <v>203</v>
      </c>
      <c r="K75" s="46"/>
      <c r="L75" s="47" t="s">
        <v>203</v>
      </c>
      <c r="M75" s="46"/>
      <c r="N75" s="47" t="s">
        <v>203</v>
      </c>
      <c r="O75" s="46"/>
      <c r="P75" s="47" t="s">
        <v>203</v>
      </c>
      <c r="Q75" s="46"/>
      <c r="R75" s="47" t="s">
        <v>203</v>
      </c>
      <c r="S75" s="46"/>
      <c r="T75" s="47" t="s">
        <v>203</v>
      </c>
      <c r="U75" s="70">
        <f t="shared" si="0"/>
        <v>0</v>
      </c>
      <c r="V75" s="43" t="s">
        <v>203</v>
      </c>
      <c r="W75" s="329"/>
      <c r="X75" s="330"/>
      <c r="Y75" s="330"/>
      <c r="Z75" s="330"/>
      <c r="AC75" s="1"/>
      <c r="AD75" s="1"/>
    </row>
    <row r="76" spans="1:31" ht="18" customHeight="1">
      <c r="B76" s="319" t="s">
        <v>248</v>
      </c>
      <c r="C76" s="320"/>
      <c r="D76" s="320"/>
      <c r="E76" s="320"/>
      <c r="F76" s="320"/>
      <c r="G76" s="320"/>
      <c r="H76" s="321"/>
      <c r="I76" s="46"/>
      <c r="J76" s="47" t="s">
        <v>203</v>
      </c>
      <c r="K76" s="46"/>
      <c r="L76" s="47" t="s">
        <v>203</v>
      </c>
      <c r="M76" s="46"/>
      <c r="N76" s="47" t="s">
        <v>203</v>
      </c>
      <c r="O76" s="46"/>
      <c r="P76" s="47" t="s">
        <v>203</v>
      </c>
      <c r="Q76" s="46"/>
      <c r="R76" s="47" t="s">
        <v>203</v>
      </c>
      <c r="S76" s="46"/>
      <c r="T76" s="47" t="s">
        <v>203</v>
      </c>
      <c r="U76" s="70">
        <f t="shared" si="0"/>
        <v>0</v>
      </c>
      <c r="V76" s="43" t="s">
        <v>203</v>
      </c>
      <c r="W76" s="329"/>
      <c r="X76" s="330"/>
      <c r="Y76" s="330"/>
      <c r="Z76" s="330"/>
      <c r="AC76" s="1"/>
      <c r="AD76" s="1"/>
    </row>
    <row r="77" spans="1:31" ht="18" customHeight="1">
      <c r="B77" s="319" t="s">
        <v>249</v>
      </c>
      <c r="C77" s="320"/>
      <c r="D77" s="320"/>
      <c r="E77" s="320"/>
      <c r="F77" s="320"/>
      <c r="G77" s="320"/>
      <c r="H77" s="321"/>
      <c r="I77" s="46"/>
      <c r="J77" s="47" t="s">
        <v>203</v>
      </c>
      <c r="K77" s="46"/>
      <c r="L77" s="47" t="s">
        <v>203</v>
      </c>
      <c r="M77" s="46"/>
      <c r="N77" s="47" t="s">
        <v>203</v>
      </c>
      <c r="O77" s="46"/>
      <c r="P77" s="47" t="s">
        <v>203</v>
      </c>
      <c r="Q77" s="46"/>
      <c r="R77" s="47" t="s">
        <v>203</v>
      </c>
      <c r="S77" s="46"/>
      <c r="T77" s="47" t="s">
        <v>203</v>
      </c>
      <c r="U77" s="70">
        <f t="shared" si="0"/>
        <v>0</v>
      </c>
      <c r="V77" s="43" t="s">
        <v>203</v>
      </c>
      <c r="W77" s="329"/>
      <c r="X77" s="330"/>
      <c r="Y77" s="330"/>
      <c r="Z77" s="330"/>
      <c r="AC77" s="1"/>
      <c r="AD77" s="1"/>
    </row>
    <row r="78" spans="1:31" ht="18" customHeight="1">
      <c r="B78" s="319" t="s">
        <v>250</v>
      </c>
      <c r="C78" s="320"/>
      <c r="D78" s="320"/>
      <c r="E78" s="320"/>
      <c r="F78" s="320"/>
      <c r="G78" s="320"/>
      <c r="H78" s="321"/>
      <c r="I78" s="46"/>
      <c r="J78" s="47" t="s">
        <v>203</v>
      </c>
      <c r="K78" s="46"/>
      <c r="L78" s="47" t="s">
        <v>203</v>
      </c>
      <c r="M78" s="46"/>
      <c r="N78" s="47" t="s">
        <v>203</v>
      </c>
      <c r="O78" s="46"/>
      <c r="P78" s="47" t="s">
        <v>203</v>
      </c>
      <c r="Q78" s="46"/>
      <c r="R78" s="47" t="s">
        <v>203</v>
      </c>
      <c r="S78" s="46"/>
      <c r="T78" s="47" t="s">
        <v>203</v>
      </c>
      <c r="U78" s="70">
        <f t="shared" si="0"/>
        <v>0</v>
      </c>
      <c r="V78" s="43" t="s">
        <v>203</v>
      </c>
      <c r="W78" s="329"/>
      <c r="X78" s="330"/>
      <c r="Y78" s="330"/>
      <c r="Z78" s="330"/>
      <c r="AC78" s="1"/>
      <c r="AD78" s="1"/>
    </row>
    <row r="79" spans="1:31" ht="18" customHeight="1">
      <c r="B79" s="319" t="s">
        <v>251</v>
      </c>
      <c r="C79" s="320"/>
      <c r="D79" s="320"/>
      <c r="E79" s="320"/>
      <c r="F79" s="320"/>
      <c r="G79" s="320"/>
      <c r="H79" s="321"/>
      <c r="I79" s="46"/>
      <c r="J79" s="47" t="s">
        <v>203</v>
      </c>
      <c r="K79" s="46"/>
      <c r="L79" s="47" t="s">
        <v>203</v>
      </c>
      <c r="M79" s="46"/>
      <c r="N79" s="47" t="s">
        <v>203</v>
      </c>
      <c r="O79" s="46"/>
      <c r="P79" s="47" t="s">
        <v>203</v>
      </c>
      <c r="Q79" s="46"/>
      <c r="R79" s="47" t="s">
        <v>203</v>
      </c>
      <c r="S79" s="46"/>
      <c r="T79" s="47" t="s">
        <v>203</v>
      </c>
      <c r="U79" s="70">
        <f t="shared" si="0"/>
        <v>0</v>
      </c>
      <c r="V79" s="43" t="s">
        <v>203</v>
      </c>
      <c r="W79" s="329"/>
      <c r="X79" s="330"/>
      <c r="Y79" s="330"/>
      <c r="Z79" s="330"/>
      <c r="AC79" s="1"/>
      <c r="AD79" s="1"/>
    </row>
    <row r="80" spans="1:31" ht="18" customHeight="1">
      <c r="B80" s="319" t="s">
        <v>252</v>
      </c>
      <c r="C80" s="320"/>
      <c r="D80" s="320"/>
      <c r="E80" s="320"/>
      <c r="F80" s="320"/>
      <c r="G80" s="320"/>
      <c r="H80" s="321"/>
      <c r="I80" s="46"/>
      <c r="J80" s="47" t="s">
        <v>203</v>
      </c>
      <c r="K80" s="46"/>
      <c r="L80" s="47" t="s">
        <v>203</v>
      </c>
      <c r="M80" s="46"/>
      <c r="N80" s="47" t="s">
        <v>203</v>
      </c>
      <c r="O80" s="46"/>
      <c r="P80" s="47" t="s">
        <v>203</v>
      </c>
      <c r="Q80" s="46"/>
      <c r="R80" s="47" t="s">
        <v>203</v>
      </c>
      <c r="S80" s="46"/>
      <c r="T80" s="47" t="s">
        <v>203</v>
      </c>
      <c r="U80" s="70">
        <f t="shared" si="0"/>
        <v>0</v>
      </c>
      <c r="V80" s="43" t="s">
        <v>203</v>
      </c>
      <c r="W80" s="329"/>
      <c r="X80" s="330"/>
      <c r="Y80" s="330"/>
      <c r="Z80" s="330"/>
      <c r="AC80" s="1"/>
      <c r="AD80" s="1"/>
    </row>
    <row r="81" spans="1:30" ht="18" customHeight="1" thickBot="1">
      <c r="B81" s="429" t="s">
        <v>253</v>
      </c>
      <c r="C81" s="430"/>
      <c r="D81" s="430"/>
      <c r="E81" s="430"/>
      <c r="F81" s="430"/>
      <c r="G81" s="430"/>
      <c r="H81" s="431"/>
      <c r="I81" s="71"/>
      <c r="J81" s="72" t="s">
        <v>203</v>
      </c>
      <c r="K81" s="71"/>
      <c r="L81" s="72" t="s">
        <v>203</v>
      </c>
      <c r="M81" s="71"/>
      <c r="N81" s="72" t="s">
        <v>203</v>
      </c>
      <c r="O81" s="71"/>
      <c r="P81" s="72" t="s">
        <v>203</v>
      </c>
      <c r="Q81" s="71"/>
      <c r="R81" s="72" t="s">
        <v>203</v>
      </c>
      <c r="S81" s="71"/>
      <c r="T81" s="72" t="s">
        <v>203</v>
      </c>
      <c r="U81" s="73">
        <f t="shared" si="0"/>
        <v>0</v>
      </c>
      <c r="V81" s="74" t="s">
        <v>203</v>
      </c>
      <c r="W81" s="329"/>
      <c r="X81" s="330"/>
      <c r="Y81" s="330"/>
      <c r="Z81" s="330"/>
      <c r="AC81" s="1"/>
      <c r="AD81" s="1"/>
    </row>
    <row r="82" spans="1:30" ht="18" customHeight="1" thickTop="1">
      <c r="B82" s="432" t="s">
        <v>209</v>
      </c>
      <c r="C82" s="433"/>
      <c r="D82" s="433"/>
      <c r="E82" s="433"/>
      <c r="F82" s="433"/>
      <c r="G82" s="433"/>
      <c r="H82" s="434"/>
      <c r="I82" s="75">
        <f>SUM(I67:I81)</f>
        <v>0</v>
      </c>
      <c r="J82" s="76" t="s">
        <v>203</v>
      </c>
      <c r="K82" s="75">
        <f>SUM(K67:K81)</f>
        <v>0</v>
      </c>
      <c r="L82" s="76" t="s">
        <v>203</v>
      </c>
      <c r="M82" s="75">
        <f>SUM(M67:M81)</f>
        <v>0</v>
      </c>
      <c r="N82" s="76" t="s">
        <v>203</v>
      </c>
      <c r="O82" s="75">
        <f>SUM(O67:O81)</f>
        <v>0</v>
      </c>
      <c r="P82" s="76" t="s">
        <v>203</v>
      </c>
      <c r="Q82" s="75">
        <f>SUM(Q67:Q81)</f>
        <v>0</v>
      </c>
      <c r="R82" s="76" t="s">
        <v>203</v>
      </c>
      <c r="S82" s="75">
        <f>SUM(S67:S81)</f>
        <v>0</v>
      </c>
      <c r="T82" s="76" t="s">
        <v>203</v>
      </c>
      <c r="U82" s="77">
        <f>SUM(U67:U81)</f>
        <v>0</v>
      </c>
      <c r="V82" s="78" t="s">
        <v>203</v>
      </c>
      <c r="W82" s="329"/>
      <c r="X82" s="330"/>
      <c r="Y82" s="330"/>
      <c r="Z82" s="330"/>
      <c r="AC82" s="1"/>
      <c r="AD82" s="1"/>
    </row>
    <row r="83" spans="1:30" ht="18" customHeight="1">
      <c r="B83" s="59"/>
      <c r="C83" s="20"/>
      <c r="D83" s="18"/>
      <c r="E83" s="60"/>
      <c r="F83" s="59"/>
      <c r="G83" s="59"/>
      <c r="H83" s="59"/>
      <c r="I83" s="59"/>
      <c r="J83" s="59"/>
      <c r="K83" s="59"/>
      <c r="M83" s="60"/>
      <c r="N83" s="60"/>
      <c r="O83" s="60"/>
      <c r="P83" s="60"/>
      <c r="Q83" s="60"/>
      <c r="R83" s="60"/>
    </row>
    <row r="84" spans="1:30" ht="35.25" customHeight="1">
      <c r="B84" s="314" t="s">
        <v>379</v>
      </c>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row>
    <row r="85" spans="1:30" ht="18" customHeight="1">
      <c r="B85" s="69" t="s">
        <v>17</v>
      </c>
      <c r="C85" s="11"/>
      <c r="D85" s="11"/>
      <c r="E85" s="11"/>
      <c r="F85" s="11"/>
      <c r="G85" s="11"/>
      <c r="H85" s="11"/>
      <c r="I85" s="11"/>
      <c r="J85" s="11"/>
      <c r="K85" s="11"/>
      <c r="L85" s="59"/>
      <c r="M85" s="60"/>
      <c r="N85" s="59"/>
      <c r="O85" s="60"/>
      <c r="P85" s="60"/>
      <c r="Q85" s="59"/>
      <c r="R85" s="60"/>
    </row>
    <row r="86" spans="1:30" ht="9" customHeight="1" thickBot="1">
      <c r="B86" s="69"/>
      <c r="C86" s="11"/>
      <c r="D86" s="11"/>
      <c r="E86" s="11"/>
      <c r="F86" s="11"/>
      <c r="G86" s="11"/>
      <c r="H86" s="11"/>
      <c r="I86" s="11"/>
      <c r="J86" s="11"/>
      <c r="K86" s="11"/>
      <c r="L86" s="64"/>
      <c r="M86" s="65"/>
      <c r="N86" s="64"/>
      <c r="O86" s="65"/>
      <c r="P86" s="65"/>
      <c r="Q86" s="64"/>
      <c r="R86" s="65"/>
    </row>
    <row r="87" spans="1:30" ht="18" customHeight="1" thickTop="1" thickBot="1">
      <c r="B87" s="174" t="s">
        <v>351</v>
      </c>
      <c r="C87" s="175"/>
      <c r="D87" s="175"/>
      <c r="E87" s="175"/>
      <c r="F87" s="175"/>
      <c r="G87" s="345">
        <f>SUM($I$67:$I$69)</f>
        <v>0</v>
      </c>
      <c r="H87" s="345"/>
      <c r="I87" s="175" t="s">
        <v>352</v>
      </c>
      <c r="J87" s="49"/>
      <c r="K87" s="11"/>
      <c r="L87" s="64"/>
      <c r="M87" s="65"/>
      <c r="N87" s="64"/>
      <c r="O87" s="65"/>
      <c r="P87" s="65"/>
      <c r="Q87" s="64"/>
      <c r="R87" s="65"/>
    </row>
    <row r="88" spans="1:30" ht="18" customHeight="1" thickTop="1">
      <c r="B88" s="315" t="s">
        <v>85</v>
      </c>
      <c r="C88" s="316"/>
      <c r="D88" s="316"/>
      <c r="E88" s="316"/>
      <c r="F88" s="317"/>
      <c r="G88" s="309"/>
      <c r="H88" s="310"/>
      <c r="I88" s="38" t="s">
        <v>16</v>
      </c>
      <c r="J88" s="318" t="s">
        <v>88</v>
      </c>
      <c r="K88" s="316"/>
      <c r="L88" s="316"/>
      <c r="M88" s="316"/>
      <c r="N88" s="317"/>
      <c r="O88" s="309"/>
      <c r="P88" s="310"/>
      <c r="Q88" s="38" t="s">
        <v>16</v>
      </c>
      <c r="R88" s="318" t="s">
        <v>101</v>
      </c>
      <c r="S88" s="316"/>
      <c r="T88" s="316"/>
      <c r="U88" s="316"/>
      <c r="V88" s="317"/>
      <c r="W88" s="309"/>
      <c r="X88" s="310"/>
      <c r="Y88" s="25" t="s">
        <v>16</v>
      </c>
    </row>
    <row r="89" spans="1:30" ht="18" customHeight="1" thickBot="1">
      <c r="B89" s="198" t="s">
        <v>86</v>
      </c>
      <c r="C89" s="199"/>
      <c r="D89" s="199"/>
      <c r="E89" s="199"/>
      <c r="F89" s="200"/>
      <c r="G89" s="201"/>
      <c r="H89" s="202"/>
      <c r="I89" s="39" t="s">
        <v>16</v>
      </c>
      <c r="J89" s="203" t="s">
        <v>89</v>
      </c>
      <c r="K89" s="204"/>
      <c r="L89" s="204"/>
      <c r="M89" s="204"/>
      <c r="N89" s="205"/>
      <c r="O89" s="201"/>
      <c r="P89" s="202"/>
      <c r="Q89" s="39" t="s">
        <v>16</v>
      </c>
      <c r="R89" s="203" t="s">
        <v>87</v>
      </c>
      <c r="S89" s="204"/>
      <c r="T89" s="204"/>
      <c r="U89" s="204"/>
      <c r="V89" s="205"/>
      <c r="W89" s="201"/>
      <c r="X89" s="202"/>
      <c r="Y89" s="26" t="s">
        <v>16</v>
      </c>
    </row>
    <row r="90" spans="1:30" ht="18" customHeight="1" thickTop="1">
      <c r="A90" s="364" t="str">
        <f>IF(SUM(I67:I69)=SUM(G88,O88,W88,G89,O89,W89),"","【!!確認!!】内訳の合計人数と(1)の「一般就労」の「身体障がい」の合計人数（表の黒太枠内）が一致していません。入力に誤りがないか確認してください。")</f>
        <v/>
      </c>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row>
    <row r="91" spans="1:30" ht="18" customHeight="1">
      <c r="A91" s="364"/>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row>
    <row r="92" spans="1:30" ht="27.75" customHeight="1">
      <c r="B92" s="314" t="s">
        <v>389</v>
      </c>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row>
    <row r="93" spans="1:30" ht="46.5" customHeight="1" thickBot="1">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row>
    <row r="94" spans="1:30" ht="18" customHeight="1" thickTop="1" thickBot="1">
      <c r="B94" s="356" t="s">
        <v>355</v>
      </c>
      <c r="C94" s="357"/>
      <c r="D94" s="357"/>
      <c r="E94" s="357"/>
      <c r="F94" s="357"/>
      <c r="G94" s="345">
        <f>SUM($U$67:$U$69)</f>
        <v>0</v>
      </c>
      <c r="H94" s="345"/>
      <c r="I94" s="175" t="s">
        <v>352</v>
      </c>
      <c r="J94" s="49"/>
      <c r="K94" s="11"/>
      <c r="L94" s="172"/>
      <c r="M94" s="173"/>
      <c r="N94" s="172"/>
      <c r="O94" s="173"/>
      <c r="P94" s="173"/>
      <c r="Q94" s="172"/>
      <c r="R94" s="173"/>
    </row>
    <row r="95" spans="1:30" ht="18" customHeight="1" thickTop="1">
      <c r="B95" s="361" t="s">
        <v>22</v>
      </c>
      <c r="C95" s="362"/>
      <c r="D95" s="363"/>
      <c r="E95" s="325"/>
      <c r="F95" s="325"/>
      <c r="G95" s="29" t="s">
        <v>16</v>
      </c>
      <c r="H95" s="361" t="s">
        <v>23</v>
      </c>
      <c r="I95" s="362"/>
      <c r="J95" s="363"/>
      <c r="K95" s="325"/>
      <c r="L95" s="325"/>
      <c r="M95" s="29" t="s">
        <v>16</v>
      </c>
      <c r="N95" s="423" t="s">
        <v>24</v>
      </c>
      <c r="O95" s="424"/>
      <c r="P95" s="425"/>
      <c r="Q95" s="325"/>
      <c r="R95" s="325"/>
      <c r="S95" s="29" t="s">
        <v>16</v>
      </c>
      <c r="X95" s="22"/>
      <c r="Y95" s="22"/>
      <c r="Z95" s="22"/>
      <c r="AA95" s="22"/>
      <c r="AB95" s="22"/>
      <c r="AC95" s="1"/>
      <c r="AD95" s="1"/>
    </row>
    <row r="96" spans="1:30" ht="18" customHeight="1">
      <c r="B96" s="358" t="s">
        <v>25</v>
      </c>
      <c r="C96" s="359"/>
      <c r="D96" s="360"/>
      <c r="E96" s="365"/>
      <c r="F96" s="365"/>
      <c r="G96" s="27" t="s">
        <v>16</v>
      </c>
      <c r="H96" s="358" t="s">
        <v>26</v>
      </c>
      <c r="I96" s="359"/>
      <c r="J96" s="360"/>
      <c r="K96" s="295"/>
      <c r="L96" s="294"/>
      <c r="M96" s="27" t="s">
        <v>16</v>
      </c>
      <c r="N96" s="190" t="s">
        <v>27</v>
      </c>
      <c r="O96" s="191"/>
      <c r="P96" s="346"/>
      <c r="Q96" s="295"/>
      <c r="R96" s="294"/>
      <c r="S96" s="27" t="s">
        <v>16</v>
      </c>
      <c r="X96" s="22"/>
      <c r="Y96" s="22"/>
      <c r="Z96" s="22"/>
      <c r="AA96" s="22"/>
      <c r="AB96" s="22"/>
      <c r="AC96" s="1"/>
      <c r="AD96" s="1"/>
    </row>
    <row r="97" spans="1:30" ht="18" customHeight="1">
      <c r="B97" s="366" t="s">
        <v>28</v>
      </c>
      <c r="C97" s="367"/>
      <c r="D97" s="368"/>
      <c r="E97" s="365"/>
      <c r="F97" s="365"/>
      <c r="G97" s="27" t="s">
        <v>16</v>
      </c>
      <c r="H97" s="216" t="s">
        <v>29</v>
      </c>
      <c r="I97" s="217"/>
      <c r="J97" s="218"/>
      <c r="K97" s="295"/>
      <c r="L97" s="294"/>
      <c r="M97" s="27" t="s">
        <v>16</v>
      </c>
      <c r="N97" s="322" t="s">
        <v>30</v>
      </c>
      <c r="O97" s="323"/>
      <c r="P97" s="324"/>
      <c r="Q97" s="295"/>
      <c r="R97" s="294"/>
      <c r="S97" s="27" t="s">
        <v>16</v>
      </c>
      <c r="X97" s="22"/>
      <c r="Y97" s="22"/>
      <c r="Z97" s="22"/>
      <c r="AA97" s="22"/>
      <c r="AB97" s="22"/>
      <c r="AC97" s="1"/>
      <c r="AD97" s="1"/>
    </row>
    <row r="98" spans="1:30" ht="18" customHeight="1">
      <c r="B98" s="216" t="s">
        <v>31</v>
      </c>
      <c r="C98" s="217"/>
      <c r="D98" s="218"/>
      <c r="E98" s="365"/>
      <c r="F98" s="365"/>
      <c r="G98" s="27" t="s">
        <v>16</v>
      </c>
      <c r="H98" s="216" t="s">
        <v>32</v>
      </c>
      <c r="I98" s="217"/>
      <c r="J98" s="218"/>
      <c r="K98" s="295"/>
      <c r="L98" s="294"/>
      <c r="M98" s="27" t="s">
        <v>16</v>
      </c>
      <c r="N98" s="322" t="s">
        <v>33</v>
      </c>
      <c r="O98" s="323"/>
      <c r="P98" s="324"/>
      <c r="Q98" s="295"/>
      <c r="R98" s="294"/>
      <c r="S98" s="27" t="s">
        <v>16</v>
      </c>
      <c r="X98" s="22"/>
      <c r="Y98" s="22"/>
      <c r="Z98" s="22"/>
      <c r="AA98" s="22"/>
      <c r="AB98" s="22"/>
      <c r="AC98" s="1"/>
      <c r="AD98" s="1"/>
    </row>
    <row r="99" spans="1:30" ht="18" customHeight="1">
      <c r="B99" s="216" t="s">
        <v>34</v>
      </c>
      <c r="C99" s="217"/>
      <c r="D99" s="218"/>
      <c r="E99" s="295"/>
      <c r="F99" s="294"/>
      <c r="G99" s="27" t="s">
        <v>16</v>
      </c>
      <c r="H99" s="216" t="s">
        <v>35</v>
      </c>
      <c r="I99" s="217"/>
      <c r="J99" s="218"/>
      <c r="K99" s="295"/>
      <c r="L99" s="294"/>
      <c r="M99" s="27" t="s">
        <v>16</v>
      </c>
      <c r="N99" s="322" t="s">
        <v>36</v>
      </c>
      <c r="O99" s="323"/>
      <c r="P99" s="324"/>
      <c r="Q99" s="295"/>
      <c r="R99" s="294"/>
      <c r="S99" s="27" t="s">
        <v>16</v>
      </c>
      <c r="X99" s="22"/>
      <c r="Y99" s="22"/>
      <c r="Z99" s="22"/>
      <c r="AA99" s="22"/>
      <c r="AB99" s="22"/>
      <c r="AC99" s="1"/>
      <c r="AD99" s="1"/>
    </row>
    <row r="100" spans="1:30" ht="18" customHeight="1">
      <c r="B100" s="216" t="s">
        <v>37</v>
      </c>
      <c r="C100" s="217"/>
      <c r="D100" s="218"/>
      <c r="E100" s="295"/>
      <c r="F100" s="294"/>
      <c r="G100" s="27" t="s">
        <v>16</v>
      </c>
      <c r="H100" s="216" t="s">
        <v>38</v>
      </c>
      <c r="I100" s="217"/>
      <c r="J100" s="218"/>
      <c r="K100" s="295"/>
      <c r="L100" s="294"/>
      <c r="M100" s="27" t="s">
        <v>16</v>
      </c>
      <c r="N100" s="322" t="s">
        <v>39</v>
      </c>
      <c r="O100" s="323"/>
      <c r="P100" s="324"/>
      <c r="Q100" s="295"/>
      <c r="R100" s="294"/>
      <c r="S100" s="27" t="s">
        <v>16</v>
      </c>
      <c r="X100" s="22"/>
      <c r="Y100" s="22"/>
      <c r="Z100" s="22"/>
      <c r="AA100" s="22"/>
      <c r="AB100" s="22"/>
      <c r="AC100" s="1"/>
      <c r="AD100" s="1"/>
    </row>
    <row r="101" spans="1:30" ht="18" customHeight="1">
      <c r="B101" s="216" t="s">
        <v>40</v>
      </c>
      <c r="C101" s="217"/>
      <c r="D101" s="218"/>
      <c r="E101" s="295"/>
      <c r="F101" s="294"/>
      <c r="G101" s="27" t="s">
        <v>16</v>
      </c>
      <c r="H101" s="216" t="s">
        <v>41</v>
      </c>
      <c r="I101" s="217"/>
      <c r="J101" s="218"/>
      <c r="K101" s="295"/>
      <c r="L101" s="294"/>
      <c r="M101" s="27" t="s">
        <v>16</v>
      </c>
      <c r="N101" s="322" t="s">
        <v>42</v>
      </c>
      <c r="O101" s="323"/>
      <c r="P101" s="324"/>
      <c r="Q101" s="295"/>
      <c r="R101" s="294"/>
      <c r="S101" s="27" t="s">
        <v>16</v>
      </c>
      <c r="X101" s="22"/>
      <c r="Y101" s="22"/>
      <c r="Z101" s="22"/>
      <c r="AA101" s="22"/>
      <c r="AB101" s="22"/>
      <c r="AC101" s="1"/>
      <c r="AD101" s="1"/>
    </row>
    <row r="102" spans="1:30" ht="18" customHeight="1">
      <c r="B102" s="216" t="s">
        <v>43</v>
      </c>
      <c r="C102" s="217"/>
      <c r="D102" s="218"/>
      <c r="E102" s="295"/>
      <c r="F102" s="294"/>
      <c r="G102" s="27" t="s">
        <v>16</v>
      </c>
      <c r="H102" s="216" t="s">
        <v>44</v>
      </c>
      <c r="I102" s="217"/>
      <c r="J102" s="218"/>
      <c r="K102" s="295"/>
      <c r="L102" s="294"/>
      <c r="M102" s="27" t="s">
        <v>16</v>
      </c>
      <c r="N102" s="322" t="s">
        <v>45</v>
      </c>
      <c r="O102" s="323"/>
      <c r="P102" s="324"/>
      <c r="Q102" s="295"/>
      <c r="R102" s="294"/>
      <c r="S102" s="27" t="s">
        <v>16</v>
      </c>
      <c r="X102" s="22"/>
      <c r="Y102" s="22"/>
      <c r="Z102" s="22"/>
      <c r="AA102" s="22"/>
      <c r="AB102" s="22"/>
      <c r="AC102" s="1"/>
      <c r="AD102" s="1"/>
    </row>
    <row r="103" spans="1:30" ht="18" customHeight="1">
      <c r="B103" s="216" t="s">
        <v>46</v>
      </c>
      <c r="C103" s="217"/>
      <c r="D103" s="218"/>
      <c r="E103" s="295"/>
      <c r="F103" s="294"/>
      <c r="G103" s="27" t="s">
        <v>16</v>
      </c>
      <c r="H103" s="216" t="s">
        <v>47</v>
      </c>
      <c r="I103" s="217"/>
      <c r="J103" s="218"/>
      <c r="K103" s="295"/>
      <c r="L103" s="294"/>
      <c r="M103" s="27" t="s">
        <v>16</v>
      </c>
      <c r="N103" s="322" t="s">
        <v>48</v>
      </c>
      <c r="O103" s="323"/>
      <c r="P103" s="324"/>
      <c r="Q103" s="295"/>
      <c r="R103" s="294"/>
      <c r="S103" s="27" t="s">
        <v>16</v>
      </c>
      <c r="T103" s="456" t="str">
        <f>IF(SUM(U67:U69)=$Q$109,"","【!!確認!!】市町村別内訳の合計人数と（１）の「一般就労」の合計人数（表の赤太枠内）が一致していません。入力に誤りがないか確認してください。")</f>
        <v/>
      </c>
      <c r="U103" s="457"/>
      <c r="V103" s="457"/>
      <c r="W103" s="457"/>
      <c r="X103" s="457"/>
      <c r="Y103" s="457"/>
      <c r="Z103" s="457"/>
      <c r="AA103" s="22"/>
      <c r="AB103" s="22"/>
      <c r="AC103" s="1"/>
      <c r="AD103" s="1"/>
    </row>
    <row r="104" spans="1:30" ht="18" customHeight="1">
      <c r="B104" s="216" t="s">
        <v>49</v>
      </c>
      <c r="C104" s="217"/>
      <c r="D104" s="218"/>
      <c r="E104" s="295"/>
      <c r="F104" s="294"/>
      <c r="G104" s="27" t="s">
        <v>16</v>
      </c>
      <c r="H104" s="216" t="s">
        <v>50</v>
      </c>
      <c r="I104" s="217"/>
      <c r="J104" s="218"/>
      <c r="K104" s="295"/>
      <c r="L104" s="294"/>
      <c r="M104" s="27" t="s">
        <v>16</v>
      </c>
      <c r="N104" s="322" t="s">
        <v>51</v>
      </c>
      <c r="O104" s="323"/>
      <c r="P104" s="324"/>
      <c r="Q104" s="295"/>
      <c r="R104" s="294"/>
      <c r="S104" s="27" t="s">
        <v>16</v>
      </c>
      <c r="T104" s="456"/>
      <c r="U104" s="457"/>
      <c r="V104" s="457"/>
      <c r="W104" s="457"/>
      <c r="X104" s="457"/>
      <c r="Y104" s="457"/>
      <c r="Z104" s="457"/>
      <c r="AA104" s="22"/>
      <c r="AB104" s="22"/>
      <c r="AC104" s="1"/>
      <c r="AD104" s="1"/>
    </row>
    <row r="105" spans="1:30" ht="18" customHeight="1">
      <c r="B105" s="216" t="s">
        <v>52</v>
      </c>
      <c r="C105" s="217"/>
      <c r="D105" s="218"/>
      <c r="E105" s="295"/>
      <c r="F105" s="294"/>
      <c r="G105" s="27" t="s">
        <v>16</v>
      </c>
      <c r="H105" s="216" t="s">
        <v>53</v>
      </c>
      <c r="I105" s="217"/>
      <c r="J105" s="218"/>
      <c r="K105" s="295"/>
      <c r="L105" s="294"/>
      <c r="M105" s="27" t="s">
        <v>16</v>
      </c>
      <c r="N105" s="322" t="s">
        <v>54</v>
      </c>
      <c r="O105" s="323"/>
      <c r="P105" s="324"/>
      <c r="Q105" s="295"/>
      <c r="R105" s="294"/>
      <c r="S105" s="27" t="s">
        <v>16</v>
      </c>
      <c r="T105" s="456"/>
      <c r="U105" s="457"/>
      <c r="V105" s="457"/>
      <c r="W105" s="457"/>
      <c r="X105" s="457"/>
      <c r="Y105" s="457"/>
      <c r="Z105" s="457"/>
      <c r="AA105" s="22"/>
      <c r="AB105" s="22"/>
      <c r="AC105" s="1"/>
      <c r="AD105" s="1"/>
    </row>
    <row r="106" spans="1:30" ht="18" customHeight="1">
      <c r="B106" s="216" t="s">
        <v>55</v>
      </c>
      <c r="C106" s="217"/>
      <c r="D106" s="218"/>
      <c r="E106" s="295"/>
      <c r="F106" s="294"/>
      <c r="G106" s="27" t="s">
        <v>16</v>
      </c>
      <c r="H106" s="216" t="s">
        <v>56</v>
      </c>
      <c r="I106" s="217"/>
      <c r="J106" s="218"/>
      <c r="K106" s="295"/>
      <c r="L106" s="294"/>
      <c r="M106" s="27" t="s">
        <v>16</v>
      </c>
      <c r="N106" s="322" t="s">
        <v>57</v>
      </c>
      <c r="O106" s="323"/>
      <c r="P106" s="324"/>
      <c r="Q106" s="295"/>
      <c r="R106" s="294"/>
      <c r="S106" s="27" t="s">
        <v>16</v>
      </c>
      <c r="T106" s="456"/>
      <c r="U106" s="457"/>
      <c r="V106" s="457"/>
      <c r="W106" s="457"/>
      <c r="X106" s="457"/>
      <c r="Y106" s="457"/>
      <c r="Z106" s="457"/>
      <c r="AA106" s="22"/>
      <c r="AB106" s="22"/>
      <c r="AC106" s="1"/>
      <c r="AD106" s="1"/>
    </row>
    <row r="107" spans="1:30" ht="18" customHeight="1">
      <c r="B107" s="216" t="s">
        <v>58</v>
      </c>
      <c r="C107" s="217"/>
      <c r="D107" s="218"/>
      <c r="E107" s="295"/>
      <c r="F107" s="294"/>
      <c r="G107" s="27" t="s">
        <v>16</v>
      </c>
      <c r="H107" s="216" t="s">
        <v>59</v>
      </c>
      <c r="I107" s="217"/>
      <c r="J107" s="218"/>
      <c r="K107" s="295"/>
      <c r="L107" s="294"/>
      <c r="M107" s="27" t="s">
        <v>16</v>
      </c>
      <c r="N107" s="322" t="s">
        <v>60</v>
      </c>
      <c r="O107" s="323"/>
      <c r="P107" s="324"/>
      <c r="Q107" s="295"/>
      <c r="R107" s="294"/>
      <c r="S107" s="27" t="s">
        <v>16</v>
      </c>
      <c r="T107" s="456"/>
      <c r="U107" s="457"/>
      <c r="V107" s="457"/>
      <c r="W107" s="457"/>
      <c r="X107" s="457"/>
      <c r="Y107" s="457"/>
      <c r="Z107" s="457"/>
      <c r="AA107" s="22"/>
      <c r="AB107" s="22"/>
      <c r="AC107" s="1"/>
      <c r="AD107" s="1"/>
    </row>
    <row r="108" spans="1:30" ht="18" customHeight="1">
      <c r="B108" s="216" t="s">
        <v>61</v>
      </c>
      <c r="C108" s="217"/>
      <c r="D108" s="218"/>
      <c r="E108" s="295"/>
      <c r="F108" s="294"/>
      <c r="G108" s="27" t="s">
        <v>16</v>
      </c>
      <c r="H108" s="216" t="s">
        <v>62</v>
      </c>
      <c r="I108" s="217"/>
      <c r="J108" s="218"/>
      <c r="K108" s="295"/>
      <c r="L108" s="294"/>
      <c r="M108" s="27" t="s">
        <v>16</v>
      </c>
      <c r="N108" s="322" t="s">
        <v>63</v>
      </c>
      <c r="O108" s="323"/>
      <c r="P108" s="324"/>
      <c r="Q108" s="295"/>
      <c r="R108" s="294"/>
      <c r="S108" s="27" t="s">
        <v>16</v>
      </c>
      <c r="T108" s="456"/>
      <c r="U108" s="457"/>
      <c r="V108" s="457"/>
      <c r="W108" s="457"/>
      <c r="X108" s="457"/>
      <c r="Y108" s="457"/>
      <c r="Z108" s="457"/>
      <c r="AA108" s="22"/>
      <c r="AB108" s="22"/>
      <c r="AC108" s="1"/>
      <c r="AD108" s="1"/>
    </row>
    <row r="109" spans="1:30" ht="18" customHeight="1" thickBot="1">
      <c r="B109" s="219" t="s">
        <v>64</v>
      </c>
      <c r="C109" s="220"/>
      <c r="D109" s="221"/>
      <c r="E109" s="355"/>
      <c r="F109" s="278"/>
      <c r="G109" s="28" t="s">
        <v>16</v>
      </c>
      <c r="H109" s="219" t="s">
        <v>65</v>
      </c>
      <c r="I109" s="220"/>
      <c r="J109" s="221"/>
      <c r="K109" s="355"/>
      <c r="L109" s="278"/>
      <c r="M109" s="28" t="s">
        <v>16</v>
      </c>
      <c r="N109" s="212" t="s">
        <v>66</v>
      </c>
      <c r="O109" s="213"/>
      <c r="P109" s="214"/>
      <c r="Q109" s="215">
        <f>SUM($E$95:$F$109,$K$95:$L$109,$Q$95:$R$108)</f>
        <v>0</v>
      </c>
      <c r="R109" s="215"/>
      <c r="S109" s="28" t="s">
        <v>16</v>
      </c>
      <c r="T109" s="456"/>
      <c r="U109" s="457"/>
      <c r="V109" s="457"/>
      <c r="W109" s="457"/>
      <c r="X109" s="457"/>
      <c r="Y109" s="457"/>
      <c r="Z109" s="457"/>
      <c r="AA109" s="22"/>
      <c r="AB109" s="22"/>
      <c r="AC109" s="1"/>
      <c r="AD109" s="1"/>
    </row>
    <row r="110" spans="1:30" s="31" customFormat="1" ht="18" customHeight="1" thickTop="1">
      <c r="B110" s="32"/>
      <c r="C110" s="32"/>
      <c r="D110" s="32"/>
      <c r="E110" s="30"/>
      <c r="F110" s="30"/>
      <c r="G110" s="33"/>
      <c r="H110" s="32"/>
      <c r="I110" s="32"/>
      <c r="J110" s="32"/>
      <c r="K110" s="30"/>
      <c r="L110" s="30"/>
      <c r="M110" s="33"/>
      <c r="N110" s="34"/>
      <c r="O110" s="34"/>
      <c r="P110" s="34"/>
      <c r="Q110" s="59" t="s">
        <v>21</v>
      </c>
      <c r="R110" s="30"/>
      <c r="S110" s="33"/>
      <c r="T110" s="30"/>
      <c r="U110" s="35"/>
      <c r="V110" s="35"/>
      <c r="W110" s="35"/>
      <c r="X110" s="35"/>
      <c r="Y110" s="35"/>
      <c r="Z110" s="22"/>
      <c r="AA110" s="22"/>
      <c r="AB110" s="22"/>
    </row>
    <row r="111" spans="1:30" s="31" customFormat="1" ht="18" customHeight="1">
      <c r="B111" s="32"/>
      <c r="C111" s="32"/>
      <c r="D111" s="32"/>
      <c r="E111" s="30"/>
      <c r="F111" s="30"/>
      <c r="G111" s="33"/>
      <c r="H111" s="32"/>
      <c r="I111" s="32"/>
      <c r="J111" s="32"/>
      <c r="K111" s="30"/>
      <c r="L111" s="30"/>
      <c r="M111" s="33"/>
      <c r="N111" s="34"/>
      <c r="O111" s="34"/>
      <c r="P111" s="34"/>
      <c r="Q111" s="30"/>
      <c r="R111" s="30"/>
      <c r="S111" s="33"/>
      <c r="T111" s="30"/>
      <c r="U111" s="35"/>
      <c r="V111" s="35"/>
      <c r="W111" s="35"/>
      <c r="X111" s="35"/>
      <c r="Y111" s="35"/>
      <c r="Z111" s="22"/>
      <c r="AA111" s="22"/>
      <c r="AB111" s="22"/>
    </row>
    <row r="112" spans="1:30" s="40" customFormat="1" ht="16.5" customHeight="1">
      <c r="A112" s="41"/>
      <c r="B112" s="206" t="s">
        <v>285</v>
      </c>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row>
    <row r="113" spans="1:25" s="40" customFormat="1" ht="16.5" customHeight="1" thickBot="1">
      <c r="A113" s="41"/>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row>
    <row r="114" spans="1:25" ht="18" customHeight="1" thickTop="1" thickBot="1">
      <c r="A114" s="2"/>
      <c r="B114" s="11"/>
      <c r="C114" s="11"/>
      <c r="D114" s="11"/>
      <c r="E114" s="11"/>
      <c r="F114" s="11"/>
      <c r="G114" s="11"/>
      <c r="H114" s="11"/>
      <c r="I114" s="11"/>
      <c r="J114" s="11"/>
      <c r="K114" s="11"/>
      <c r="L114" s="11"/>
      <c r="M114" s="11"/>
      <c r="N114" s="11"/>
      <c r="O114" s="19"/>
      <c r="P114" s="2"/>
      <c r="R114" s="208" t="s">
        <v>254</v>
      </c>
      <c r="S114" s="209"/>
      <c r="T114" s="209"/>
      <c r="U114" s="209"/>
      <c r="V114" s="209"/>
      <c r="W114" s="210"/>
      <c r="X114" s="211"/>
      <c r="Y114" s="49" t="s">
        <v>16</v>
      </c>
    </row>
    <row r="115" spans="1:25" ht="18" customHeight="1" thickTop="1">
      <c r="B115" s="59"/>
      <c r="C115" s="6"/>
      <c r="D115" s="60"/>
      <c r="E115" s="59"/>
      <c r="F115" s="59"/>
      <c r="G115" s="59"/>
      <c r="H115" s="59"/>
      <c r="I115" s="59"/>
      <c r="J115" s="59"/>
      <c r="K115" s="59"/>
      <c r="L115" s="59"/>
      <c r="N115" s="60"/>
      <c r="Q115" s="60"/>
    </row>
    <row r="116" spans="1:25" s="40" customFormat="1" ht="16.5" customHeight="1" thickBot="1">
      <c r="A116" s="41"/>
      <c r="B116" s="206" t="s">
        <v>283</v>
      </c>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row>
    <row r="117" spans="1:25" ht="18" customHeight="1" thickTop="1" thickBot="1">
      <c r="A117" s="458" t="str">
        <f>IF(W117&gt;W114,"【!!確認!!】（４）の人数を超えています。入力に誤りがないか確認してください。","")</f>
        <v/>
      </c>
      <c r="B117" s="458"/>
      <c r="C117" s="458"/>
      <c r="D117" s="458"/>
      <c r="E117" s="458"/>
      <c r="F117" s="458"/>
      <c r="G117" s="458"/>
      <c r="H117" s="458"/>
      <c r="I117" s="458"/>
      <c r="J117" s="458"/>
      <c r="K117" s="458"/>
      <c r="L117" s="458"/>
      <c r="M117" s="458"/>
      <c r="N117" s="458"/>
      <c r="O117" s="458"/>
      <c r="P117" s="458"/>
      <c r="Q117" s="459"/>
      <c r="R117" s="208" t="s">
        <v>102</v>
      </c>
      <c r="S117" s="209"/>
      <c r="T117" s="209"/>
      <c r="U117" s="209"/>
      <c r="V117" s="209"/>
      <c r="W117" s="210"/>
      <c r="X117" s="211"/>
      <c r="Y117" s="49" t="s">
        <v>16</v>
      </c>
    </row>
    <row r="118" spans="1:25" ht="18" customHeight="1" thickTop="1">
      <c r="B118" s="59"/>
      <c r="C118" s="6"/>
      <c r="D118" s="60"/>
      <c r="E118" s="59"/>
      <c r="F118" s="59"/>
      <c r="G118" s="59"/>
      <c r="H118" s="59"/>
      <c r="I118" s="59"/>
      <c r="J118" s="59"/>
      <c r="K118" s="59"/>
      <c r="L118" s="59"/>
      <c r="N118" s="60"/>
      <c r="Q118" s="60"/>
    </row>
    <row r="119" spans="1:25" s="40" customFormat="1" ht="48.75" customHeight="1">
      <c r="A119" s="41"/>
      <c r="B119" s="206" t="s">
        <v>390</v>
      </c>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row>
    <row r="120" spans="1:25" s="40" customFormat="1" ht="48.75" customHeight="1" thickBot="1">
      <c r="A120" s="41"/>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row>
    <row r="121" spans="1:25" ht="18" customHeight="1" thickTop="1" thickBot="1">
      <c r="A121" s="454" t="str">
        <f>IF(W121&gt;SUM(U67:U69),"【!!確認!!】（１）の「一般就労」の合計人数（表の赤太枠内）を超えています。入力に誤りがないか確認してください。","")</f>
        <v/>
      </c>
      <c r="B121" s="454"/>
      <c r="C121" s="454"/>
      <c r="D121" s="454"/>
      <c r="E121" s="454"/>
      <c r="F121" s="454"/>
      <c r="G121" s="454"/>
      <c r="H121" s="454"/>
      <c r="I121" s="454"/>
      <c r="J121" s="454"/>
      <c r="K121" s="454"/>
      <c r="L121" s="454"/>
      <c r="M121" s="454"/>
      <c r="N121" s="451" t="s">
        <v>284</v>
      </c>
      <c r="O121" s="452"/>
      <c r="P121" s="452"/>
      <c r="Q121" s="452"/>
      <c r="R121" s="452"/>
      <c r="S121" s="452"/>
      <c r="T121" s="452"/>
      <c r="U121" s="452"/>
      <c r="V121" s="453"/>
      <c r="W121" s="210"/>
      <c r="X121" s="211"/>
      <c r="Y121" s="49" t="s">
        <v>16</v>
      </c>
    </row>
    <row r="122" spans="1:25" ht="24.75" customHeight="1" thickTop="1">
      <c r="A122" s="454"/>
      <c r="B122" s="454"/>
      <c r="C122" s="454"/>
      <c r="D122" s="454"/>
      <c r="E122" s="454"/>
      <c r="F122" s="454"/>
      <c r="G122" s="454"/>
      <c r="H122" s="454"/>
      <c r="I122" s="454"/>
      <c r="J122" s="454"/>
      <c r="K122" s="454"/>
      <c r="L122" s="454"/>
      <c r="M122" s="454"/>
      <c r="N122" s="60"/>
      <c r="Q122" s="60"/>
    </row>
    <row r="123" spans="1:25" s="40" customFormat="1" ht="25.5" customHeight="1">
      <c r="A123" s="41"/>
      <c r="B123" s="375" t="s">
        <v>380</v>
      </c>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row>
    <row r="124" spans="1:25" s="40" customFormat="1" ht="31.5" customHeight="1" thickBot="1">
      <c r="A124" s="41"/>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row>
    <row r="125" spans="1:25" ht="18" customHeight="1" thickTop="1" thickBot="1">
      <c r="A125" s="458" t="str">
        <f>IF(W125&gt;SUM(U67:U69),"【!!確認!!】（１）の「一般就労」の合計人数（表の赤太枠内）を超えています。確認してください。","")</f>
        <v/>
      </c>
      <c r="B125" s="458"/>
      <c r="C125" s="458"/>
      <c r="D125" s="458"/>
      <c r="E125" s="458"/>
      <c r="F125" s="458"/>
      <c r="G125" s="458"/>
      <c r="H125" s="458"/>
      <c r="I125" s="458"/>
      <c r="J125" s="458"/>
      <c r="K125" s="458"/>
      <c r="L125" s="458"/>
      <c r="M125" s="458"/>
      <c r="N125" s="458"/>
      <c r="O125" s="458"/>
      <c r="P125" s="458"/>
      <c r="Q125" s="459"/>
      <c r="R125" s="369" t="s">
        <v>255</v>
      </c>
      <c r="S125" s="370"/>
      <c r="T125" s="370"/>
      <c r="U125" s="370"/>
      <c r="V125" s="370"/>
      <c r="W125" s="210"/>
      <c r="X125" s="211"/>
      <c r="Y125" s="49" t="s">
        <v>16</v>
      </c>
    </row>
    <row r="126" spans="1:25" ht="18" customHeight="1" thickTop="1">
      <c r="B126" s="59"/>
      <c r="C126" s="6"/>
      <c r="D126" s="60"/>
      <c r="E126" s="59"/>
      <c r="F126" s="59"/>
      <c r="G126" s="59"/>
      <c r="H126" s="59"/>
      <c r="I126" s="59"/>
      <c r="J126" s="59"/>
      <c r="K126" s="59"/>
      <c r="L126" s="59"/>
      <c r="N126" s="60"/>
      <c r="Q126" s="60"/>
    </row>
    <row r="127" spans="1:25" s="40" customFormat="1" ht="16.5" customHeight="1">
      <c r="A127" s="41"/>
      <c r="B127" s="371" t="s">
        <v>359</v>
      </c>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row>
    <row r="128" spans="1:25" s="40" customFormat="1" ht="16.5" customHeight="1" thickBot="1">
      <c r="A128" s="41"/>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row>
    <row r="129" spans="1:30" ht="18" customHeight="1" thickTop="1" thickBot="1">
      <c r="A129" s="458" t="str">
        <f>IF(W129&gt;W125,"【!!確認!!】（７）の人数を超えています。入力に誤りがないか確認してください。","")</f>
        <v/>
      </c>
      <c r="B129" s="458"/>
      <c r="C129" s="458"/>
      <c r="D129" s="458"/>
      <c r="E129" s="458"/>
      <c r="F129" s="458"/>
      <c r="G129" s="458"/>
      <c r="H129" s="458"/>
      <c r="I129" s="458"/>
      <c r="J129" s="458"/>
      <c r="K129" s="458"/>
      <c r="L129" s="458"/>
      <c r="M129" s="458"/>
      <c r="N129" s="458"/>
      <c r="O129" s="458"/>
      <c r="P129" s="458"/>
      <c r="Q129" s="459"/>
      <c r="R129" s="369" t="s">
        <v>262</v>
      </c>
      <c r="S129" s="370"/>
      <c r="T129" s="370"/>
      <c r="U129" s="370"/>
      <c r="V129" s="370"/>
      <c r="W129" s="210"/>
      <c r="X129" s="211"/>
      <c r="Y129" s="49" t="s">
        <v>16</v>
      </c>
    </row>
    <row r="130" spans="1:30" ht="18" customHeight="1" thickTop="1">
      <c r="B130" s="59"/>
      <c r="C130" s="6"/>
      <c r="D130" s="60"/>
      <c r="E130" s="59"/>
      <c r="F130" s="59"/>
      <c r="G130" s="59"/>
      <c r="H130" s="59"/>
      <c r="I130" s="59"/>
      <c r="J130" s="59"/>
      <c r="K130" s="59"/>
      <c r="L130" s="59"/>
      <c r="N130" s="60"/>
      <c r="Q130" s="60"/>
    </row>
    <row r="131" spans="1:30" ht="18" customHeight="1">
      <c r="B131" s="14"/>
      <c r="C131" s="15"/>
      <c r="D131" s="16"/>
      <c r="E131" s="14"/>
      <c r="F131" s="14"/>
      <c r="G131" s="17"/>
      <c r="H131" s="17"/>
      <c r="I131" s="17"/>
      <c r="J131" s="16"/>
      <c r="K131" s="16"/>
      <c r="L131" s="60"/>
    </row>
    <row r="132" spans="1:30" ht="18" customHeight="1">
      <c r="B132" s="189" t="s">
        <v>225</v>
      </c>
      <c r="C132" s="11"/>
      <c r="D132" s="11"/>
      <c r="E132" s="11"/>
      <c r="F132" s="11"/>
      <c r="G132" s="11"/>
      <c r="H132" s="11"/>
    </row>
    <row r="133" spans="1:30" ht="18" customHeight="1">
      <c r="B133" s="228" t="s">
        <v>375</v>
      </c>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row>
    <row r="134" spans="1:30" ht="18" customHeight="1" thickBot="1">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row>
    <row r="135" spans="1:30" ht="18" customHeight="1" thickTop="1">
      <c r="B135" s="265"/>
      <c r="C135" s="266"/>
      <c r="D135" s="267"/>
      <c r="E135" s="266" t="s">
        <v>356</v>
      </c>
      <c r="F135" s="266"/>
      <c r="G135" s="266"/>
      <c r="H135" s="99"/>
      <c r="I135" s="99"/>
      <c r="J135" s="99"/>
      <c r="K135" s="99"/>
      <c r="L135" s="99"/>
      <c r="M135" s="99"/>
      <c r="N135" s="99"/>
      <c r="O135" s="99"/>
      <c r="P135" s="99"/>
      <c r="Q135" s="99"/>
      <c r="R135" s="99"/>
      <c r="S135" s="100"/>
      <c r="T135" s="61"/>
      <c r="U135" s="61"/>
      <c r="V135" s="61"/>
      <c r="W135" s="61"/>
      <c r="X135" s="61"/>
      <c r="Y135" s="61"/>
    </row>
    <row r="136" spans="1:30" ht="18.600000000000001" customHeight="1">
      <c r="B136" s="268"/>
      <c r="C136" s="269"/>
      <c r="D136" s="270"/>
      <c r="E136" s="269"/>
      <c r="F136" s="269"/>
      <c r="G136" s="269"/>
      <c r="H136" s="262" t="s">
        <v>381</v>
      </c>
      <c r="I136" s="263"/>
      <c r="J136" s="263"/>
      <c r="K136" s="263"/>
      <c r="L136" s="263"/>
      <c r="M136" s="263"/>
      <c r="N136" s="263"/>
      <c r="O136" s="263"/>
      <c r="P136" s="263"/>
      <c r="Q136" s="263"/>
      <c r="R136" s="263"/>
      <c r="S136" s="264"/>
      <c r="T136" s="61"/>
      <c r="U136" s="61"/>
      <c r="V136" s="61"/>
      <c r="W136" s="61"/>
      <c r="X136" s="61"/>
      <c r="Y136" s="61"/>
    </row>
    <row r="137" spans="1:30" ht="36" customHeight="1">
      <c r="B137" s="268"/>
      <c r="C137" s="269"/>
      <c r="D137" s="270"/>
      <c r="E137" s="269"/>
      <c r="F137" s="269"/>
      <c r="G137" s="269"/>
      <c r="H137" s="256" t="s">
        <v>357</v>
      </c>
      <c r="I137" s="257"/>
      <c r="J137" s="258"/>
      <c r="K137" s="378" t="s">
        <v>382</v>
      </c>
      <c r="L137" s="379"/>
      <c r="M137" s="379"/>
      <c r="N137" s="379"/>
      <c r="O137" s="379"/>
      <c r="P137" s="379"/>
      <c r="Q137" s="379"/>
      <c r="R137" s="379"/>
      <c r="S137" s="380"/>
      <c r="T137" s="61"/>
      <c r="U137" s="61"/>
      <c r="V137" s="61"/>
      <c r="W137" s="61"/>
      <c r="X137" s="61"/>
      <c r="Y137" s="61"/>
    </row>
    <row r="138" spans="1:30" ht="18" customHeight="1">
      <c r="B138" s="268"/>
      <c r="C138" s="269"/>
      <c r="D138" s="270"/>
      <c r="E138" s="269"/>
      <c r="F138" s="269"/>
      <c r="G138" s="269"/>
      <c r="H138" s="259"/>
      <c r="I138" s="260"/>
      <c r="J138" s="261"/>
      <c r="K138" s="373" t="s">
        <v>90</v>
      </c>
      <c r="L138" s="373"/>
      <c r="M138" s="373"/>
      <c r="N138" s="374" t="s">
        <v>92</v>
      </c>
      <c r="O138" s="374"/>
      <c r="P138" s="374"/>
      <c r="Q138" s="373" t="s">
        <v>91</v>
      </c>
      <c r="R138" s="373"/>
      <c r="S138" s="377"/>
    </row>
    <row r="139" spans="1:30" ht="18" customHeight="1">
      <c r="B139" s="287" t="s">
        <v>230</v>
      </c>
      <c r="C139" s="288"/>
      <c r="D139" s="289"/>
      <c r="E139" s="294"/>
      <c r="F139" s="294"/>
      <c r="G139" s="50" t="s">
        <v>16</v>
      </c>
      <c r="H139" s="301">
        <f>SUM($K$139,$N$139,$Q$139)</f>
        <v>0</v>
      </c>
      <c r="I139" s="302"/>
      <c r="J139" s="53" t="s">
        <v>16</v>
      </c>
      <c r="K139" s="293"/>
      <c r="L139" s="294"/>
      <c r="M139" s="53" t="s">
        <v>16</v>
      </c>
      <c r="N139" s="293"/>
      <c r="O139" s="294"/>
      <c r="P139" s="50" t="s">
        <v>16</v>
      </c>
      <c r="Q139" s="294"/>
      <c r="R139" s="294"/>
      <c r="S139" s="52" t="s">
        <v>16</v>
      </c>
      <c r="T139" s="22" t="str">
        <f>IF(E139&lt;H139,"←",IF(H139&lt;&gt;SUM(K139,N139,Q139),"←",""))</f>
        <v/>
      </c>
      <c r="U139" s="197" t="str">
        <f>IF(T139="","","【!!確認!!】回答に矛盾があります！")</f>
        <v/>
      </c>
      <c r="V139" s="197"/>
      <c r="W139" s="197"/>
      <c r="X139" s="197"/>
      <c r="Y139" s="197"/>
      <c r="Z139" s="197"/>
      <c r="AA139" s="22"/>
      <c r="AB139" s="22"/>
      <c r="AC139" s="1"/>
      <c r="AD139" s="1"/>
    </row>
    <row r="140" spans="1:30" ht="18" customHeight="1">
      <c r="B140" s="287" t="s">
        <v>241</v>
      </c>
      <c r="C140" s="288"/>
      <c r="D140" s="289"/>
      <c r="E140" s="294"/>
      <c r="F140" s="294"/>
      <c r="G140" s="50" t="s">
        <v>16</v>
      </c>
      <c r="H140" s="311">
        <f>SUM($K$140,$N$140,$Q$140)</f>
        <v>0</v>
      </c>
      <c r="I140" s="312"/>
      <c r="J140" s="53" t="s">
        <v>16</v>
      </c>
      <c r="K140" s="293"/>
      <c r="L140" s="294"/>
      <c r="M140" s="53" t="s">
        <v>16</v>
      </c>
      <c r="N140" s="293"/>
      <c r="O140" s="294"/>
      <c r="P140" s="50" t="s">
        <v>16</v>
      </c>
      <c r="Q140" s="294"/>
      <c r="R140" s="294"/>
      <c r="S140" s="52" t="s">
        <v>16</v>
      </c>
      <c r="T140" s="22" t="str">
        <f t="shared" ref="T140" si="1">IF(E140&lt;H140,"←","")</f>
        <v/>
      </c>
      <c r="U140" s="197" t="str">
        <f>IF(T140="","","【!!確認!!】回答に矛盾があります！")</f>
        <v/>
      </c>
      <c r="V140" s="197"/>
      <c r="W140" s="197"/>
      <c r="X140" s="197"/>
      <c r="Y140" s="197"/>
      <c r="Z140" s="197"/>
      <c r="AA140" s="22"/>
      <c r="AB140" s="22"/>
      <c r="AC140" s="1"/>
      <c r="AD140" s="1"/>
    </row>
    <row r="141" spans="1:30" ht="18" customHeight="1" thickBot="1">
      <c r="B141" s="290" t="s">
        <v>286</v>
      </c>
      <c r="C141" s="291"/>
      <c r="D141" s="292"/>
      <c r="E141" s="278"/>
      <c r="F141" s="278"/>
      <c r="G141" s="51" t="s">
        <v>103</v>
      </c>
      <c r="H141" s="300">
        <f>SUM($K$141,$N$141,$Q$141)</f>
        <v>0</v>
      </c>
      <c r="I141" s="215"/>
      <c r="J141" s="54" t="s">
        <v>16</v>
      </c>
      <c r="K141" s="277"/>
      <c r="L141" s="278"/>
      <c r="M141" s="54" t="s">
        <v>16</v>
      </c>
      <c r="N141" s="277"/>
      <c r="O141" s="278"/>
      <c r="P141" s="51" t="s">
        <v>16</v>
      </c>
      <c r="Q141" s="278"/>
      <c r="R141" s="278"/>
      <c r="S141" s="28" t="s">
        <v>16</v>
      </c>
      <c r="T141" s="22" t="str">
        <f>IF(E141&lt;H141,"←","")</f>
        <v/>
      </c>
      <c r="U141" s="197" t="str">
        <f>IF(T141="","","【!!確認!!】回答に矛盾があります！")</f>
        <v/>
      </c>
      <c r="V141" s="197"/>
      <c r="W141" s="197"/>
      <c r="X141" s="197"/>
      <c r="Y141" s="197"/>
      <c r="Z141" s="197"/>
      <c r="AA141" s="22"/>
      <c r="AB141" s="22"/>
      <c r="AC141" s="1"/>
      <c r="AD141" s="1"/>
    </row>
    <row r="142" spans="1:30" ht="18" customHeight="1" thickTop="1">
      <c r="B142" s="37"/>
      <c r="C142" s="37"/>
      <c r="D142" s="37"/>
      <c r="E142" s="21"/>
      <c r="F142" s="37"/>
      <c r="G142" s="37"/>
      <c r="H142" s="21"/>
    </row>
    <row r="143" spans="1:30" ht="18" customHeight="1" thickBot="1"/>
    <row r="144" spans="1:30" ht="18" customHeight="1" thickTop="1" thickBot="1">
      <c r="B144" s="297" t="s">
        <v>358</v>
      </c>
      <c r="C144" s="298"/>
      <c r="D144" s="298"/>
      <c r="E144" s="298"/>
      <c r="F144" s="298"/>
      <c r="G144" s="298"/>
      <c r="H144" s="298"/>
      <c r="I144" s="298"/>
      <c r="J144" s="299"/>
      <c r="K144" s="296" t="str">
        <f>IF(E141=0,"",IF(H141=0,0,ROUND($H$141/$E$141,3)))</f>
        <v/>
      </c>
      <c r="L144" s="296"/>
      <c r="M144" s="49"/>
    </row>
    <row r="145" spans="2:30" ht="18" customHeight="1" thickTop="1"/>
    <row r="146" spans="2:30" ht="18" customHeight="1">
      <c r="B146" s="1" t="s">
        <v>384</v>
      </c>
    </row>
    <row r="147" spans="2:30" ht="18" customHeight="1" thickBot="1">
      <c r="E147" s="103" t="s">
        <v>287</v>
      </c>
    </row>
    <row r="148" spans="2:30" ht="18" customHeight="1" thickTop="1">
      <c r="B148" s="282"/>
      <c r="C148" s="275"/>
      <c r="D148" s="275"/>
      <c r="E148" s="275" t="s">
        <v>93</v>
      </c>
      <c r="F148" s="275"/>
      <c r="G148" s="275"/>
      <c r="H148" s="273" t="s">
        <v>383</v>
      </c>
      <c r="I148" s="273"/>
      <c r="J148" s="273"/>
      <c r="K148" s="273"/>
      <c r="L148" s="273"/>
      <c r="M148" s="273"/>
      <c r="N148" s="273"/>
      <c r="O148" s="273"/>
      <c r="P148" s="273"/>
      <c r="Q148" s="273"/>
      <c r="R148" s="273"/>
      <c r="S148" s="274"/>
      <c r="T148" s="61"/>
      <c r="U148" s="61"/>
      <c r="V148" s="61"/>
      <c r="W148" s="61"/>
      <c r="X148" s="61"/>
      <c r="Y148" s="61"/>
    </row>
    <row r="149" spans="2:30" ht="18" customHeight="1">
      <c r="B149" s="283"/>
      <c r="C149" s="276"/>
      <c r="D149" s="276"/>
      <c r="E149" s="276"/>
      <c r="F149" s="276"/>
      <c r="G149" s="276"/>
      <c r="H149" s="284" t="s">
        <v>385</v>
      </c>
      <c r="I149" s="284"/>
      <c r="J149" s="284"/>
      <c r="K149" s="284" t="s">
        <v>386</v>
      </c>
      <c r="L149" s="284"/>
      <c r="M149" s="284"/>
      <c r="N149" s="284" t="s">
        <v>387</v>
      </c>
      <c r="O149" s="284"/>
      <c r="P149" s="284"/>
      <c r="Q149" s="285" t="s">
        <v>388</v>
      </c>
      <c r="R149" s="285"/>
      <c r="S149" s="286"/>
    </row>
    <row r="150" spans="2:30" ht="18" customHeight="1">
      <c r="B150" s="190" t="s">
        <v>230</v>
      </c>
      <c r="C150" s="191"/>
      <c r="D150" s="191"/>
      <c r="E150" s="192">
        <f>$H$139</f>
        <v>0</v>
      </c>
      <c r="F150" s="192"/>
      <c r="G150" s="62" t="s">
        <v>16</v>
      </c>
      <c r="H150" s="193"/>
      <c r="I150" s="193"/>
      <c r="J150" s="62" t="s">
        <v>16</v>
      </c>
      <c r="K150" s="193"/>
      <c r="L150" s="193"/>
      <c r="M150" s="62" t="s">
        <v>16</v>
      </c>
      <c r="N150" s="193"/>
      <c r="O150" s="193"/>
      <c r="P150" s="62" t="s">
        <v>16</v>
      </c>
      <c r="Q150" s="193"/>
      <c r="R150" s="193"/>
      <c r="S150" s="101" t="s">
        <v>16</v>
      </c>
      <c r="T150" s="22" t="str">
        <f>IF(E150&lt;&gt;SUM(H150,K150,N150,Q150),"←","")</f>
        <v/>
      </c>
      <c r="U150" s="197" t="str">
        <f>IF(T150="","","【!!確認!!】回答に矛盾があります！")</f>
        <v/>
      </c>
      <c r="V150" s="197"/>
      <c r="W150" s="197"/>
      <c r="X150" s="197"/>
      <c r="Y150" s="197"/>
      <c r="Z150" s="197"/>
      <c r="AA150" s="22"/>
      <c r="AB150" s="22"/>
      <c r="AC150" s="1"/>
      <c r="AD150" s="1"/>
    </row>
    <row r="151" spans="2:30" ht="18" customHeight="1">
      <c r="B151" s="190" t="s">
        <v>241</v>
      </c>
      <c r="C151" s="191"/>
      <c r="D151" s="191"/>
      <c r="E151" s="192">
        <f>$H$140</f>
        <v>0</v>
      </c>
      <c r="F151" s="192"/>
      <c r="G151" s="62" t="s">
        <v>16</v>
      </c>
      <c r="H151" s="193"/>
      <c r="I151" s="193"/>
      <c r="J151" s="62" t="s">
        <v>16</v>
      </c>
      <c r="K151" s="193"/>
      <c r="L151" s="193"/>
      <c r="M151" s="62" t="s">
        <v>16</v>
      </c>
      <c r="N151" s="193"/>
      <c r="O151" s="193"/>
      <c r="P151" s="62" t="s">
        <v>16</v>
      </c>
      <c r="Q151" s="193"/>
      <c r="R151" s="193"/>
      <c r="S151" s="101" t="s">
        <v>16</v>
      </c>
      <c r="T151" s="22" t="str">
        <f>IF(E151&lt;&gt;SUM(H151,K151,N151,Q151),"←","")</f>
        <v/>
      </c>
      <c r="U151" s="197" t="str">
        <f>IF(T151="","","【!!確認!!】回答に矛盾があります！")</f>
        <v/>
      </c>
      <c r="V151" s="197"/>
      <c r="W151" s="197"/>
      <c r="X151" s="197"/>
      <c r="Y151" s="197"/>
      <c r="Z151" s="197"/>
      <c r="AA151" s="22"/>
      <c r="AB151" s="22"/>
      <c r="AC151" s="1"/>
      <c r="AD151" s="1"/>
    </row>
    <row r="152" spans="2:30" ht="18" customHeight="1" thickBot="1">
      <c r="B152" s="279" t="s">
        <v>286</v>
      </c>
      <c r="C152" s="280"/>
      <c r="D152" s="280"/>
      <c r="E152" s="281">
        <f>$H$141</f>
        <v>0</v>
      </c>
      <c r="F152" s="281"/>
      <c r="G152" s="102" t="s">
        <v>16</v>
      </c>
      <c r="H152" s="255"/>
      <c r="I152" s="255"/>
      <c r="J152" s="102" t="s">
        <v>16</v>
      </c>
      <c r="K152" s="255"/>
      <c r="L152" s="255"/>
      <c r="M152" s="102" t="s">
        <v>16</v>
      </c>
      <c r="N152" s="255"/>
      <c r="O152" s="255"/>
      <c r="P152" s="102" t="s">
        <v>16</v>
      </c>
      <c r="Q152" s="271"/>
      <c r="R152" s="271"/>
      <c r="S152" s="272"/>
      <c r="T152" s="22" t="str">
        <f>IF(E152&lt;&gt;SUM(H152,K152,N152,Q152),"←","")</f>
        <v/>
      </c>
      <c r="U152" s="197" t="str">
        <f>IF(T152="","","【!!確認!!】回答に矛盾があります！")</f>
        <v/>
      </c>
      <c r="V152" s="197"/>
      <c r="W152" s="197"/>
      <c r="X152" s="197"/>
      <c r="Y152" s="197"/>
      <c r="Z152" s="197"/>
      <c r="AA152" s="22"/>
      <c r="AB152" s="22"/>
      <c r="AC152" s="1"/>
      <c r="AD152" s="1"/>
    </row>
    <row r="153" spans="2:30" ht="18" customHeight="1" thickTop="1">
      <c r="G153" s="4"/>
    </row>
    <row r="155" spans="2:30" ht="18" customHeight="1">
      <c r="B155" s="189" t="s">
        <v>223</v>
      </c>
      <c r="C155" s="11"/>
      <c r="D155" s="11"/>
      <c r="E155" s="11"/>
      <c r="F155" s="11"/>
      <c r="G155" s="11"/>
      <c r="H155" s="11"/>
    </row>
    <row r="156" spans="2:30" ht="18" customHeight="1">
      <c r="B156" s="228" t="s">
        <v>288</v>
      </c>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row>
    <row r="157" spans="2:30" ht="18" customHeight="1">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row>
    <row r="158" spans="2:30" ht="18" customHeight="1" thickBot="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2:30" ht="18" customHeight="1" thickTop="1">
      <c r="B159" s="229" t="s">
        <v>105</v>
      </c>
      <c r="C159" s="230"/>
      <c r="D159" s="230"/>
      <c r="E159" s="230"/>
      <c r="F159" s="231"/>
      <c r="G159" s="232"/>
      <c r="H159" s="233"/>
      <c r="I159" s="233"/>
      <c r="J159" s="230" t="s">
        <v>104</v>
      </c>
      <c r="K159" s="230"/>
      <c r="L159" s="230"/>
      <c r="M159" s="230"/>
      <c r="N159" s="231"/>
      <c r="O159" s="232"/>
      <c r="P159" s="233"/>
      <c r="Q159" s="233"/>
      <c r="R159" s="230" t="s">
        <v>110</v>
      </c>
      <c r="S159" s="230"/>
      <c r="T159" s="230"/>
      <c r="U159" s="230"/>
      <c r="V159" s="231"/>
      <c r="W159" s="234"/>
      <c r="X159" s="235"/>
      <c r="Y159" s="236"/>
      <c r="Z159" s="22"/>
      <c r="AA159" s="22"/>
      <c r="AB159" s="22"/>
      <c r="AC159" s="1"/>
      <c r="AD159" s="1"/>
    </row>
    <row r="160" spans="2:30" ht="18" customHeight="1">
      <c r="B160" s="249" t="s">
        <v>106</v>
      </c>
      <c r="C160" s="250"/>
      <c r="D160" s="250"/>
      <c r="E160" s="250"/>
      <c r="F160" s="251"/>
      <c r="G160" s="252"/>
      <c r="H160" s="253"/>
      <c r="I160" s="253"/>
      <c r="J160" s="250" t="s">
        <v>109</v>
      </c>
      <c r="K160" s="250"/>
      <c r="L160" s="250"/>
      <c r="M160" s="250"/>
      <c r="N160" s="251"/>
      <c r="O160" s="252"/>
      <c r="P160" s="253"/>
      <c r="Q160" s="253"/>
      <c r="R160" s="250" t="s">
        <v>107</v>
      </c>
      <c r="S160" s="250"/>
      <c r="T160" s="250"/>
      <c r="U160" s="250"/>
      <c r="V160" s="251"/>
      <c r="W160" s="252"/>
      <c r="X160" s="253"/>
      <c r="Y160" s="254"/>
      <c r="Z160" s="22"/>
      <c r="AA160" s="22"/>
      <c r="AB160" s="22"/>
      <c r="AC160" s="1"/>
      <c r="AD160" s="1"/>
    </row>
    <row r="161" spans="2:30" ht="18" customHeight="1" thickBot="1">
      <c r="B161" s="237" t="s">
        <v>108</v>
      </c>
      <c r="C161" s="238"/>
      <c r="D161" s="238"/>
      <c r="E161" s="238"/>
      <c r="F161" s="239"/>
      <c r="G161" s="240"/>
      <c r="H161" s="241"/>
      <c r="I161" s="241"/>
      <c r="J161" s="239" t="s">
        <v>226</v>
      </c>
      <c r="K161" s="242"/>
      <c r="L161" s="242"/>
      <c r="M161" s="242"/>
      <c r="N161" s="242"/>
      <c r="O161" s="243"/>
      <c r="P161" s="244"/>
      <c r="Q161" s="245"/>
      <c r="R161" s="246" t="s">
        <v>94</v>
      </c>
      <c r="S161" s="246"/>
      <c r="T161" s="246"/>
      <c r="U161" s="246"/>
      <c r="V161" s="247"/>
      <c r="W161" s="240"/>
      <c r="X161" s="241"/>
      <c r="Y161" s="248"/>
      <c r="Z161" s="22"/>
      <c r="AA161" s="22"/>
      <c r="AB161" s="22"/>
      <c r="AC161" s="1"/>
      <c r="AD161" s="1"/>
    </row>
    <row r="162" spans="2:30" ht="16.5" thickTop="1"/>
    <row r="163" spans="2:30" ht="18" customHeight="1">
      <c r="B163" s="228" t="s">
        <v>289</v>
      </c>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row>
    <row r="164" spans="2:30" ht="18" customHeight="1" thickBot="1">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2:30" ht="16.5" thickTop="1">
      <c r="B165" s="222"/>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4"/>
    </row>
    <row r="166" spans="2:30" ht="16.5" thickBot="1">
      <c r="B166" s="225"/>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7"/>
    </row>
    <row r="167" spans="2:30" ht="16.5" thickTop="1"/>
    <row r="168" spans="2:30" ht="16.5" thickBot="1"/>
    <row r="169" spans="2:30" ht="5.25" customHeight="1" thickTop="1">
      <c r="B169" s="186"/>
      <c r="C169" s="179"/>
      <c r="D169" s="179"/>
      <c r="E169" s="179"/>
      <c r="F169" s="179"/>
      <c r="G169" s="179"/>
      <c r="H169" s="179"/>
      <c r="I169" s="179"/>
      <c r="J169" s="179"/>
      <c r="K169" s="179"/>
      <c r="L169" s="179"/>
      <c r="M169" s="179"/>
      <c r="N169" s="179"/>
      <c r="O169" s="179"/>
      <c r="P169" s="179"/>
      <c r="Q169" s="179"/>
      <c r="R169" s="179"/>
      <c r="S169" s="179"/>
      <c r="T169" s="179"/>
      <c r="U169" s="179"/>
      <c r="V169" s="179"/>
      <c r="W169" s="180"/>
    </row>
    <row r="170" spans="2:30">
      <c r="B170" s="181" t="s">
        <v>363</v>
      </c>
      <c r="C170" s="2"/>
      <c r="D170" s="2"/>
      <c r="E170" s="2"/>
      <c r="F170" s="2"/>
      <c r="G170" s="2"/>
      <c r="H170" s="2"/>
      <c r="I170" s="2"/>
      <c r="J170" s="2"/>
      <c r="K170" s="2"/>
      <c r="L170" s="2"/>
      <c r="M170" s="2"/>
      <c r="N170" s="2"/>
      <c r="O170" s="2"/>
      <c r="P170" s="2"/>
      <c r="Q170" s="2"/>
      <c r="R170" s="2"/>
      <c r="S170" s="2"/>
      <c r="T170" s="2"/>
      <c r="U170" s="2"/>
      <c r="V170" s="2"/>
      <c r="W170" s="182"/>
    </row>
    <row r="171" spans="2:30">
      <c r="B171" s="181" t="s">
        <v>391</v>
      </c>
      <c r="C171" s="2"/>
      <c r="D171" s="2"/>
      <c r="E171" s="2"/>
      <c r="F171" s="2"/>
      <c r="G171" s="2"/>
      <c r="H171" s="2"/>
      <c r="I171" s="2"/>
      <c r="J171" s="2"/>
      <c r="K171" s="2"/>
      <c r="L171" s="2"/>
      <c r="M171" s="2"/>
      <c r="N171" s="2"/>
      <c r="O171" s="2"/>
      <c r="P171" s="2"/>
      <c r="Q171" s="2"/>
      <c r="R171" s="2"/>
      <c r="S171" s="2"/>
      <c r="T171" s="2"/>
      <c r="U171" s="2"/>
      <c r="V171" s="2"/>
      <c r="W171" s="182"/>
    </row>
    <row r="172" spans="2:30">
      <c r="B172" s="181" t="s">
        <v>364</v>
      </c>
      <c r="C172" s="2"/>
      <c r="D172" s="2"/>
      <c r="E172" s="2"/>
      <c r="F172" s="2"/>
      <c r="G172" s="2"/>
      <c r="H172" s="2"/>
      <c r="I172" s="2"/>
      <c r="J172" s="2"/>
      <c r="K172" s="2"/>
      <c r="L172" s="2"/>
      <c r="M172" s="2"/>
      <c r="N172" s="2"/>
      <c r="O172" s="2"/>
      <c r="P172" s="2"/>
      <c r="Q172" s="2"/>
      <c r="R172" s="2"/>
      <c r="S172" s="2"/>
      <c r="T172" s="2"/>
      <c r="U172" s="2"/>
      <c r="V172" s="2"/>
      <c r="W172" s="182"/>
    </row>
    <row r="173" spans="2:30" ht="5.25" customHeight="1" thickBot="1">
      <c r="B173" s="183"/>
      <c r="C173" s="184"/>
      <c r="D173" s="184"/>
      <c r="E173" s="184"/>
      <c r="F173" s="184"/>
      <c r="G173" s="184"/>
      <c r="H173" s="184"/>
      <c r="I173" s="184"/>
      <c r="J173" s="184"/>
      <c r="K173" s="184"/>
      <c r="L173" s="184"/>
      <c r="M173" s="184"/>
      <c r="N173" s="184"/>
      <c r="O173" s="184"/>
      <c r="P173" s="184"/>
      <c r="Q173" s="184"/>
      <c r="R173" s="184"/>
      <c r="S173" s="184"/>
      <c r="T173" s="184"/>
      <c r="U173" s="184"/>
      <c r="V173" s="184"/>
      <c r="W173" s="185"/>
    </row>
    <row r="174" spans="2:30" ht="16.5" thickTop="1"/>
  </sheetData>
  <mergeCells count="331">
    <mergeCell ref="A125:Q125"/>
    <mergeCell ref="A129:Q129"/>
    <mergeCell ref="E98:F98"/>
    <mergeCell ref="B99:D99"/>
    <mergeCell ref="E99:F99"/>
    <mergeCell ref="B100:D100"/>
    <mergeCell ref="E100:F100"/>
    <mergeCell ref="B101:D101"/>
    <mergeCell ref="E101:F101"/>
    <mergeCell ref="B102:D102"/>
    <mergeCell ref="E102:F102"/>
    <mergeCell ref="B103:D103"/>
    <mergeCell ref="E103:F103"/>
    <mergeCell ref="B104:D104"/>
    <mergeCell ref="E109:F109"/>
    <mergeCell ref="N98:P98"/>
    <mergeCell ref="O66:P66"/>
    <mergeCell ref="B73:H73"/>
    <mergeCell ref="I65:T65"/>
    <mergeCell ref="J47:N47"/>
    <mergeCell ref="N121:V121"/>
    <mergeCell ref="R114:V114"/>
    <mergeCell ref="A121:M122"/>
    <mergeCell ref="A67:A69"/>
    <mergeCell ref="B92:Z93"/>
    <mergeCell ref="T103:Z109"/>
    <mergeCell ref="A117:Q117"/>
    <mergeCell ref="N97:P97"/>
    <mergeCell ref="B22:I22"/>
    <mergeCell ref="B23:I23"/>
    <mergeCell ref="B24:I24"/>
    <mergeCell ref="B25:I25"/>
    <mergeCell ref="N95:P95"/>
    <mergeCell ref="H98:J98"/>
    <mergeCell ref="K98:L98"/>
    <mergeCell ref="R41:V41"/>
    <mergeCell ref="W41:X41"/>
    <mergeCell ref="B46:F46"/>
    <mergeCell ref="B47:F47"/>
    <mergeCell ref="G47:H47"/>
    <mergeCell ref="G46:H46"/>
    <mergeCell ref="R46:V46"/>
    <mergeCell ref="B81:H81"/>
    <mergeCell ref="B82:H82"/>
    <mergeCell ref="U65:V66"/>
    <mergeCell ref="B45:F45"/>
    <mergeCell ref="B80:H80"/>
    <mergeCell ref="S66:T66"/>
    <mergeCell ref="B67:H67"/>
    <mergeCell ref="B72:H72"/>
    <mergeCell ref="B65:H66"/>
    <mergeCell ref="W67:X69"/>
    <mergeCell ref="O29:Q29"/>
    <mergeCell ref="J46:N46"/>
    <mergeCell ref="O46:P46"/>
    <mergeCell ref="J21:Y21"/>
    <mergeCell ref="J22:Y22"/>
    <mergeCell ref="J23:Y23"/>
    <mergeCell ref="J24:Y24"/>
    <mergeCell ref="J25:Y25"/>
    <mergeCell ref="R29:V29"/>
    <mergeCell ref="W29:Y29"/>
    <mergeCell ref="B3:Y4"/>
    <mergeCell ref="B5:Y6"/>
    <mergeCell ref="B7:Y9"/>
    <mergeCell ref="J13:Y13"/>
    <mergeCell ref="B13:I13"/>
    <mergeCell ref="B15:I15"/>
    <mergeCell ref="B16:I16"/>
    <mergeCell ref="B17:I17"/>
    <mergeCell ref="B18:I18"/>
    <mergeCell ref="B14:I14"/>
    <mergeCell ref="J15:Y15"/>
    <mergeCell ref="J14:Y14"/>
    <mergeCell ref="J16:Y16"/>
    <mergeCell ref="J17:Y17"/>
    <mergeCell ref="J18:Y18"/>
    <mergeCell ref="B123:Y124"/>
    <mergeCell ref="Q138:S138"/>
    <mergeCell ref="K137:S137"/>
    <mergeCell ref="B119:Y120"/>
    <mergeCell ref="W121:X121"/>
    <mergeCell ref="B27:Y28"/>
    <mergeCell ref="B41:O41"/>
    <mergeCell ref="B37:O37"/>
    <mergeCell ref="J19:Y19"/>
    <mergeCell ref="B19:I19"/>
    <mergeCell ref="B20:I20"/>
    <mergeCell ref="B35:O35"/>
    <mergeCell ref="R35:S35"/>
    <mergeCell ref="T35:Y35"/>
    <mergeCell ref="O47:P47"/>
    <mergeCell ref="W57:X57"/>
    <mergeCell ref="W59:X59"/>
    <mergeCell ref="J20:K20"/>
    <mergeCell ref="L20:P20"/>
    <mergeCell ref="G29:I29"/>
    <mergeCell ref="G31:I31"/>
    <mergeCell ref="B29:F29"/>
    <mergeCell ref="B31:F31"/>
    <mergeCell ref="J29:N29"/>
    <mergeCell ref="Q103:R103"/>
    <mergeCell ref="H104:J104"/>
    <mergeCell ref="K104:L104"/>
    <mergeCell ref="Q108:R108"/>
    <mergeCell ref="H106:J106"/>
    <mergeCell ref="K106:L106"/>
    <mergeCell ref="N106:P106"/>
    <mergeCell ref="Q106:R106"/>
    <mergeCell ref="H107:J107"/>
    <mergeCell ref="K107:L107"/>
    <mergeCell ref="K109:L109"/>
    <mergeCell ref="N107:P107"/>
    <mergeCell ref="Q107:R107"/>
    <mergeCell ref="H109:J109"/>
    <mergeCell ref="B98:D98"/>
    <mergeCell ref="G94:H94"/>
    <mergeCell ref="B94:F94"/>
    <mergeCell ref="B78:H78"/>
    <mergeCell ref="B79:H79"/>
    <mergeCell ref="B107:D107"/>
    <mergeCell ref="K95:L95"/>
    <mergeCell ref="H96:J96"/>
    <mergeCell ref="K96:L96"/>
    <mergeCell ref="B84:Z84"/>
    <mergeCell ref="H95:J95"/>
    <mergeCell ref="Q96:R96"/>
    <mergeCell ref="Q97:R97"/>
    <mergeCell ref="B88:F88"/>
    <mergeCell ref="G88:H88"/>
    <mergeCell ref="J88:N88"/>
    <mergeCell ref="O88:P88"/>
    <mergeCell ref="R88:V88"/>
    <mergeCell ref="W88:X88"/>
    <mergeCell ref="Q101:R101"/>
    <mergeCell ref="N102:P102"/>
    <mergeCell ref="Q102:R102"/>
    <mergeCell ref="N99:P99"/>
    <mergeCell ref="H99:J99"/>
    <mergeCell ref="B48:F48"/>
    <mergeCell ref="G48:H48"/>
    <mergeCell ref="Q98:R98"/>
    <mergeCell ref="N108:P108"/>
    <mergeCell ref="B52:G52"/>
    <mergeCell ref="H52:I52"/>
    <mergeCell ref="Q99:R99"/>
    <mergeCell ref="Q104:R104"/>
    <mergeCell ref="N105:P105"/>
    <mergeCell ref="Q105:R105"/>
    <mergeCell ref="N104:P104"/>
    <mergeCell ref="B68:H68"/>
    <mergeCell ref="B69:H69"/>
    <mergeCell ref="B70:H70"/>
    <mergeCell ref="B71:H71"/>
    <mergeCell ref="E106:F106"/>
    <mergeCell ref="E107:F107"/>
    <mergeCell ref="H102:J102"/>
    <mergeCell ref="K102:L102"/>
    <mergeCell ref="H103:J103"/>
    <mergeCell ref="H97:J97"/>
    <mergeCell ref="K97:L97"/>
    <mergeCell ref="B106:D106"/>
    <mergeCell ref="E105:F105"/>
    <mergeCell ref="I66:J66"/>
    <mergeCell ref="K66:L66"/>
    <mergeCell ref="M66:N66"/>
    <mergeCell ref="G87:H87"/>
    <mergeCell ref="N96:P96"/>
    <mergeCell ref="A90:Z91"/>
    <mergeCell ref="B95:D95"/>
    <mergeCell ref="E95:F95"/>
    <mergeCell ref="B96:D96"/>
    <mergeCell ref="E96:F96"/>
    <mergeCell ref="B97:D97"/>
    <mergeCell ref="E97:F97"/>
    <mergeCell ref="H101:J101"/>
    <mergeCell ref="K101:L101"/>
    <mergeCell ref="H100:J100"/>
    <mergeCell ref="K100:L100"/>
    <mergeCell ref="K99:L99"/>
    <mergeCell ref="K103:L103"/>
    <mergeCell ref="N103:P103"/>
    <mergeCell ref="Q66:R66"/>
    <mergeCell ref="C58:Y58"/>
    <mergeCell ref="D60:Y60"/>
    <mergeCell ref="W72:Z82"/>
    <mergeCell ref="B30:F30"/>
    <mergeCell ref="G30:I30"/>
    <mergeCell ref="J30:N30"/>
    <mergeCell ref="O30:Q30"/>
    <mergeCell ref="R30:V30"/>
    <mergeCell ref="W30:Y30"/>
    <mergeCell ref="W53:X53"/>
    <mergeCell ref="B54:F54"/>
    <mergeCell ref="G54:H54"/>
    <mergeCell ref="J54:N54"/>
    <mergeCell ref="O54:P54"/>
    <mergeCell ref="R54:V54"/>
    <mergeCell ref="W54:X54"/>
    <mergeCell ref="R47:V47"/>
    <mergeCell ref="J53:N53"/>
    <mergeCell ref="O53:P53"/>
    <mergeCell ref="G53:H53"/>
    <mergeCell ref="R34:Z34"/>
    <mergeCell ref="R36:Z36"/>
    <mergeCell ref="O50:Y51"/>
    <mergeCell ref="R37:S37"/>
    <mergeCell ref="T37:Y37"/>
    <mergeCell ref="B21:I21"/>
    <mergeCell ref="W46:X46"/>
    <mergeCell ref="H140:I140"/>
    <mergeCell ref="B61:Y61"/>
    <mergeCell ref="B62:Y63"/>
    <mergeCell ref="W47:X47"/>
    <mergeCell ref="B53:F53"/>
    <mergeCell ref="R53:V53"/>
    <mergeCell ref="B105:D105"/>
    <mergeCell ref="B74:H74"/>
    <mergeCell ref="B75:H75"/>
    <mergeCell ref="B76:H76"/>
    <mergeCell ref="B77:H77"/>
    <mergeCell ref="N100:P100"/>
    <mergeCell ref="Q100:R100"/>
    <mergeCell ref="H105:J105"/>
    <mergeCell ref="K105:L105"/>
    <mergeCell ref="E104:F104"/>
    <mergeCell ref="N101:P101"/>
    <mergeCell ref="K139:L139"/>
    <mergeCell ref="Q95:R95"/>
    <mergeCell ref="H108:J108"/>
    <mergeCell ref="K108:L108"/>
    <mergeCell ref="N140:O140"/>
    <mergeCell ref="E141:F141"/>
    <mergeCell ref="N141:O141"/>
    <mergeCell ref="Q140:R140"/>
    <mergeCell ref="Q139:R139"/>
    <mergeCell ref="H149:J149"/>
    <mergeCell ref="Q141:R141"/>
    <mergeCell ref="K144:L144"/>
    <mergeCell ref="B144:J144"/>
    <mergeCell ref="E139:F139"/>
    <mergeCell ref="H141:I141"/>
    <mergeCell ref="H139:I139"/>
    <mergeCell ref="K140:L140"/>
    <mergeCell ref="E108:F108"/>
    <mergeCell ref="B116:Y116"/>
    <mergeCell ref="R129:V129"/>
    <mergeCell ref="W129:X129"/>
    <mergeCell ref="R125:V125"/>
    <mergeCell ref="W125:X125"/>
    <mergeCell ref="B127:Y128"/>
    <mergeCell ref="K138:M138"/>
    <mergeCell ref="B133:Y134"/>
    <mergeCell ref="N138:P138"/>
    <mergeCell ref="W114:X114"/>
    <mergeCell ref="H137:J138"/>
    <mergeCell ref="H136:S136"/>
    <mergeCell ref="B135:D138"/>
    <mergeCell ref="E135:G138"/>
    <mergeCell ref="Q152:S152"/>
    <mergeCell ref="H148:S148"/>
    <mergeCell ref="E148:G149"/>
    <mergeCell ref="K141:L141"/>
    <mergeCell ref="Q150:R150"/>
    <mergeCell ref="Q151:R151"/>
    <mergeCell ref="B152:D152"/>
    <mergeCell ref="E152:F152"/>
    <mergeCell ref="H152:I152"/>
    <mergeCell ref="B148:D149"/>
    <mergeCell ref="K149:M149"/>
    <mergeCell ref="N149:P149"/>
    <mergeCell ref="Q149:S149"/>
    <mergeCell ref="B139:D139"/>
    <mergeCell ref="B140:D140"/>
    <mergeCell ref="B141:D141"/>
    <mergeCell ref="N139:O139"/>
    <mergeCell ref="E140:F140"/>
    <mergeCell ref="B151:D151"/>
    <mergeCell ref="E151:F151"/>
    <mergeCell ref="H151:I151"/>
    <mergeCell ref="K151:L151"/>
    <mergeCell ref="N151:O151"/>
    <mergeCell ref="U151:Z151"/>
    <mergeCell ref="U152:Z152"/>
    <mergeCell ref="K152:L152"/>
    <mergeCell ref="N152:O152"/>
    <mergeCell ref="B163:Y163"/>
    <mergeCell ref="B165:Y166"/>
    <mergeCell ref="B156:Y157"/>
    <mergeCell ref="B159:F159"/>
    <mergeCell ref="G159:I159"/>
    <mergeCell ref="J159:N159"/>
    <mergeCell ref="O159:Q159"/>
    <mergeCell ref="R159:V159"/>
    <mergeCell ref="W159:Y159"/>
    <mergeCell ref="B161:F161"/>
    <mergeCell ref="G161:I161"/>
    <mergeCell ref="J161:N161"/>
    <mergeCell ref="O161:Q161"/>
    <mergeCell ref="R161:V161"/>
    <mergeCell ref="W161:Y161"/>
    <mergeCell ref="B160:F160"/>
    <mergeCell ref="G160:I160"/>
    <mergeCell ref="J160:N160"/>
    <mergeCell ref="O160:Q160"/>
    <mergeCell ref="W160:Y160"/>
    <mergeCell ref="R160:V160"/>
    <mergeCell ref="B150:D150"/>
    <mergeCell ref="E150:F150"/>
    <mergeCell ref="H150:I150"/>
    <mergeCell ref="K150:L150"/>
    <mergeCell ref="N150:O150"/>
    <mergeCell ref="Q20:R20"/>
    <mergeCell ref="S20:Y20"/>
    <mergeCell ref="U139:Z139"/>
    <mergeCell ref="U140:Z140"/>
    <mergeCell ref="U141:Z141"/>
    <mergeCell ref="B89:F89"/>
    <mergeCell ref="G89:H89"/>
    <mergeCell ref="J89:N89"/>
    <mergeCell ref="O89:P89"/>
    <mergeCell ref="R89:V89"/>
    <mergeCell ref="W89:X89"/>
    <mergeCell ref="B112:Y113"/>
    <mergeCell ref="R117:V117"/>
    <mergeCell ref="W117:X117"/>
    <mergeCell ref="N109:P109"/>
    <mergeCell ref="Q109:R109"/>
    <mergeCell ref="B108:D108"/>
    <mergeCell ref="U150:Z150"/>
    <mergeCell ref="B109:D109"/>
  </mergeCells>
  <phoneticPr fontId="2"/>
  <dataValidations count="6">
    <dataValidation type="list" allowBlank="1" showInputMessage="1" showErrorMessage="1" sqref="O159:O161 G159:G161 W159:W161 G29:G32 W29:W31 O29:O32">
      <formula1>"1"</formula1>
    </dataValidation>
    <dataValidation type="whole" imeMode="off" allowBlank="1" showInputMessage="1" showErrorMessage="1" error="半角数字を入力してください_x000a_" sqref="K67:K81 S67:S81 Q67:Q81 I67:I81 M67:M81 O67:O81 U67:U81">
      <formula1>0</formula1>
      <formula2>2000</formula2>
    </dataValidation>
    <dataValidation type="list" allowBlank="1" showInputMessage="1" showErrorMessage="1" sqref="J19:Y19">
      <formula1>"（選択してください）,就労移行支援事業所,就労継続支援Ａ型事業所,就労継続支援Ｂ型事業所"</formula1>
    </dataValidation>
    <dataValidation type="list" allowBlank="1" showInputMessage="1" showErrorMessage="1" sqref="T37:Y37">
      <formula1>INDIRECT(J19)</formula1>
    </dataValidation>
    <dataValidation type="list" allowBlank="1" showInputMessage="1" showErrorMessage="1" sqref="T35:Y35">
      <formula1>INDIRECT(J19)</formula1>
    </dataValidation>
    <dataValidation type="whole" allowBlank="1" showInputMessage="1" showErrorMessage="1" sqref="J18:Y18">
      <formula1>2700000000</formula1>
      <formula2>2799999999</formula2>
    </dataValidation>
  </dataValidations>
  <pageMargins left="0.78740157480314965" right="0.78740157480314965" top="0.74803149606299213" bottom="0.74803149606299213" header="0.31496062992125984" footer="0.31496062992125984"/>
  <pageSetup paperSize="9" scale="72" fitToHeight="0" orientation="portrait" r:id="rId1"/>
  <rowBreaks count="3" manualBreakCount="3">
    <brk id="39" max="16383" man="1"/>
    <brk id="91" max="25" man="1"/>
    <brk id="130"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プルダウンリスト!$A$2:$A$45</xm:f>
          </x14:formula1>
          <xm:sqref>J13:Y13</xm:sqref>
        </x14:dataValidation>
        <x14:dataValidation type="list" allowBlank="1" showInputMessage="1" showErrorMessage="1">
          <x14:formula1>
            <xm:f>プルダウンリスト!$B$2:$B$12</xm:f>
          </x14:formula1>
          <xm:sqref>J14:Y14</xm:sqref>
        </x14:dataValidation>
        <x14:dataValidation type="list" allowBlank="1" showInputMessage="1" showErrorMessage="1">
          <x14:formula1>
            <xm:f>プルダウンリスト!$C$2:$C$19</xm:f>
          </x14:formula1>
          <xm:sqref>L20:P20</xm:sqref>
        </x14:dataValidation>
        <x14:dataValidation type="list" allowBlank="1" showInputMessage="1" showErrorMessage="1">
          <x14:formula1>
            <xm:f>プルダウンリスト!$E$2:$E$14</xm:f>
          </x14:formula1>
          <xm:sqref>S20:Y20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1"/>
  <sheetViews>
    <sheetView workbookViewId="0">
      <pane xSplit="3" ySplit="2" topLeftCell="R3" activePane="bottomRight" state="frozen"/>
      <selection pane="topRight" activeCell="D1" sqref="D1"/>
      <selection pane="bottomLeft" activeCell="A3" sqref="A3"/>
      <selection pane="bottomRight" activeCell="IO3" sqref="IO3"/>
    </sheetView>
  </sheetViews>
  <sheetFormatPr defaultColWidth="9" defaultRowHeight="15.75"/>
  <cols>
    <col min="1" max="1" width="9.875" style="106" customWidth="1"/>
    <col min="2" max="2" width="11.25" style="106" customWidth="1"/>
    <col min="3" max="6" width="17.875" style="106" customWidth="1"/>
    <col min="7" max="7" width="19.5" style="106" bestFit="1" customWidth="1"/>
    <col min="8" max="8" width="10.375" style="170" bestFit="1" customWidth="1"/>
    <col min="9" max="9" width="17.875" style="170" customWidth="1"/>
    <col min="10" max="14" width="17.875" style="106" customWidth="1"/>
    <col min="15" max="16" width="5.625" style="106" customWidth="1"/>
    <col min="17" max="17" width="42.875" style="106" bestFit="1" customWidth="1"/>
    <col min="18" max="18" width="48.25" style="106" bestFit="1" customWidth="1"/>
    <col min="19" max="20" width="5.625" style="169" customWidth="1"/>
    <col min="21" max="159" width="4.625" style="169" customWidth="1"/>
    <col min="160" max="203" width="3.625" style="169" customWidth="1"/>
    <col min="204" max="208" width="4.625" style="169" customWidth="1"/>
    <col min="209" max="209" width="4.5" style="169" customWidth="1"/>
    <col min="210" max="248" width="5.625" style="106" customWidth="1"/>
    <col min="249" max="249" width="26.875" style="106" customWidth="1"/>
    <col min="250" max="16384" width="9" style="106"/>
  </cols>
  <sheetData>
    <row r="1" spans="1:249" ht="39.75" customHeight="1" thickBot="1">
      <c r="A1" s="105"/>
      <c r="B1" s="464" t="s">
        <v>67</v>
      </c>
      <c r="C1" s="464"/>
      <c r="D1" s="464"/>
      <c r="E1" s="464"/>
      <c r="F1" s="464"/>
      <c r="G1" s="464"/>
      <c r="H1" s="464"/>
      <c r="I1" s="464"/>
      <c r="J1" s="464"/>
      <c r="K1" s="464"/>
      <c r="L1" s="464"/>
      <c r="M1" s="464"/>
      <c r="N1" s="464"/>
      <c r="O1" s="471" t="s">
        <v>68</v>
      </c>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c r="ED1" s="472"/>
      <c r="EE1" s="472"/>
      <c r="EF1" s="472"/>
      <c r="EG1" s="472"/>
      <c r="EH1" s="472"/>
      <c r="EI1" s="472"/>
      <c r="EJ1" s="472"/>
      <c r="EK1" s="472"/>
      <c r="EL1" s="472"/>
      <c r="EM1" s="472"/>
      <c r="EN1" s="472"/>
      <c r="EO1" s="472"/>
      <c r="EP1" s="472"/>
      <c r="EQ1" s="472"/>
      <c r="ER1" s="472"/>
      <c r="ES1" s="472"/>
      <c r="ET1" s="472"/>
      <c r="EU1" s="472"/>
      <c r="EV1" s="472"/>
      <c r="EW1" s="472"/>
      <c r="EX1" s="472"/>
      <c r="EY1" s="472"/>
      <c r="EZ1" s="472"/>
      <c r="FA1" s="472"/>
      <c r="FB1" s="472"/>
      <c r="FC1" s="473"/>
      <c r="FD1" s="465" t="s">
        <v>69</v>
      </c>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8" t="s">
        <v>124</v>
      </c>
      <c r="GW1" s="469"/>
      <c r="GX1" s="470"/>
      <c r="GY1" s="461" t="s">
        <v>232</v>
      </c>
      <c r="GZ1" s="462"/>
      <c r="HA1" s="463"/>
      <c r="HB1" s="466" t="s">
        <v>70</v>
      </c>
      <c r="HC1" s="467"/>
      <c r="HD1" s="467"/>
      <c r="HE1" s="467"/>
      <c r="HF1" s="467"/>
      <c r="HG1" s="467"/>
      <c r="HH1" s="467"/>
      <c r="HI1" s="467"/>
      <c r="HJ1" s="467"/>
      <c r="HK1" s="467"/>
      <c r="HL1" s="467"/>
      <c r="HM1" s="467"/>
      <c r="HN1" s="467"/>
      <c r="HO1" s="467"/>
      <c r="HP1" s="467"/>
      <c r="HQ1" s="467"/>
      <c r="HR1" s="467"/>
      <c r="HS1" s="467"/>
      <c r="HT1" s="467"/>
      <c r="HU1" s="467"/>
      <c r="HV1" s="467"/>
      <c r="HW1" s="467"/>
      <c r="HX1" s="467"/>
      <c r="HY1" s="467"/>
      <c r="HZ1" s="467"/>
      <c r="IA1" s="467"/>
      <c r="IB1" s="467"/>
      <c r="IC1" s="467"/>
      <c r="ID1" s="467"/>
      <c r="IE1" s="467"/>
      <c r="IF1" s="460" t="s">
        <v>235</v>
      </c>
      <c r="IG1" s="460"/>
      <c r="IH1" s="460"/>
      <c r="II1" s="460"/>
      <c r="IJ1" s="460"/>
      <c r="IK1" s="460"/>
      <c r="IL1" s="460"/>
      <c r="IM1" s="460"/>
      <c r="IN1" s="460"/>
      <c r="IO1" s="460"/>
    </row>
    <row r="2" spans="1:249" s="143" customFormat="1" ht="93.75" customHeight="1" thickBot="1">
      <c r="A2" s="107" t="s">
        <v>71</v>
      </c>
      <c r="B2" s="107" t="s">
        <v>290</v>
      </c>
      <c r="C2" s="108" t="s">
        <v>4</v>
      </c>
      <c r="D2" s="108" t="s">
        <v>72</v>
      </c>
      <c r="E2" s="108" t="s">
        <v>231</v>
      </c>
      <c r="F2" s="108" t="s">
        <v>3</v>
      </c>
      <c r="G2" s="108" t="s">
        <v>73</v>
      </c>
      <c r="H2" s="109" t="s">
        <v>95</v>
      </c>
      <c r="I2" s="109" t="s">
        <v>96</v>
      </c>
      <c r="J2" s="108" t="s">
        <v>6</v>
      </c>
      <c r="K2" s="108" t="s">
        <v>7</v>
      </c>
      <c r="L2" s="108" t="s">
        <v>8</v>
      </c>
      <c r="M2" s="110" t="s">
        <v>97</v>
      </c>
      <c r="N2" s="110" t="s">
        <v>74</v>
      </c>
      <c r="O2" s="111" t="s">
        <v>75</v>
      </c>
      <c r="P2" s="112" t="s">
        <v>99</v>
      </c>
      <c r="Q2" s="112" t="s">
        <v>304</v>
      </c>
      <c r="R2" s="112" t="s">
        <v>305</v>
      </c>
      <c r="S2" s="113" t="s">
        <v>76</v>
      </c>
      <c r="T2" s="114" t="s">
        <v>77</v>
      </c>
      <c r="U2" s="115" t="s">
        <v>318</v>
      </c>
      <c r="V2" s="115" t="s">
        <v>319</v>
      </c>
      <c r="W2" s="115" t="s">
        <v>320</v>
      </c>
      <c r="X2" s="115" t="s">
        <v>321</v>
      </c>
      <c r="Y2" s="115" t="s">
        <v>322</v>
      </c>
      <c r="Z2" s="116" t="s">
        <v>200</v>
      </c>
      <c r="AA2" s="115" t="s">
        <v>100</v>
      </c>
      <c r="AB2" s="115" t="s">
        <v>307</v>
      </c>
      <c r="AC2" s="115" t="s">
        <v>309</v>
      </c>
      <c r="AD2" s="115" t="s">
        <v>310</v>
      </c>
      <c r="AE2" s="115" t="s">
        <v>125</v>
      </c>
      <c r="AF2" s="117" t="s">
        <v>312</v>
      </c>
      <c r="AG2" s="118" t="s">
        <v>257</v>
      </c>
      <c r="AH2" s="119" t="s">
        <v>258</v>
      </c>
      <c r="AI2" s="113" t="s">
        <v>126</v>
      </c>
      <c r="AJ2" s="120" t="s">
        <v>318</v>
      </c>
      <c r="AK2" s="120" t="s">
        <v>319</v>
      </c>
      <c r="AL2" s="120" t="s">
        <v>320</v>
      </c>
      <c r="AM2" s="120" t="s">
        <v>321</v>
      </c>
      <c r="AN2" s="120" t="s">
        <v>322</v>
      </c>
      <c r="AO2" s="121" t="s">
        <v>200</v>
      </c>
      <c r="AP2" s="122" t="s">
        <v>323</v>
      </c>
      <c r="AQ2" s="120" t="s">
        <v>318</v>
      </c>
      <c r="AR2" s="120" t="s">
        <v>319</v>
      </c>
      <c r="AS2" s="120" t="s">
        <v>320</v>
      </c>
      <c r="AT2" s="120" t="s">
        <v>321</v>
      </c>
      <c r="AU2" s="120" t="s">
        <v>322</v>
      </c>
      <c r="AV2" s="121" t="s">
        <v>200</v>
      </c>
      <c r="AW2" s="122" t="s">
        <v>313</v>
      </c>
      <c r="AX2" s="120" t="s">
        <v>318</v>
      </c>
      <c r="AY2" s="120" t="s">
        <v>319</v>
      </c>
      <c r="AZ2" s="120" t="s">
        <v>320</v>
      </c>
      <c r="BA2" s="120" t="s">
        <v>321</v>
      </c>
      <c r="BB2" s="120" t="s">
        <v>322</v>
      </c>
      <c r="BC2" s="121" t="s">
        <v>200</v>
      </c>
      <c r="BD2" s="122" t="s">
        <v>314</v>
      </c>
      <c r="BE2" s="120" t="s">
        <v>318</v>
      </c>
      <c r="BF2" s="120" t="s">
        <v>319</v>
      </c>
      <c r="BG2" s="120" t="s">
        <v>320</v>
      </c>
      <c r="BH2" s="120" t="s">
        <v>321</v>
      </c>
      <c r="BI2" s="120" t="s">
        <v>322</v>
      </c>
      <c r="BJ2" s="121" t="s">
        <v>200</v>
      </c>
      <c r="BK2" s="122" t="s">
        <v>315</v>
      </c>
      <c r="BL2" s="120" t="s">
        <v>318</v>
      </c>
      <c r="BM2" s="120" t="s">
        <v>319</v>
      </c>
      <c r="BN2" s="120" t="s">
        <v>320</v>
      </c>
      <c r="BO2" s="120" t="s">
        <v>321</v>
      </c>
      <c r="BP2" s="120" t="s">
        <v>322</v>
      </c>
      <c r="BQ2" s="121" t="s">
        <v>200</v>
      </c>
      <c r="BR2" s="122" t="s">
        <v>316</v>
      </c>
      <c r="BS2" s="120" t="s">
        <v>318</v>
      </c>
      <c r="BT2" s="120" t="s">
        <v>319</v>
      </c>
      <c r="BU2" s="120" t="s">
        <v>320</v>
      </c>
      <c r="BV2" s="120" t="s">
        <v>321</v>
      </c>
      <c r="BW2" s="120" t="s">
        <v>322</v>
      </c>
      <c r="BX2" s="121" t="s">
        <v>200</v>
      </c>
      <c r="BY2" s="122" t="s">
        <v>317</v>
      </c>
      <c r="BZ2" s="120" t="s">
        <v>318</v>
      </c>
      <c r="CA2" s="120" t="s">
        <v>319</v>
      </c>
      <c r="CB2" s="120" t="s">
        <v>320</v>
      </c>
      <c r="CC2" s="120" t="s">
        <v>321</v>
      </c>
      <c r="CD2" s="120" t="s">
        <v>322</v>
      </c>
      <c r="CE2" s="121" t="s">
        <v>200</v>
      </c>
      <c r="CF2" s="122" t="s">
        <v>324</v>
      </c>
      <c r="CG2" s="120" t="s">
        <v>318</v>
      </c>
      <c r="CH2" s="120" t="s">
        <v>319</v>
      </c>
      <c r="CI2" s="120" t="s">
        <v>320</v>
      </c>
      <c r="CJ2" s="120" t="s">
        <v>321</v>
      </c>
      <c r="CK2" s="120" t="s">
        <v>322</v>
      </c>
      <c r="CL2" s="121" t="s">
        <v>200</v>
      </c>
      <c r="CM2" s="122" t="s">
        <v>325</v>
      </c>
      <c r="CN2" s="120" t="s">
        <v>318</v>
      </c>
      <c r="CO2" s="120" t="s">
        <v>319</v>
      </c>
      <c r="CP2" s="120" t="s">
        <v>320</v>
      </c>
      <c r="CQ2" s="120" t="s">
        <v>321</v>
      </c>
      <c r="CR2" s="120" t="s">
        <v>322</v>
      </c>
      <c r="CS2" s="121" t="s">
        <v>200</v>
      </c>
      <c r="CT2" s="122" t="s">
        <v>326</v>
      </c>
      <c r="CU2" s="120" t="s">
        <v>318</v>
      </c>
      <c r="CV2" s="120" t="s">
        <v>319</v>
      </c>
      <c r="CW2" s="120" t="s">
        <v>320</v>
      </c>
      <c r="CX2" s="120" t="s">
        <v>321</v>
      </c>
      <c r="CY2" s="120" t="s">
        <v>322</v>
      </c>
      <c r="CZ2" s="121" t="s">
        <v>200</v>
      </c>
      <c r="DA2" s="122" t="s">
        <v>327</v>
      </c>
      <c r="DB2" s="120" t="s">
        <v>318</v>
      </c>
      <c r="DC2" s="120" t="s">
        <v>319</v>
      </c>
      <c r="DD2" s="120" t="s">
        <v>320</v>
      </c>
      <c r="DE2" s="120" t="s">
        <v>321</v>
      </c>
      <c r="DF2" s="120" t="s">
        <v>322</v>
      </c>
      <c r="DG2" s="121" t="s">
        <v>200</v>
      </c>
      <c r="DH2" s="122" t="s">
        <v>328</v>
      </c>
      <c r="DI2" s="120" t="s">
        <v>318</v>
      </c>
      <c r="DJ2" s="120" t="s">
        <v>319</v>
      </c>
      <c r="DK2" s="120" t="s">
        <v>320</v>
      </c>
      <c r="DL2" s="120" t="s">
        <v>321</v>
      </c>
      <c r="DM2" s="120" t="s">
        <v>322</v>
      </c>
      <c r="DN2" s="121" t="s">
        <v>200</v>
      </c>
      <c r="DO2" s="122" t="s">
        <v>329</v>
      </c>
      <c r="DP2" s="120" t="s">
        <v>318</v>
      </c>
      <c r="DQ2" s="120" t="s">
        <v>319</v>
      </c>
      <c r="DR2" s="120" t="s">
        <v>320</v>
      </c>
      <c r="DS2" s="120" t="s">
        <v>321</v>
      </c>
      <c r="DT2" s="120" t="s">
        <v>322</v>
      </c>
      <c r="DU2" s="121" t="s">
        <v>200</v>
      </c>
      <c r="DV2" s="122" t="s">
        <v>330</v>
      </c>
      <c r="DW2" s="120" t="s">
        <v>318</v>
      </c>
      <c r="DX2" s="120" t="s">
        <v>319</v>
      </c>
      <c r="DY2" s="120" t="s">
        <v>320</v>
      </c>
      <c r="DZ2" s="120" t="s">
        <v>321</v>
      </c>
      <c r="EA2" s="120" t="s">
        <v>322</v>
      </c>
      <c r="EB2" s="121" t="s">
        <v>200</v>
      </c>
      <c r="EC2" s="122" t="s">
        <v>331</v>
      </c>
      <c r="ED2" s="120" t="s">
        <v>318</v>
      </c>
      <c r="EE2" s="120" t="s">
        <v>319</v>
      </c>
      <c r="EF2" s="120" t="s">
        <v>320</v>
      </c>
      <c r="EG2" s="120" t="s">
        <v>321</v>
      </c>
      <c r="EH2" s="120" t="s">
        <v>322</v>
      </c>
      <c r="EI2" s="121" t="s">
        <v>200</v>
      </c>
      <c r="EJ2" s="122" t="s">
        <v>332</v>
      </c>
      <c r="EK2" s="120" t="s">
        <v>318</v>
      </c>
      <c r="EL2" s="120" t="s">
        <v>319</v>
      </c>
      <c r="EM2" s="120" t="s">
        <v>320</v>
      </c>
      <c r="EN2" s="120" t="s">
        <v>321</v>
      </c>
      <c r="EO2" s="120" t="s">
        <v>322</v>
      </c>
      <c r="EP2" s="121" t="s">
        <v>200</v>
      </c>
      <c r="EQ2" s="122" t="s">
        <v>333</v>
      </c>
      <c r="ER2" s="120" t="s">
        <v>318</v>
      </c>
      <c r="ES2" s="120" t="s">
        <v>319</v>
      </c>
      <c r="ET2" s="120" t="s">
        <v>320</v>
      </c>
      <c r="EU2" s="120" t="s">
        <v>321</v>
      </c>
      <c r="EV2" s="120" t="s">
        <v>322</v>
      </c>
      <c r="EW2" s="121" t="s">
        <v>200</v>
      </c>
      <c r="EX2" s="115" t="s">
        <v>100</v>
      </c>
      <c r="EY2" s="115" t="s">
        <v>306</v>
      </c>
      <c r="EZ2" s="115" t="s">
        <v>308</v>
      </c>
      <c r="FA2" s="115" t="s">
        <v>310</v>
      </c>
      <c r="FB2" s="115" t="s">
        <v>125</v>
      </c>
      <c r="FC2" s="123" t="s">
        <v>311</v>
      </c>
      <c r="FD2" s="124" t="s">
        <v>22</v>
      </c>
      <c r="FE2" s="125" t="s">
        <v>25</v>
      </c>
      <c r="FF2" s="125" t="s">
        <v>28</v>
      </c>
      <c r="FG2" s="125" t="s">
        <v>31</v>
      </c>
      <c r="FH2" s="125" t="s">
        <v>34</v>
      </c>
      <c r="FI2" s="125" t="s">
        <v>37</v>
      </c>
      <c r="FJ2" s="125" t="s">
        <v>40</v>
      </c>
      <c r="FK2" s="125" t="s">
        <v>43</v>
      </c>
      <c r="FL2" s="125" t="s">
        <v>46</v>
      </c>
      <c r="FM2" s="125" t="s">
        <v>49</v>
      </c>
      <c r="FN2" s="125" t="s">
        <v>52</v>
      </c>
      <c r="FO2" s="125" t="s">
        <v>55</v>
      </c>
      <c r="FP2" s="125" t="s">
        <v>58</v>
      </c>
      <c r="FQ2" s="125" t="s">
        <v>61</v>
      </c>
      <c r="FR2" s="125" t="s">
        <v>64</v>
      </c>
      <c r="FS2" s="125" t="s">
        <v>23</v>
      </c>
      <c r="FT2" s="125" t="s">
        <v>26</v>
      </c>
      <c r="FU2" s="125" t="s">
        <v>29</v>
      </c>
      <c r="FV2" s="125" t="s">
        <v>32</v>
      </c>
      <c r="FW2" s="125" t="s">
        <v>35</v>
      </c>
      <c r="FX2" s="125" t="s">
        <v>38</v>
      </c>
      <c r="FY2" s="125" t="s">
        <v>41</v>
      </c>
      <c r="FZ2" s="125" t="s">
        <v>44</v>
      </c>
      <c r="GA2" s="125" t="s">
        <v>47</v>
      </c>
      <c r="GB2" s="125" t="s">
        <v>50</v>
      </c>
      <c r="GC2" s="125" t="s">
        <v>53</v>
      </c>
      <c r="GD2" s="125" t="s">
        <v>56</v>
      </c>
      <c r="GE2" s="125" t="s">
        <v>59</v>
      </c>
      <c r="GF2" s="125" t="s">
        <v>62</v>
      </c>
      <c r="GG2" s="125" t="s">
        <v>65</v>
      </c>
      <c r="GH2" s="125" t="s">
        <v>24</v>
      </c>
      <c r="GI2" s="125" t="s">
        <v>27</v>
      </c>
      <c r="GJ2" s="125" t="s">
        <v>30</v>
      </c>
      <c r="GK2" s="125" t="s">
        <v>33</v>
      </c>
      <c r="GL2" s="125" t="s">
        <v>36</v>
      </c>
      <c r="GM2" s="125" t="s">
        <v>39</v>
      </c>
      <c r="GN2" s="125" t="s">
        <v>42</v>
      </c>
      <c r="GO2" s="125" t="s">
        <v>45</v>
      </c>
      <c r="GP2" s="125" t="s">
        <v>48</v>
      </c>
      <c r="GQ2" s="125" t="s">
        <v>51</v>
      </c>
      <c r="GR2" s="125" t="s">
        <v>54</v>
      </c>
      <c r="GS2" s="125" t="s">
        <v>57</v>
      </c>
      <c r="GT2" s="125" t="s">
        <v>60</v>
      </c>
      <c r="GU2" s="125" t="s">
        <v>63</v>
      </c>
      <c r="GV2" s="126" t="s">
        <v>121</v>
      </c>
      <c r="GW2" s="126" t="s">
        <v>122</v>
      </c>
      <c r="GX2" s="126" t="s">
        <v>123</v>
      </c>
      <c r="GY2" s="127" t="s">
        <v>233</v>
      </c>
      <c r="GZ2" s="127" t="s">
        <v>234</v>
      </c>
      <c r="HA2" s="127" t="s">
        <v>260</v>
      </c>
      <c r="HB2" s="128" t="s">
        <v>334</v>
      </c>
      <c r="HC2" s="128" t="s">
        <v>335</v>
      </c>
      <c r="HD2" s="128" t="s">
        <v>360</v>
      </c>
      <c r="HE2" s="125" t="s">
        <v>111</v>
      </c>
      <c r="HF2" s="125" t="s">
        <v>340</v>
      </c>
      <c r="HG2" s="125" t="s">
        <v>112</v>
      </c>
      <c r="HH2" s="128" t="s">
        <v>336</v>
      </c>
      <c r="HI2" s="128" t="s">
        <v>337</v>
      </c>
      <c r="HJ2" s="128" t="s">
        <v>361</v>
      </c>
      <c r="HK2" s="125" t="s">
        <v>111</v>
      </c>
      <c r="HL2" s="125" t="s">
        <v>340</v>
      </c>
      <c r="HM2" s="125" t="s">
        <v>112</v>
      </c>
      <c r="HN2" s="128" t="s">
        <v>338</v>
      </c>
      <c r="HO2" s="128" t="s">
        <v>339</v>
      </c>
      <c r="HP2" s="128" t="s">
        <v>362</v>
      </c>
      <c r="HQ2" s="125" t="s">
        <v>111</v>
      </c>
      <c r="HR2" s="125" t="s">
        <v>340</v>
      </c>
      <c r="HS2" s="129" t="s">
        <v>112</v>
      </c>
      <c r="HT2" s="130" t="s">
        <v>261</v>
      </c>
      <c r="HU2" s="131" t="s">
        <v>242</v>
      </c>
      <c r="HV2" s="132" t="s">
        <v>243</v>
      </c>
      <c r="HW2" s="132" t="s">
        <v>244</v>
      </c>
      <c r="HX2" s="133" t="s">
        <v>342</v>
      </c>
      <c r="HY2" s="131" t="s">
        <v>343</v>
      </c>
      <c r="HZ2" s="132" t="s">
        <v>346</v>
      </c>
      <c r="IA2" s="132" t="s">
        <v>345</v>
      </c>
      <c r="IB2" s="133" t="s">
        <v>341</v>
      </c>
      <c r="IC2" s="134" t="s">
        <v>347</v>
      </c>
      <c r="ID2" s="125" t="s">
        <v>344</v>
      </c>
      <c r="IE2" s="135" t="s">
        <v>348</v>
      </c>
      <c r="IF2" s="136" t="s">
        <v>113</v>
      </c>
      <c r="IG2" s="137" t="s">
        <v>104</v>
      </c>
      <c r="IH2" s="138" t="s">
        <v>114</v>
      </c>
      <c r="II2" s="139" t="s">
        <v>115</v>
      </c>
      <c r="IJ2" s="140" t="s">
        <v>116</v>
      </c>
      <c r="IK2" s="138" t="s">
        <v>117</v>
      </c>
      <c r="IL2" s="138" t="s">
        <v>108</v>
      </c>
      <c r="IM2" s="141" t="s">
        <v>118</v>
      </c>
      <c r="IN2" s="139" t="s">
        <v>119</v>
      </c>
      <c r="IO2" s="142" t="s">
        <v>120</v>
      </c>
    </row>
    <row r="3" spans="1:249" s="168" customFormat="1" ht="22.15" customHeight="1" thickBot="1">
      <c r="A3" s="144" t="str">
        <f>'事業所回答（シート名変更禁止）'!$J$13</f>
        <v>（選択してください）</v>
      </c>
      <c r="B3" s="145">
        <f>'事業所回答（シート名変更禁止）'!$J$18</f>
        <v>0</v>
      </c>
      <c r="C3" s="146">
        <f>'事業所回答（シート名変更禁止）'!$J$16</f>
        <v>0</v>
      </c>
      <c r="D3" s="147">
        <f>'事業所回答（シート名変更禁止）'!$J$17</f>
        <v>0</v>
      </c>
      <c r="E3" s="148" t="str">
        <f>'事業所回答（シート名変更禁止）'!$J$14</f>
        <v>（選択してください）</v>
      </c>
      <c r="F3" s="148">
        <f>'事業所回答（シート名変更禁止）'!$J$15</f>
        <v>0</v>
      </c>
      <c r="G3" s="148" t="str">
        <f>'事業所回答（シート名変更禁止）'!$J$19</f>
        <v>（選択してください）</v>
      </c>
      <c r="H3" s="149" t="e">
        <f>'事業所回答（シート名変更禁止）'!$AC$20</f>
        <v>#N/A</v>
      </c>
      <c r="I3" s="150" t="str">
        <f>IF('事業所回答（シート名変更禁止）'!$S$20="","",'事業所回答（シート名変更禁止）'!$S$20)</f>
        <v>（選択してください）</v>
      </c>
      <c r="J3" s="148">
        <f>'事業所回答（シート名変更禁止）'!$J$21</f>
        <v>0</v>
      </c>
      <c r="K3" s="148">
        <f>'事業所回答（シート名変更禁止）'!$J$22</f>
        <v>0</v>
      </c>
      <c r="L3" s="148">
        <f>'事業所回答（シート名変更禁止）'!$J$23</f>
        <v>0</v>
      </c>
      <c r="M3" s="151">
        <f>'事業所回答（シート名変更禁止）'!$J$24</f>
        <v>0</v>
      </c>
      <c r="N3" s="151">
        <f>'事業所回答（シート名変更禁止）'!$J$25</f>
        <v>0</v>
      </c>
      <c r="O3" s="152" t="str">
        <f>IF(SUM('事業所回答（シート名変更禁止）'!$G$29,'事業所回答（シート名変更禁止）'!$O$29,'事業所回答（シート名変更禁止）'!$W$29,'事業所回答（シート名変更禁止）'!$G$30,'事業所回答（シート名変更禁止）'!$O$30,'事業所回答（シート名変更禁止）'!$W$30)&gt;1,1,"")</f>
        <v/>
      </c>
      <c r="P3" s="153">
        <f>'事業所回答（シート名変更禁止）'!$G$31</f>
        <v>0</v>
      </c>
      <c r="Q3" s="153">
        <f>'事業所回答（シート名変更禁止）'!T35</f>
        <v>0</v>
      </c>
      <c r="R3" s="153">
        <f>'事業所回答（シート名変更禁止）'!T37</f>
        <v>0</v>
      </c>
      <c r="S3" s="154">
        <f>'事業所回答（シート名変更禁止）'!$W$41</f>
        <v>0</v>
      </c>
      <c r="T3" s="152">
        <f>'事業所回答（シート名変更禁止）'!$G$48</f>
        <v>0</v>
      </c>
      <c r="U3" s="155">
        <f>'事業所回答（シート名変更禁止）'!G46</f>
        <v>0</v>
      </c>
      <c r="V3" s="155">
        <f>'事業所回答（シート名変更禁止）'!O46</f>
        <v>0</v>
      </c>
      <c r="W3" s="155">
        <f>'事業所回答（シート名変更禁止）'!W46</f>
        <v>0</v>
      </c>
      <c r="X3" s="155">
        <f>'事業所回答（シート名変更禁止）'!G47</f>
        <v>0</v>
      </c>
      <c r="Y3" s="155">
        <f>'事業所回答（シート名変更禁止）'!O47</f>
        <v>0</v>
      </c>
      <c r="Z3" s="156">
        <f>'事業所回答（シート名変更禁止）'!$W$47</f>
        <v>0</v>
      </c>
      <c r="AA3" s="155">
        <f>'事業所回答（シート名変更禁止）'!G53</f>
        <v>0</v>
      </c>
      <c r="AB3" s="155">
        <f>'事業所回答（シート名変更禁止）'!O53</f>
        <v>0</v>
      </c>
      <c r="AC3" s="155">
        <f>'事業所回答（シート名変更禁止）'!W53</f>
        <v>0</v>
      </c>
      <c r="AD3" s="155">
        <f>'事業所回答（シート名変更禁止）'!G54</f>
        <v>0</v>
      </c>
      <c r="AE3" s="155">
        <f>'事業所回答（シート名変更禁止）'!O54</f>
        <v>0</v>
      </c>
      <c r="AF3" s="157">
        <f>'事業所回答（シート名変更禁止）'!W54</f>
        <v>0</v>
      </c>
      <c r="AG3" s="158">
        <f>'事業所回答（シート名変更禁止）'!W57</f>
        <v>0</v>
      </c>
      <c r="AH3" s="159">
        <f>'事業所回答（シート名変更禁止）'!W59</f>
        <v>0</v>
      </c>
      <c r="AI3" s="154">
        <f>'事業所回答（シート名変更禁止）'!U82</f>
        <v>0</v>
      </c>
      <c r="AJ3" s="155">
        <f>'事業所回答（シート名変更禁止）'!I82</f>
        <v>0</v>
      </c>
      <c r="AK3" s="155">
        <f>'事業所回答（シート名変更禁止）'!K82</f>
        <v>0</v>
      </c>
      <c r="AL3" s="155">
        <f>'事業所回答（シート名変更禁止）'!M82</f>
        <v>0</v>
      </c>
      <c r="AM3" s="155">
        <f>'事業所回答（シート名変更禁止）'!O82</f>
        <v>0</v>
      </c>
      <c r="AN3" s="155">
        <f>'事業所回答（シート名変更禁止）'!Q82</f>
        <v>0</v>
      </c>
      <c r="AO3" s="155">
        <f>'事業所回答（シート名変更禁止）'!S82</f>
        <v>0</v>
      </c>
      <c r="AP3" s="160">
        <f>SUM('事業所回答（シート名変更禁止）'!U67,'事業所回答（シート名変更禁止）'!U68,'事業所回答（シート名変更禁止）'!U69)</f>
        <v>0</v>
      </c>
      <c r="AQ3" s="161">
        <f>SUM('事業所回答（シート名変更禁止）'!I67,'事業所回答（シート名変更禁止）'!I68,'事業所回答（シート名変更禁止）'!I69)</f>
        <v>0</v>
      </c>
      <c r="AR3" s="161">
        <f>SUM('事業所回答（シート名変更禁止）'!K67,'事業所回答（シート名変更禁止）'!K68,'事業所回答（シート名変更禁止）'!K69)</f>
        <v>0</v>
      </c>
      <c r="AS3" s="161">
        <f>SUM('事業所回答（シート名変更禁止）'!M67,'事業所回答（シート名変更禁止）'!M68,'事業所回答（シート名変更禁止）'!M69)</f>
        <v>0</v>
      </c>
      <c r="AT3" s="161">
        <f>SUM('事業所回答（シート名変更禁止）'!O67,'事業所回答（シート名変更禁止）'!O68,'事業所回答（シート名変更禁止）'!O69)</f>
        <v>0</v>
      </c>
      <c r="AU3" s="161">
        <f>SUM('事業所回答（シート名変更禁止）'!Q67,'事業所回答（シート名変更禁止）'!Q68,'事業所回答（シート名変更禁止）'!Q69)</f>
        <v>0</v>
      </c>
      <c r="AV3" s="161">
        <f>SUM('事業所回答（シート名変更禁止）'!S67,'事業所回答（シート名変更禁止）'!S68,'事業所回答（シート名変更禁止）'!S69)</f>
        <v>0</v>
      </c>
      <c r="AW3" s="160">
        <f>SUM('事業所回答（シート名変更禁止）'!U67)</f>
        <v>0</v>
      </c>
      <c r="AX3" s="155">
        <f>'事業所回答（シート名変更禁止）'!I67</f>
        <v>0</v>
      </c>
      <c r="AY3" s="155">
        <f>'事業所回答（シート名変更禁止）'!K67</f>
        <v>0</v>
      </c>
      <c r="AZ3" s="155">
        <f>'事業所回答（シート名変更禁止）'!M67</f>
        <v>0</v>
      </c>
      <c r="BA3" s="155">
        <f>'事業所回答（シート名変更禁止）'!O67</f>
        <v>0</v>
      </c>
      <c r="BB3" s="155">
        <f>'事業所回答（シート名変更禁止）'!Q67</f>
        <v>0</v>
      </c>
      <c r="BC3" s="155">
        <f>'事業所回答（シート名変更禁止）'!S67</f>
        <v>0</v>
      </c>
      <c r="BD3" s="160">
        <f>SUM('事業所回答（シート名変更禁止）'!U68)</f>
        <v>0</v>
      </c>
      <c r="BE3" s="155">
        <f>'事業所回答（シート名変更禁止）'!I68</f>
        <v>0</v>
      </c>
      <c r="BF3" s="155">
        <f>'事業所回答（シート名変更禁止）'!K68</f>
        <v>0</v>
      </c>
      <c r="BG3" s="155">
        <f>'事業所回答（シート名変更禁止）'!M68</f>
        <v>0</v>
      </c>
      <c r="BH3" s="155">
        <f>'事業所回答（シート名変更禁止）'!O68</f>
        <v>0</v>
      </c>
      <c r="BI3" s="155">
        <f>'事業所回答（シート名変更禁止）'!Q68</f>
        <v>0</v>
      </c>
      <c r="BJ3" s="155">
        <f>'事業所回答（シート名変更禁止）'!S68</f>
        <v>0</v>
      </c>
      <c r="BK3" s="160">
        <f>SUM('事業所回答（シート名変更禁止）'!U69)</f>
        <v>0</v>
      </c>
      <c r="BL3" s="155">
        <f>'事業所回答（シート名変更禁止）'!I69</f>
        <v>0</v>
      </c>
      <c r="BM3" s="155">
        <f>'事業所回答（シート名変更禁止）'!K69</f>
        <v>0</v>
      </c>
      <c r="BN3" s="155">
        <f>'事業所回答（シート名変更禁止）'!M69</f>
        <v>0</v>
      </c>
      <c r="BO3" s="155">
        <f>'事業所回答（シート名変更禁止）'!O69</f>
        <v>0</v>
      </c>
      <c r="BP3" s="155">
        <f>'事業所回答（シート名変更禁止）'!Q69</f>
        <v>0</v>
      </c>
      <c r="BQ3" s="155">
        <f>'事業所回答（シート名変更禁止）'!S69</f>
        <v>0</v>
      </c>
      <c r="BR3" s="160">
        <f>'事業所回答（シート名変更禁止）'!U70</f>
        <v>0</v>
      </c>
      <c r="BS3" s="155">
        <f>'事業所回答（シート名変更禁止）'!I70</f>
        <v>0</v>
      </c>
      <c r="BT3" s="155">
        <f>'事業所回答（シート名変更禁止）'!K70</f>
        <v>0</v>
      </c>
      <c r="BU3" s="155">
        <f>'事業所回答（シート名変更禁止）'!M70</f>
        <v>0</v>
      </c>
      <c r="BV3" s="155">
        <f>'事業所回答（シート名変更禁止）'!O70</f>
        <v>0</v>
      </c>
      <c r="BW3" s="155">
        <f>'事業所回答（シート名変更禁止）'!Q70</f>
        <v>0</v>
      </c>
      <c r="BX3" s="155">
        <f>'事業所回答（シート名変更禁止）'!S70</f>
        <v>0</v>
      </c>
      <c r="BY3" s="160">
        <f>'事業所回答（シート名変更禁止）'!U71</f>
        <v>0</v>
      </c>
      <c r="BZ3" s="155">
        <f>'事業所回答（シート名変更禁止）'!I71</f>
        <v>0</v>
      </c>
      <c r="CA3" s="155">
        <f>'事業所回答（シート名変更禁止）'!K71</f>
        <v>0</v>
      </c>
      <c r="CB3" s="155">
        <f>'事業所回答（シート名変更禁止）'!M71</f>
        <v>0</v>
      </c>
      <c r="CC3" s="155">
        <f>'事業所回答（シート名変更禁止）'!O71</f>
        <v>0</v>
      </c>
      <c r="CD3" s="155">
        <f>'事業所回答（シート名変更禁止）'!Q71</f>
        <v>0</v>
      </c>
      <c r="CE3" s="155">
        <f>'事業所回答（シート名変更禁止）'!S71</f>
        <v>0</v>
      </c>
      <c r="CF3" s="160">
        <f>'事業所回答（シート名変更禁止）'!U72</f>
        <v>0</v>
      </c>
      <c r="CG3" s="161">
        <f>'事業所回答（シート名変更禁止）'!I72</f>
        <v>0</v>
      </c>
      <c r="CH3" s="161">
        <f>'事業所回答（シート名変更禁止）'!K72</f>
        <v>0</v>
      </c>
      <c r="CI3" s="161">
        <f>'事業所回答（シート名変更禁止）'!M72</f>
        <v>0</v>
      </c>
      <c r="CJ3" s="161">
        <f>'事業所回答（シート名変更禁止）'!O72</f>
        <v>0</v>
      </c>
      <c r="CK3" s="161">
        <f>'事業所回答（シート名変更禁止）'!Q72</f>
        <v>0</v>
      </c>
      <c r="CL3" s="161">
        <f>'事業所回答（シート名変更禁止）'!S72</f>
        <v>0</v>
      </c>
      <c r="CM3" s="160">
        <f>'事業所回答（シート名変更禁止）'!U73</f>
        <v>0</v>
      </c>
      <c r="CN3" s="161">
        <f>'事業所回答（シート名変更禁止）'!I73</f>
        <v>0</v>
      </c>
      <c r="CO3" s="161">
        <f>'事業所回答（シート名変更禁止）'!K73</f>
        <v>0</v>
      </c>
      <c r="CP3" s="161">
        <f>'事業所回答（シート名変更禁止）'!M73</f>
        <v>0</v>
      </c>
      <c r="CQ3" s="161">
        <f>'事業所回答（シート名変更禁止）'!O73</f>
        <v>0</v>
      </c>
      <c r="CR3" s="161">
        <f>'事業所回答（シート名変更禁止）'!Q73</f>
        <v>0</v>
      </c>
      <c r="CS3" s="162">
        <f>'事業所回答（シート名変更禁止）'!S73</f>
        <v>0</v>
      </c>
      <c r="CT3" s="160">
        <f>'事業所回答（シート名変更禁止）'!U74</f>
        <v>0</v>
      </c>
      <c r="CU3" s="161">
        <f>'事業所回答（シート名変更禁止）'!I74</f>
        <v>0</v>
      </c>
      <c r="CV3" s="161">
        <f>'事業所回答（シート名変更禁止）'!K74</f>
        <v>0</v>
      </c>
      <c r="CW3" s="161">
        <f>'事業所回答（シート名変更禁止）'!M74</f>
        <v>0</v>
      </c>
      <c r="CX3" s="161">
        <f>'事業所回答（シート名変更禁止）'!O74</f>
        <v>0</v>
      </c>
      <c r="CY3" s="161">
        <f>'事業所回答（シート名変更禁止）'!Q74</f>
        <v>0</v>
      </c>
      <c r="CZ3" s="162">
        <f>'事業所回答（シート名変更禁止）'!S74</f>
        <v>0</v>
      </c>
      <c r="DA3" s="160">
        <f>'事業所回答（シート名変更禁止）'!U75</f>
        <v>0</v>
      </c>
      <c r="DB3" s="161">
        <f>'事業所回答（シート名変更禁止）'!I75</f>
        <v>0</v>
      </c>
      <c r="DC3" s="161">
        <f>'事業所回答（シート名変更禁止）'!K75</f>
        <v>0</v>
      </c>
      <c r="DD3" s="161">
        <f>'事業所回答（シート名変更禁止）'!M75</f>
        <v>0</v>
      </c>
      <c r="DE3" s="161">
        <f>'事業所回答（シート名変更禁止）'!O75</f>
        <v>0</v>
      </c>
      <c r="DF3" s="161">
        <f>'事業所回答（シート名変更禁止）'!Q75</f>
        <v>0</v>
      </c>
      <c r="DG3" s="162">
        <f>'事業所回答（シート名変更禁止）'!S75</f>
        <v>0</v>
      </c>
      <c r="DH3" s="160">
        <f>'事業所回答（シート名変更禁止）'!U76</f>
        <v>0</v>
      </c>
      <c r="DI3" s="161">
        <f>'事業所回答（シート名変更禁止）'!I76</f>
        <v>0</v>
      </c>
      <c r="DJ3" s="161">
        <f>'事業所回答（シート名変更禁止）'!K76</f>
        <v>0</v>
      </c>
      <c r="DK3" s="161">
        <f>'事業所回答（シート名変更禁止）'!M76</f>
        <v>0</v>
      </c>
      <c r="DL3" s="161">
        <f>'事業所回答（シート名変更禁止）'!O76</f>
        <v>0</v>
      </c>
      <c r="DM3" s="161">
        <f>'事業所回答（シート名変更禁止）'!Q76</f>
        <v>0</v>
      </c>
      <c r="DN3" s="162">
        <f>'事業所回答（シート名変更禁止）'!S76</f>
        <v>0</v>
      </c>
      <c r="DO3" s="160">
        <f>'事業所回答（シート名変更禁止）'!U77</f>
        <v>0</v>
      </c>
      <c r="DP3" s="161">
        <f>'事業所回答（シート名変更禁止）'!I77</f>
        <v>0</v>
      </c>
      <c r="DQ3" s="161">
        <f>'事業所回答（シート名変更禁止）'!K77</f>
        <v>0</v>
      </c>
      <c r="DR3" s="161">
        <f>'事業所回答（シート名変更禁止）'!M77</f>
        <v>0</v>
      </c>
      <c r="DS3" s="161">
        <f>'事業所回答（シート名変更禁止）'!O77</f>
        <v>0</v>
      </c>
      <c r="DT3" s="161">
        <f>'事業所回答（シート名変更禁止）'!Q77</f>
        <v>0</v>
      </c>
      <c r="DU3" s="162">
        <f>'事業所回答（シート名変更禁止）'!S77</f>
        <v>0</v>
      </c>
      <c r="DV3" s="160">
        <f>'事業所回答（シート名変更禁止）'!U78</f>
        <v>0</v>
      </c>
      <c r="DW3" s="161">
        <f>'事業所回答（シート名変更禁止）'!I78</f>
        <v>0</v>
      </c>
      <c r="DX3" s="161">
        <f>'事業所回答（シート名変更禁止）'!K78</f>
        <v>0</v>
      </c>
      <c r="DY3" s="161">
        <f>'事業所回答（シート名変更禁止）'!M78</f>
        <v>0</v>
      </c>
      <c r="DZ3" s="161">
        <f>'事業所回答（シート名変更禁止）'!O78</f>
        <v>0</v>
      </c>
      <c r="EA3" s="161">
        <f>'事業所回答（シート名変更禁止）'!Q78</f>
        <v>0</v>
      </c>
      <c r="EB3" s="161">
        <f>'事業所回答（シート名変更禁止）'!S78</f>
        <v>0</v>
      </c>
      <c r="EC3" s="160">
        <f>'事業所回答（シート名変更禁止）'!U79</f>
        <v>0</v>
      </c>
      <c r="ED3" s="161">
        <f>'事業所回答（シート名変更禁止）'!I79</f>
        <v>0</v>
      </c>
      <c r="EE3" s="161">
        <f>'事業所回答（シート名変更禁止）'!K79</f>
        <v>0</v>
      </c>
      <c r="EF3" s="161">
        <f>'事業所回答（シート名変更禁止）'!M79</f>
        <v>0</v>
      </c>
      <c r="EG3" s="161">
        <f>'事業所回答（シート名変更禁止）'!O79</f>
        <v>0</v>
      </c>
      <c r="EH3" s="161">
        <f>'事業所回答（シート名変更禁止）'!Q79</f>
        <v>0</v>
      </c>
      <c r="EI3" s="162">
        <f>'事業所回答（シート名変更禁止）'!S79</f>
        <v>0</v>
      </c>
      <c r="EJ3" s="160">
        <f>'事業所回答（シート名変更禁止）'!U80</f>
        <v>0</v>
      </c>
      <c r="EK3" s="161">
        <f>'事業所回答（シート名変更禁止）'!I80</f>
        <v>0</v>
      </c>
      <c r="EL3" s="161">
        <f>'事業所回答（シート名変更禁止）'!K80</f>
        <v>0</v>
      </c>
      <c r="EM3" s="161">
        <f>'事業所回答（シート名変更禁止）'!M80</f>
        <v>0</v>
      </c>
      <c r="EN3" s="161">
        <f>'事業所回答（シート名変更禁止）'!O80</f>
        <v>0</v>
      </c>
      <c r="EO3" s="161">
        <f>'事業所回答（シート名変更禁止）'!Q80</f>
        <v>0</v>
      </c>
      <c r="EP3" s="162">
        <f>'事業所回答（シート名変更禁止）'!S80</f>
        <v>0</v>
      </c>
      <c r="EQ3" s="160">
        <f>'事業所回答（シート名変更禁止）'!U81</f>
        <v>0</v>
      </c>
      <c r="ER3" s="161">
        <f>'事業所回答（シート名変更禁止）'!I81</f>
        <v>0</v>
      </c>
      <c r="ES3" s="161">
        <f>'事業所回答（シート名変更禁止）'!K81</f>
        <v>0</v>
      </c>
      <c r="ET3" s="161">
        <f>'事業所回答（シート名変更禁止）'!M81</f>
        <v>0</v>
      </c>
      <c r="EU3" s="161">
        <f>'事業所回答（シート名変更禁止）'!O81</f>
        <v>0</v>
      </c>
      <c r="EV3" s="161">
        <f>'事業所回答（シート名変更禁止）'!Q81</f>
        <v>0</v>
      </c>
      <c r="EW3" s="162">
        <f>'事業所回答（シート名変更禁止）'!S81</f>
        <v>0</v>
      </c>
      <c r="EX3" s="155">
        <f>'事業所回答（シート名変更禁止）'!G88</f>
        <v>0</v>
      </c>
      <c r="EY3" s="155">
        <f>'事業所回答（シート名変更禁止）'!O88</f>
        <v>0</v>
      </c>
      <c r="EZ3" s="155">
        <f>'事業所回答（シート名変更禁止）'!W88</f>
        <v>0</v>
      </c>
      <c r="FA3" s="155">
        <f>'事業所回答（シート名変更禁止）'!G89</f>
        <v>0</v>
      </c>
      <c r="FB3" s="155">
        <f>'事業所回答（シート名変更禁止）'!O89</f>
        <v>0</v>
      </c>
      <c r="FC3" s="157">
        <f>'事業所回答（シート名変更禁止）'!W89</f>
        <v>0</v>
      </c>
      <c r="FD3" s="152">
        <f>'事業所回答（シート名変更禁止）'!E95</f>
        <v>0</v>
      </c>
      <c r="FE3" s="155">
        <f>'事業所回答（シート名変更禁止）'!E96</f>
        <v>0</v>
      </c>
      <c r="FF3" s="155">
        <f>'事業所回答（シート名変更禁止）'!E97</f>
        <v>0</v>
      </c>
      <c r="FG3" s="155">
        <f>'事業所回答（シート名変更禁止）'!E98</f>
        <v>0</v>
      </c>
      <c r="FH3" s="155">
        <f>'事業所回答（シート名変更禁止）'!E99</f>
        <v>0</v>
      </c>
      <c r="FI3" s="155">
        <f>'事業所回答（シート名変更禁止）'!E100</f>
        <v>0</v>
      </c>
      <c r="FJ3" s="155">
        <f>'事業所回答（シート名変更禁止）'!E101</f>
        <v>0</v>
      </c>
      <c r="FK3" s="155">
        <f>'事業所回答（シート名変更禁止）'!E102</f>
        <v>0</v>
      </c>
      <c r="FL3" s="155">
        <f>'事業所回答（シート名変更禁止）'!E103</f>
        <v>0</v>
      </c>
      <c r="FM3" s="155">
        <f>'事業所回答（シート名変更禁止）'!E104</f>
        <v>0</v>
      </c>
      <c r="FN3" s="155">
        <f>'事業所回答（シート名変更禁止）'!E105</f>
        <v>0</v>
      </c>
      <c r="FO3" s="155">
        <f>'事業所回答（シート名変更禁止）'!E106</f>
        <v>0</v>
      </c>
      <c r="FP3" s="155">
        <f>'事業所回答（シート名変更禁止）'!E107</f>
        <v>0</v>
      </c>
      <c r="FQ3" s="155">
        <f>'事業所回答（シート名変更禁止）'!E108</f>
        <v>0</v>
      </c>
      <c r="FR3" s="155">
        <f>'事業所回答（シート名変更禁止）'!E109</f>
        <v>0</v>
      </c>
      <c r="FS3" s="155">
        <f>'事業所回答（シート名変更禁止）'!K95</f>
        <v>0</v>
      </c>
      <c r="FT3" s="155">
        <f>'事業所回答（シート名変更禁止）'!K96</f>
        <v>0</v>
      </c>
      <c r="FU3" s="155">
        <f>'事業所回答（シート名変更禁止）'!K97</f>
        <v>0</v>
      </c>
      <c r="FV3" s="155">
        <f>'事業所回答（シート名変更禁止）'!K98</f>
        <v>0</v>
      </c>
      <c r="FW3" s="155">
        <f>'事業所回答（シート名変更禁止）'!K99</f>
        <v>0</v>
      </c>
      <c r="FX3" s="155">
        <f>'事業所回答（シート名変更禁止）'!K100</f>
        <v>0</v>
      </c>
      <c r="FY3" s="155">
        <f>'事業所回答（シート名変更禁止）'!K101</f>
        <v>0</v>
      </c>
      <c r="FZ3" s="155">
        <f>'事業所回答（シート名変更禁止）'!K102</f>
        <v>0</v>
      </c>
      <c r="GA3" s="155">
        <f>'事業所回答（シート名変更禁止）'!K103</f>
        <v>0</v>
      </c>
      <c r="GB3" s="155">
        <f>'事業所回答（シート名変更禁止）'!K104</f>
        <v>0</v>
      </c>
      <c r="GC3" s="155">
        <f>'事業所回答（シート名変更禁止）'!K105</f>
        <v>0</v>
      </c>
      <c r="GD3" s="155">
        <f>'事業所回答（シート名変更禁止）'!K106</f>
        <v>0</v>
      </c>
      <c r="GE3" s="155">
        <f>'事業所回答（シート名変更禁止）'!K107</f>
        <v>0</v>
      </c>
      <c r="GF3" s="155">
        <f>'事業所回答（シート名変更禁止）'!K108</f>
        <v>0</v>
      </c>
      <c r="GG3" s="155">
        <f>'事業所回答（シート名変更禁止）'!K109</f>
        <v>0</v>
      </c>
      <c r="GH3" s="155">
        <f>'事業所回答（シート名変更禁止）'!Q95</f>
        <v>0</v>
      </c>
      <c r="GI3" s="155">
        <f>'事業所回答（シート名変更禁止）'!Q96</f>
        <v>0</v>
      </c>
      <c r="GJ3" s="155">
        <f>'事業所回答（シート名変更禁止）'!Q97</f>
        <v>0</v>
      </c>
      <c r="GK3" s="155">
        <f>'事業所回答（シート名変更禁止）'!Q98</f>
        <v>0</v>
      </c>
      <c r="GL3" s="155">
        <f>'事業所回答（シート名変更禁止）'!Q99</f>
        <v>0</v>
      </c>
      <c r="GM3" s="155">
        <f>'事業所回答（シート名変更禁止）'!Q100</f>
        <v>0</v>
      </c>
      <c r="GN3" s="155">
        <f>'事業所回答（シート名変更禁止）'!Q101</f>
        <v>0</v>
      </c>
      <c r="GO3" s="155">
        <f>'事業所回答（シート名変更禁止）'!Q102</f>
        <v>0</v>
      </c>
      <c r="GP3" s="155">
        <f>'事業所回答（シート名変更禁止）'!Q103</f>
        <v>0</v>
      </c>
      <c r="GQ3" s="155">
        <f>'事業所回答（シート名変更禁止）'!Q104</f>
        <v>0</v>
      </c>
      <c r="GR3" s="155">
        <f>'事業所回答（シート名変更禁止）'!Q105</f>
        <v>0</v>
      </c>
      <c r="GS3" s="155">
        <f>'事業所回答（シート名変更禁止）'!Q106</f>
        <v>0</v>
      </c>
      <c r="GT3" s="155">
        <f>'事業所回答（シート名変更禁止）'!Q107</f>
        <v>0</v>
      </c>
      <c r="GU3" s="156">
        <f>'事業所回答（シート名変更禁止）'!Q108</f>
        <v>0</v>
      </c>
      <c r="GV3" s="163">
        <f>'事業所回答（シート名変更禁止）'!W114</f>
        <v>0</v>
      </c>
      <c r="GW3" s="163">
        <f>'事業所回答（シート名変更禁止）'!W117</f>
        <v>0</v>
      </c>
      <c r="GX3" s="163">
        <f>'事業所回答（シート名変更禁止）'!W121</f>
        <v>0</v>
      </c>
      <c r="GY3" s="163">
        <f>'事業所回答（シート名変更禁止）'!W125</f>
        <v>0</v>
      </c>
      <c r="GZ3" s="163">
        <f>'事業所回答（シート名変更禁止）'!W129</f>
        <v>0</v>
      </c>
      <c r="HA3" s="164">
        <f>IF(GZ3=0,0,GZ3/GY3)</f>
        <v>0</v>
      </c>
      <c r="HB3" s="155">
        <f>'事業所回答（シート名変更禁止）'!E139</f>
        <v>0</v>
      </c>
      <c r="HC3" s="155">
        <f>'事業所回答（シート名変更禁止）'!H139</f>
        <v>0</v>
      </c>
      <c r="HD3" s="178" t="str">
        <f>IF(HB3=0,"就労なし",HC3/HB3)</f>
        <v>就労なし</v>
      </c>
      <c r="HE3" s="155">
        <f>'事業所回答（シート名変更禁止）'!K139</f>
        <v>0</v>
      </c>
      <c r="HF3" s="155">
        <f>'事業所回答（シート名変更禁止）'!N139</f>
        <v>0</v>
      </c>
      <c r="HG3" s="155">
        <f>'事業所回答（シート名変更禁止）'!Q139</f>
        <v>0</v>
      </c>
      <c r="HH3" s="155">
        <f>'事業所回答（シート名変更禁止）'!E140</f>
        <v>0</v>
      </c>
      <c r="HI3" s="155">
        <f>'事業所回答（シート名変更禁止）'!H140</f>
        <v>0</v>
      </c>
      <c r="HJ3" s="178" t="str">
        <f>IF(HH3=0,"就労なし",HI3/HH3)</f>
        <v>就労なし</v>
      </c>
      <c r="HK3" s="155">
        <f>'事業所回答（シート名変更禁止）'!K140</f>
        <v>0</v>
      </c>
      <c r="HL3" s="155">
        <f>'事業所回答（シート名変更禁止）'!N140</f>
        <v>0</v>
      </c>
      <c r="HM3" s="155">
        <f>'事業所回答（シート名変更禁止）'!Q140</f>
        <v>0</v>
      </c>
      <c r="HN3" s="155">
        <f>'事業所回答（シート名変更禁止）'!E141</f>
        <v>0</v>
      </c>
      <c r="HO3" s="155">
        <f>'事業所回答（シート名変更禁止）'!H141</f>
        <v>0</v>
      </c>
      <c r="HP3" s="178" t="str">
        <f>IF(HN3=0,"就労なし",HO3/HN3)</f>
        <v>就労なし</v>
      </c>
      <c r="HQ3" s="155">
        <f>'事業所回答（シート名変更禁止）'!K141</f>
        <v>0</v>
      </c>
      <c r="HR3" s="155">
        <f>'事業所回答（シート名変更禁止）'!N141</f>
        <v>0</v>
      </c>
      <c r="HS3" s="157">
        <f>'事業所回答（シート名変更禁止）'!Q141</f>
        <v>0</v>
      </c>
      <c r="HT3" s="171" t="str">
        <f>'事業所回答（シート名変更禁止）'!K144</f>
        <v/>
      </c>
      <c r="HU3" s="165">
        <f>'事業所回答（シート名変更禁止）'!H150</f>
        <v>0</v>
      </c>
      <c r="HV3" s="163">
        <f>'事業所回答（シート名変更禁止）'!K150</f>
        <v>0</v>
      </c>
      <c r="HW3" s="155">
        <f>'事業所回答（シート名変更禁止）'!N150</f>
        <v>0</v>
      </c>
      <c r="HX3" s="166">
        <f>'事業所回答（シート名変更禁止）'!Q150</f>
        <v>0</v>
      </c>
      <c r="HY3" s="165">
        <f>'事業所回答（シート名変更禁止）'!H151</f>
        <v>0</v>
      </c>
      <c r="HZ3" s="155">
        <f>'事業所回答（シート名変更禁止）'!K151</f>
        <v>0</v>
      </c>
      <c r="IA3" s="155">
        <f>'事業所回答（シート名変更禁止）'!N151</f>
        <v>0</v>
      </c>
      <c r="IB3" s="166">
        <f>'事業所回答（シート名変更禁止）'!Q151</f>
        <v>0</v>
      </c>
      <c r="IC3" s="165">
        <f>'事業所回答（シート名変更禁止）'!H152</f>
        <v>0</v>
      </c>
      <c r="ID3" s="155">
        <f>'事業所回答（シート名変更禁止）'!K152</f>
        <v>0</v>
      </c>
      <c r="IE3" s="166">
        <f>'事業所回答（シート名変更禁止）'!N152</f>
        <v>0</v>
      </c>
      <c r="IF3" s="165">
        <f>'事業所回答（シート名変更禁止）'!G159</f>
        <v>0</v>
      </c>
      <c r="IG3" s="163">
        <f>'事業所回答（シート名変更禁止）'!O159</f>
        <v>0</v>
      </c>
      <c r="IH3" s="155">
        <f>'事業所回答（シート名変更禁止）'!W159</f>
        <v>0</v>
      </c>
      <c r="II3" s="157">
        <f>'事業所回答（シート名変更禁止）'!G160</f>
        <v>0</v>
      </c>
      <c r="IJ3" s="155">
        <f>'事業所回答（シート名変更禁止）'!O160</f>
        <v>0</v>
      </c>
      <c r="IK3" s="155">
        <f>'事業所回答（シート名変更禁止）'!W160</f>
        <v>0</v>
      </c>
      <c r="IL3" s="155">
        <f>'事業所回答（シート名変更禁止）'!G161</f>
        <v>0</v>
      </c>
      <c r="IM3" s="157">
        <f>'事業所回答（シート名変更禁止）'!O161</f>
        <v>0</v>
      </c>
      <c r="IN3" s="157">
        <f>'事業所回答（シート名変更禁止）'!W161</f>
        <v>0</v>
      </c>
      <c r="IO3" s="167">
        <f>'事業所回答（シート名変更禁止）'!B165</f>
        <v>0</v>
      </c>
    </row>
    <row r="8" spans="1:249">
      <c r="H8" s="106"/>
      <c r="I8" s="106"/>
      <c r="K8" s="169"/>
      <c r="L8" s="169"/>
      <c r="M8" s="169"/>
      <c r="N8" s="169"/>
      <c r="O8" s="169"/>
      <c r="P8" s="169"/>
      <c r="Q8" s="169"/>
      <c r="R8" s="169"/>
      <c r="GQ8" s="106"/>
      <c r="GR8" s="106"/>
      <c r="GS8" s="106"/>
      <c r="GT8" s="106"/>
      <c r="GU8" s="106"/>
    </row>
    <row r="9" spans="1:249">
      <c r="H9" s="106"/>
      <c r="I9" s="106"/>
      <c r="K9" s="169"/>
      <c r="L9" s="169"/>
      <c r="M9" s="169"/>
      <c r="N9" s="169"/>
      <c r="O9" s="169"/>
      <c r="P9" s="169"/>
      <c r="Q9" s="169"/>
      <c r="R9" s="169"/>
      <c r="GQ9" s="106"/>
      <c r="GR9" s="106"/>
      <c r="GS9" s="106"/>
      <c r="GT9" s="106"/>
      <c r="GU9" s="106"/>
    </row>
    <row r="10" spans="1:249">
      <c r="H10" s="106"/>
      <c r="I10" s="106"/>
      <c r="K10" s="169"/>
      <c r="L10" s="169"/>
      <c r="M10" s="169"/>
      <c r="N10" s="169"/>
      <c r="O10" s="169"/>
      <c r="P10" s="169"/>
      <c r="Q10" s="169"/>
      <c r="R10" s="169"/>
      <c r="GQ10" s="106"/>
      <c r="GR10" s="106"/>
      <c r="GS10" s="106"/>
      <c r="GT10" s="106"/>
      <c r="GU10" s="106"/>
    </row>
    <row r="11" spans="1:249">
      <c r="H11" s="106"/>
      <c r="I11" s="106"/>
      <c r="K11" s="169"/>
      <c r="L11" s="169"/>
      <c r="M11" s="169"/>
      <c r="N11" s="169"/>
      <c r="O11" s="169"/>
      <c r="P11" s="169"/>
      <c r="Q11" s="169"/>
      <c r="R11" s="169"/>
      <c r="GQ11" s="106"/>
      <c r="GR11" s="106"/>
      <c r="GS11" s="106"/>
      <c r="GT11" s="106"/>
      <c r="GU11" s="106"/>
    </row>
  </sheetData>
  <autoFilter ref="A2:HS2"/>
  <mergeCells count="7">
    <mergeCell ref="IF1:IO1"/>
    <mergeCell ref="GY1:HA1"/>
    <mergeCell ref="B1:N1"/>
    <mergeCell ref="FD1:GU1"/>
    <mergeCell ref="HB1:IE1"/>
    <mergeCell ref="GV1:GX1"/>
    <mergeCell ref="O1:FC1"/>
  </mergeCells>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F9" sqref="F9"/>
    </sheetView>
  </sheetViews>
  <sheetFormatPr defaultRowHeight="13.5"/>
  <cols>
    <col min="1" max="1" width="14" customWidth="1"/>
    <col min="2" max="2" width="36.125" customWidth="1"/>
    <col min="3" max="3" width="15.625" customWidth="1"/>
    <col min="4" max="4" width="5.5" bestFit="1" customWidth="1"/>
    <col min="6" max="8" width="44.5" customWidth="1"/>
  </cols>
  <sheetData>
    <row r="1" spans="1:8">
      <c r="A1" s="42" t="s">
        <v>127</v>
      </c>
      <c r="B1" s="42" t="s">
        <v>128</v>
      </c>
      <c r="C1" t="s">
        <v>129</v>
      </c>
      <c r="E1" t="s">
        <v>130</v>
      </c>
      <c r="F1" t="s">
        <v>217</v>
      </c>
      <c r="G1" t="s">
        <v>218</v>
      </c>
      <c r="H1" t="s">
        <v>219</v>
      </c>
    </row>
    <row r="2" spans="1:8">
      <c r="A2" t="s">
        <v>265</v>
      </c>
      <c r="B2" t="s">
        <v>265</v>
      </c>
      <c r="C2" t="s">
        <v>265</v>
      </c>
      <c r="E2" t="s">
        <v>265</v>
      </c>
      <c r="F2" t="s">
        <v>211</v>
      </c>
      <c r="G2" t="s">
        <v>273</v>
      </c>
      <c r="H2" t="s">
        <v>267</v>
      </c>
    </row>
    <row r="3" spans="1:8">
      <c r="A3" t="s">
        <v>131</v>
      </c>
      <c r="B3" t="s">
        <v>132</v>
      </c>
      <c r="C3" t="s">
        <v>133</v>
      </c>
      <c r="D3">
        <v>2006</v>
      </c>
      <c r="E3" s="104" t="s">
        <v>291</v>
      </c>
      <c r="F3" t="s">
        <v>212</v>
      </c>
      <c r="G3" t="s">
        <v>274</v>
      </c>
      <c r="H3" t="s">
        <v>268</v>
      </c>
    </row>
    <row r="4" spans="1:8">
      <c r="A4" t="s">
        <v>134</v>
      </c>
      <c r="B4" t="s">
        <v>135</v>
      </c>
      <c r="C4" t="s">
        <v>136</v>
      </c>
      <c r="D4">
        <v>2007</v>
      </c>
      <c r="E4" s="104" t="s">
        <v>292</v>
      </c>
      <c r="F4" t="s">
        <v>213</v>
      </c>
      <c r="G4" t="s">
        <v>275</v>
      </c>
      <c r="H4" t="s">
        <v>269</v>
      </c>
    </row>
    <row r="5" spans="1:8">
      <c r="A5" t="s">
        <v>137</v>
      </c>
      <c r="B5" t="s">
        <v>138</v>
      </c>
      <c r="C5" t="s">
        <v>139</v>
      </c>
      <c r="D5">
        <v>2008</v>
      </c>
      <c r="E5" s="104" t="s">
        <v>302</v>
      </c>
      <c r="F5" t="s">
        <v>214</v>
      </c>
      <c r="G5" t="s">
        <v>276</v>
      </c>
      <c r="H5" t="s">
        <v>270</v>
      </c>
    </row>
    <row r="6" spans="1:8">
      <c r="A6" t="s">
        <v>140</v>
      </c>
      <c r="B6" t="s">
        <v>141</v>
      </c>
      <c r="C6" t="s">
        <v>142</v>
      </c>
      <c r="D6">
        <v>2009</v>
      </c>
      <c r="E6" s="104" t="s">
        <v>293</v>
      </c>
      <c r="F6" t="s">
        <v>215</v>
      </c>
      <c r="G6" t="s">
        <v>277</v>
      </c>
      <c r="H6" t="s">
        <v>271</v>
      </c>
    </row>
    <row r="7" spans="1:8">
      <c r="A7" t="s">
        <v>143</v>
      </c>
      <c r="B7" t="s">
        <v>144</v>
      </c>
      <c r="C7" t="s">
        <v>145</v>
      </c>
      <c r="D7">
        <v>2010</v>
      </c>
      <c r="E7" s="104" t="s">
        <v>294</v>
      </c>
      <c r="F7" t="s">
        <v>216</v>
      </c>
      <c r="G7" t="s">
        <v>278</v>
      </c>
      <c r="H7" t="s">
        <v>272</v>
      </c>
    </row>
    <row r="8" spans="1:8">
      <c r="A8" t="s">
        <v>146</v>
      </c>
      <c r="B8" t="s">
        <v>147</v>
      </c>
      <c r="C8" t="s">
        <v>148</v>
      </c>
      <c r="D8">
        <v>2011</v>
      </c>
      <c r="E8" s="104" t="s">
        <v>295</v>
      </c>
      <c r="F8" t="s">
        <v>237</v>
      </c>
      <c r="G8" t="s">
        <v>279</v>
      </c>
      <c r="H8" t="s">
        <v>266</v>
      </c>
    </row>
    <row r="9" spans="1:8">
      <c r="A9" t="s">
        <v>149</v>
      </c>
      <c r="B9" t="s">
        <v>150</v>
      </c>
      <c r="C9" t="s">
        <v>151</v>
      </c>
      <c r="D9">
        <v>2012</v>
      </c>
      <c r="E9" s="104" t="s">
        <v>296</v>
      </c>
      <c r="H9" t="s">
        <v>238</v>
      </c>
    </row>
    <row r="10" spans="1:8">
      <c r="A10" t="s">
        <v>152</v>
      </c>
      <c r="B10" t="s">
        <v>153</v>
      </c>
      <c r="C10" t="s">
        <v>154</v>
      </c>
      <c r="D10">
        <v>2013</v>
      </c>
      <c r="E10" s="104" t="s">
        <v>297</v>
      </c>
      <c r="H10" t="s">
        <v>239</v>
      </c>
    </row>
    <row r="11" spans="1:8">
      <c r="A11" t="s">
        <v>155</v>
      </c>
      <c r="B11" t="s">
        <v>156</v>
      </c>
      <c r="C11" t="s">
        <v>157</v>
      </c>
      <c r="D11">
        <v>2014</v>
      </c>
      <c r="E11" s="104" t="s">
        <v>298</v>
      </c>
    </row>
    <row r="12" spans="1:8">
      <c r="A12" t="s">
        <v>158</v>
      </c>
      <c r="B12" t="s">
        <v>159</v>
      </c>
      <c r="C12" t="s">
        <v>160</v>
      </c>
      <c r="D12">
        <v>2015</v>
      </c>
      <c r="E12" s="104" t="s">
        <v>299</v>
      </c>
    </row>
    <row r="13" spans="1:8">
      <c r="A13" t="s">
        <v>161</v>
      </c>
      <c r="C13" t="s">
        <v>162</v>
      </c>
      <c r="D13">
        <v>2016</v>
      </c>
      <c r="E13" s="104" t="s">
        <v>300</v>
      </c>
    </row>
    <row r="14" spans="1:8">
      <c r="A14" t="s">
        <v>163</v>
      </c>
      <c r="C14" t="s">
        <v>164</v>
      </c>
      <c r="D14">
        <v>2017</v>
      </c>
      <c r="E14" s="104" t="s">
        <v>301</v>
      </c>
    </row>
    <row r="15" spans="1:8">
      <c r="A15" t="s">
        <v>165</v>
      </c>
      <c r="C15" t="s">
        <v>166</v>
      </c>
      <c r="D15">
        <v>2018</v>
      </c>
    </row>
    <row r="16" spans="1:8">
      <c r="A16" t="s">
        <v>167</v>
      </c>
      <c r="C16" t="s">
        <v>228</v>
      </c>
      <c r="D16">
        <v>2019</v>
      </c>
    </row>
    <row r="17" spans="1:4">
      <c r="A17" t="s">
        <v>168</v>
      </c>
      <c r="C17" t="s">
        <v>227</v>
      </c>
      <c r="D17">
        <v>2020</v>
      </c>
    </row>
    <row r="18" spans="1:4">
      <c r="A18" t="s">
        <v>169</v>
      </c>
      <c r="C18" t="s">
        <v>240</v>
      </c>
      <c r="D18">
        <v>2021</v>
      </c>
    </row>
    <row r="19" spans="1:4">
      <c r="A19" t="s">
        <v>170</v>
      </c>
    </row>
    <row r="20" spans="1:4">
      <c r="A20" t="s">
        <v>171</v>
      </c>
    </row>
    <row r="21" spans="1:4">
      <c r="A21" t="s">
        <v>172</v>
      </c>
    </row>
    <row r="22" spans="1:4">
      <c r="A22" t="s">
        <v>173</v>
      </c>
    </row>
    <row r="23" spans="1:4">
      <c r="A23" t="s">
        <v>174</v>
      </c>
    </row>
    <row r="24" spans="1:4">
      <c r="A24" t="s">
        <v>175</v>
      </c>
    </row>
    <row r="25" spans="1:4">
      <c r="A25" t="s">
        <v>176</v>
      </c>
    </row>
    <row r="26" spans="1:4">
      <c r="A26" t="s">
        <v>177</v>
      </c>
    </row>
    <row r="27" spans="1:4">
      <c r="A27" t="s">
        <v>178</v>
      </c>
    </row>
    <row r="28" spans="1:4">
      <c r="A28" t="s">
        <v>179</v>
      </c>
    </row>
    <row r="29" spans="1:4">
      <c r="A29" t="s">
        <v>180</v>
      </c>
    </row>
    <row r="30" spans="1:4">
      <c r="A30" t="s">
        <v>181</v>
      </c>
    </row>
    <row r="31" spans="1:4">
      <c r="A31" t="s">
        <v>182</v>
      </c>
    </row>
    <row r="32" spans="1:4">
      <c r="A32" t="s">
        <v>183</v>
      </c>
    </row>
    <row r="33" spans="1:21">
      <c r="A33" t="s">
        <v>184</v>
      </c>
    </row>
    <row r="34" spans="1:21">
      <c r="A34" t="s">
        <v>185</v>
      </c>
    </row>
    <row r="35" spans="1:21">
      <c r="A35" t="s">
        <v>186</v>
      </c>
      <c r="U35" t="e">
        <f ca="1">OFFSET($K$19,,MATCH($K$19,プルダウンリスト!$F$1:$H$1,0)-7,3)</f>
        <v>#N/A</v>
      </c>
    </row>
    <row r="36" spans="1:21">
      <c r="A36" t="s">
        <v>187</v>
      </c>
    </row>
    <row r="37" spans="1:21">
      <c r="A37" t="s">
        <v>188</v>
      </c>
    </row>
    <row r="38" spans="1:21">
      <c r="A38" t="s">
        <v>189</v>
      </c>
    </row>
    <row r="39" spans="1:21">
      <c r="A39" t="s">
        <v>190</v>
      </c>
    </row>
    <row r="40" spans="1:21">
      <c r="A40" t="s">
        <v>191</v>
      </c>
    </row>
    <row r="41" spans="1:21">
      <c r="A41" t="s">
        <v>192</v>
      </c>
    </row>
    <row r="42" spans="1:21">
      <c r="A42" t="s">
        <v>193</v>
      </c>
    </row>
    <row r="43" spans="1:21">
      <c r="A43" t="s">
        <v>194</v>
      </c>
    </row>
    <row r="44" spans="1:21">
      <c r="A44" t="s">
        <v>195</v>
      </c>
    </row>
    <row r="45" spans="1:21">
      <c r="A45" t="s">
        <v>196</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事業所回答（シート名変更禁止）</vt:lpstr>
      <vt:lpstr>自動編集</vt:lpstr>
      <vt:lpstr>プルダウンリスト</vt:lpstr>
      <vt:lpstr>'事業所回答（シート名変更禁止）'!Print_Area</vt:lpstr>
      <vt:lpstr>サービス種別</vt:lpstr>
      <vt:lpstr>就労移行支援事業所</vt:lpstr>
      <vt:lpstr>就労継続支援A型事業</vt:lpstr>
      <vt:lpstr>就労継続支援A型事業所</vt:lpstr>
      <vt:lpstr>就労継続支援B型事業</vt:lpstr>
      <vt:lpstr>就労継続支援B型事業所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2022-05-09T08:54:46Z</cp:lastPrinted>
  <dcterms:created xsi:type="dcterms:W3CDTF">2017-05-15T10:28:06Z</dcterms:created>
  <dcterms:modified xsi:type="dcterms:W3CDTF">2022-07-13T01:34:38Z</dcterms:modified>
</cp:coreProperties>
</file>