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4（R3年度就労人数調査）\03_調査票（府から市へ依頼）\0610〆_府就労人数調査\"/>
    </mc:Choice>
  </mc:AlternateContent>
  <bookViews>
    <workbookView xWindow="-120" yWindow="-120" windowWidth="20730" windowHeight="11160" tabRatio="599"/>
  </bookViews>
  <sheets>
    <sheet name="事業所回答（シート名変更禁止）" sheetId="1" r:id="rId1"/>
    <sheet name="自動編集" sheetId="2" r:id="rId2"/>
    <sheet name="プルダウンリスト" sheetId="3" r:id="rId3"/>
  </sheets>
  <definedNames>
    <definedName name="_xlnm._FilterDatabase" localSheetId="1" hidden="1">自動編集!$A$2:$JD$2</definedName>
    <definedName name="_xlnm.Print_Area" localSheetId="0">'事業所回答（シート名変更禁止）'!$A$1:$Z$216</definedName>
    <definedName name="サービス種別">プルダウンリスト!$F$1:$F$1</definedName>
    <definedName name="就労継続支援A型事業">プルダウンリスト!#REF!</definedName>
    <definedName name="就労継続支援A型事業所">プルダウンリスト!#REF!</definedName>
    <definedName name="就労継続支援B型事業">プルダウンリスト!#REF!</definedName>
    <definedName name="就労継続支援B型事業所">プルダウンリスト!#REF!</definedName>
    <definedName name="就労定着支援事業所">プルダウンリスト!$F$3:$F$9</definedName>
    <definedName name="定着・旧報酬">プルダウンリスト!#REF!</definedName>
    <definedName name="報酬単価">プルダウンリスト!$F$1:$F$1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2" l="1"/>
  <c r="H3" i="2"/>
  <c r="JE3" i="2" l="1"/>
  <c r="JK3" i="2"/>
  <c r="JJ3" i="2"/>
  <c r="JI3" i="2"/>
  <c r="JH3" i="2"/>
  <c r="JG3" i="2"/>
  <c r="JF3" i="2"/>
  <c r="JD3" i="2"/>
  <c r="JC3" i="2"/>
  <c r="JB3" i="2"/>
  <c r="JA3" i="2"/>
  <c r="IZ3" i="2"/>
  <c r="IY3" i="2"/>
  <c r="IX3" i="2"/>
  <c r="B199" i="1"/>
  <c r="H196" i="1"/>
  <c r="C194" i="1"/>
  <c r="B190" i="1"/>
  <c r="II3" i="2"/>
  <c r="HT3" i="2"/>
  <c r="GB3" i="2"/>
  <c r="FM3" i="2"/>
  <c r="IW3" i="2"/>
  <c r="IH3" i="2"/>
  <c r="HS3" i="2"/>
  <c r="GP3" i="2"/>
  <c r="GA3" i="2"/>
  <c r="FL3" i="2"/>
  <c r="IV3" i="2"/>
  <c r="IG3" i="2"/>
  <c r="HR3" i="2"/>
  <c r="GO3" i="2"/>
  <c r="FZ3" i="2"/>
  <c r="FK3" i="2"/>
  <c r="IU3" i="2"/>
  <c r="IF3" i="2"/>
  <c r="HQ3" i="2"/>
  <c r="GN3" i="2"/>
  <c r="FY3" i="2"/>
  <c r="FJ3" i="2"/>
  <c r="IT3" i="2"/>
  <c r="IE3" i="2"/>
  <c r="HP3" i="2"/>
  <c r="GM3" i="2"/>
  <c r="FX3" i="2"/>
  <c r="FI3" i="2"/>
  <c r="IS3" i="2"/>
  <c r="ID3" i="2"/>
  <c r="HO3" i="2"/>
  <c r="IR3" i="2"/>
  <c r="IC3" i="2"/>
  <c r="HN3" i="2"/>
  <c r="IQ3" i="2"/>
  <c r="IB3" i="2"/>
  <c r="HM3" i="2"/>
  <c r="IP3" i="2"/>
  <c r="IA3" i="2"/>
  <c r="HL3" i="2"/>
  <c r="IO3" i="2"/>
  <c r="HZ3" i="2"/>
  <c r="HK3" i="2"/>
  <c r="IN3" i="2"/>
  <c r="HY3" i="2"/>
  <c r="HJ3" i="2"/>
  <c r="IM3" i="2"/>
  <c r="HX3" i="2"/>
  <c r="HI3" i="2"/>
  <c r="IL3" i="2"/>
  <c r="HW3" i="2"/>
  <c r="HH3" i="2"/>
  <c r="IK3" i="2"/>
  <c r="HV3" i="2"/>
  <c r="HG3" i="2"/>
  <c r="IJ3" i="2"/>
  <c r="HU3" i="2"/>
  <c r="HF3" i="2"/>
  <c r="B161" i="1"/>
  <c r="HD3" i="2"/>
  <c r="HC3" i="2"/>
  <c r="HB3" i="2"/>
  <c r="HA3" i="2"/>
  <c r="GZ3" i="2"/>
  <c r="GY3" i="2"/>
  <c r="GW3" i="2"/>
  <c r="GU3" i="2"/>
  <c r="GV3" i="2"/>
  <c r="GT3" i="2"/>
  <c r="GS3" i="2"/>
  <c r="GR3" i="2"/>
  <c r="H158" i="1"/>
  <c r="GF3" i="2"/>
  <c r="FH3" i="2"/>
  <c r="FG3" i="2"/>
  <c r="FF3" i="2"/>
  <c r="FC3" i="2"/>
  <c r="FB3" i="2"/>
  <c r="EW3" i="2"/>
  <c r="EV3" i="2"/>
  <c r="EU3" i="2"/>
  <c r="ET3" i="2"/>
  <c r="ES3" i="2"/>
  <c r="ER3" i="2"/>
  <c r="H125" i="1"/>
  <c r="EP3" i="2"/>
  <c r="EO3" i="2"/>
  <c r="EN3" i="2"/>
  <c r="EM3" i="2"/>
  <c r="EL3" i="2"/>
  <c r="EK3" i="2"/>
  <c r="B81" i="1"/>
  <c r="G73" i="1"/>
  <c r="J73" i="1" s="1"/>
  <c r="H78" i="1"/>
  <c r="T58" i="1"/>
  <c r="N43" i="1"/>
  <c r="H45" i="1"/>
  <c r="AB17" i="1" l="1"/>
  <c r="H187" i="1"/>
  <c r="C185" i="1"/>
  <c r="H164" i="1"/>
  <c r="H150" i="1"/>
  <c r="G153" i="1"/>
  <c r="J153" i="1" s="1"/>
  <c r="Q179" i="1"/>
  <c r="T173" i="1" s="1"/>
  <c r="H131" i="1"/>
  <c r="B128" i="1"/>
  <c r="G120" i="1"/>
  <c r="J120" i="1" s="1"/>
  <c r="H117" i="1"/>
  <c r="L110" i="1"/>
  <c r="L34" i="1"/>
  <c r="H70" i="1"/>
  <c r="H84" i="1"/>
  <c r="H50" i="1"/>
  <c r="G40" i="1"/>
  <c r="H37" i="1"/>
  <c r="E3" i="2" l="1"/>
  <c r="D3" i="2"/>
  <c r="JL3" i="2" l="1"/>
  <c r="J114" i="1" l="1"/>
  <c r="FW3" i="2"/>
  <c r="FV3" i="2"/>
  <c r="FU3" i="2"/>
  <c r="GL3" i="2"/>
  <c r="GK3" i="2"/>
  <c r="GJ3" i="2"/>
  <c r="GI3" i="2"/>
  <c r="GH3" i="2"/>
  <c r="GG3" i="2"/>
  <c r="GE3" i="2"/>
  <c r="GD3" i="2"/>
  <c r="GC3" i="2"/>
  <c r="FQ3" i="2"/>
  <c r="FR3" i="2"/>
  <c r="FT3" i="2"/>
  <c r="FS3" i="2"/>
  <c r="FP3" i="2"/>
  <c r="FO3" i="2"/>
  <c r="FN3" i="2"/>
  <c r="FE3" i="2"/>
  <c r="FD3" i="2"/>
  <c r="FA3" i="2"/>
  <c r="EY3" i="2"/>
  <c r="EZ3" i="2"/>
  <c r="EH3" i="2" l="1"/>
  <c r="EG3" i="2"/>
  <c r="AH3" i="2"/>
  <c r="J40" i="1"/>
  <c r="EI3" i="2" l="1"/>
  <c r="Q146" i="1"/>
  <c r="T140" i="1" s="1"/>
  <c r="EF3" i="2" l="1"/>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Y3" i="2"/>
  <c r="CX3" i="2"/>
  <c r="CW3" i="2"/>
  <c r="CV3" i="2"/>
  <c r="CU3" i="2"/>
  <c r="CT3" i="2"/>
  <c r="CS3" i="2"/>
  <c r="CR3" i="2"/>
  <c r="CQ3" i="2"/>
  <c r="CP3" i="2"/>
  <c r="CO3" i="2"/>
  <c r="CM3" i="2"/>
  <c r="CL3" i="2"/>
  <c r="CK3" i="2"/>
  <c r="CJ3" i="2"/>
  <c r="CI3" i="2"/>
  <c r="CH3" i="2"/>
  <c r="CF3" i="2"/>
  <c r="CE3" i="2"/>
  <c r="CD3" i="2"/>
  <c r="CB3" i="2"/>
  <c r="CC3" i="2"/>
  <c r="CA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F3" i="2"/>
  <c r="AE3" i="2"/>
  <c r="AD3" i="2"/>
  <c r="AC3" i="2"/>
  <c r="AB3" i="2"/>
  <c r="AA3" i="2"/>
  <c r="Y3" i="2"/>
  <c r="X3" i="2"/>
  <c r="W3" i="2"/>
  <c r="V3" i="2"/>
  <c r="U3" i="2"/>
  <c r="T3" i="2"/>
  <c r="Q99" i="1" l="1"/>
  <c r="T92" i="1" s="1"/>
  <c r="Q65" i="1"/>
  <c r="R3" i="2" l="1"/>
  <c r="Q3" i="2" l="1"/>
  <c r="P3" i="2"/>
  <c r="O3" i="2"/>
  <c r="F3" i="2"/>
  <c r="S35" i="3" l="1"/>
  <c r="N3" i="2" l="1"/>
  <c r="M3" i="2"/>
  <c r="L3" i="2"/>
  <c r="K3" i="2"/>
  <c r="J3" i="2"/>
  <c r="B3" i="2"/>
  <c r="G3" i="2"/>
  <c r="C3" i="2"/>
  <c r="A3" i="2"/>
</calcChain>
</file>

<file path=xl/comments1.xml><?xml version="1.0" encoding="utf-8"?>
<comments xmlns="http://schemas.openxmlformats.org/spreadsheetml/2006/main">
  <authors>
    <author>大阪府</author>
  </authors>
  <commentList>
    <comment ref="Z30" authorId="0" shapeId="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<sst xmlns="http://schemas.openxmlformats.org/spreadsheetml/2006/main" count="982" uniqueCount="276">
  <si>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</si>
  <si>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</si>
  <si>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</si>
  <si>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</si>
  <si>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事業所番号</t>
    <rPh sb="0" eb="3">
      <t>ジギョウショ</t>
    </rPh>
    <rPh sb="3" eb="5">
      <t>バンゴウ</t>
    </rPh>
    <phoneticPr fontId="2"/>
  </si>
  <si>
    <t>指定年月日</t>
    <rPh sb="0" eb="2">
      <t>シテイ</t>
    </rPh>
    <rPh sb="2" eb="5">
      <t>ネンガッピ</t>
    </rPh>
    <phoneticPr fontId="2"/>
  </si>
  <si>
    <t>電話番号</t>
    <rPh sb="0" eb="2">
      <t>デンワ</t>
    </rPh>
    <rPh sb="2" eb="4">
      <t>バンゴウ</t>
    </rPh>
    <phoneticPr fontId="2"/>
  </si>
  <si>
    <t>FAX</t>
  </si>
  <si>
    <t>E-mail</t>
  </si>
  <si>
    <t>ご担当者氏名</t>
    <rPh sb="1" eb="4">
      <t>タントウシャ</t>
    </rPh>
    <rPh sb="4" eb="6">
      <t>シメイ</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</si>
  <si>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</si>
  <si>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</si>
  <si>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</si>
  <si>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</si>
  <si>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</si>
  <si>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</si>
  <si>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</si>
  <si>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9"/>
  </si>
  <si>
    <t>市町村</t>
    <rPh sb="0" eb="3">
      <t>シチョウソン</t>
    </rPh>
    <phoneticPr fontId="2"/>
  </si>
  <si>
    <t>担当者</t>
    <rPh sb="0" eb="3">
      <t>タントウシャ</t>
    </rPh>
    <phoneticPr fontId="2"/>
  </si>
  <si>
    <t>法人種別</t>
    <rPh sb="0" eb="2">
      <t>ホウジン</t>
    </rPh>
    <rPh sb="2" eb="4">
      <t>シュベツ</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</si>
  <si>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</si>
  <si>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</si>
  <si>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</si>
  <si>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</si>
  <si>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</si>
  <si>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発達障がい</t>
    <rPh sb="0" eb="2">
      <t>ハッタツ</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</si>
  <si>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</si>
  <si>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</si>
  <si>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</si>
  <si>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</si>
  <si>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</si>
  <si>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指定年</t>
    <rPh sb="0" eb="2">
      <t>シテイ</t>
    </rPh>
    <rPh sb="2" eb="3">
      <t>ドシ</t>
    </rPh>
    <phoneticPr fontId="2"/>
  </si>
  <si>
    <t>指定日</t>
    <rPh sb="0" eb="3">
      <t>シテイビ</t>
    </rPh>
    <phoneticPr fontId="19"/>
  </si>
  <si>
    <t>HP</t>
    <phoneticPr fontId="19"/>
  </si>
  <si>
    <t>事業所ホームページのURL</t>
    <rPh sb="0" eb="3">
      <t>ジギョウショ</t>
    </rPh>
    <phoneticPr fontId="19"/>
  </si>
  <si>
    <t>平衡機能障がい</t>
    <rPh sb="0" eb="2">
      <t>ヘイコウ</t>
    </rPh>
    <rPh sb="2" eb="4">
      <t>キノウ</t>
    </rPh>
    <rPh sb="4" eb="5">
      <t>ショウ</t>
    </rPh>
    <phoneticPr fontId="2"/>
  </si>
  <si>
    <t>市町村(Ｄ16)</t>
    <rPh sb="0" eb="3">
      <t>シチョウソン</t>
    </rPh>
    <phoneticPr fontId="19"/>
  </si>
  <si>
    <t>法人種別(Ｄ17)</t>
    <rPh sb="0" eb="2">
      <t>ホウジン</t>
    </rPh>
    <rPh sb="2" eb="4">
      <t>シュベツ</t>
    </rPh>
    <phoneticPr fontId="19"/>
  </si>
  <si>
    <t>年</t>
    <rPh sb="0" eb="1">
      <t>ネン</t>
    </rPh>
    <phoneticPr fontId="19"/>
  </si>
  <si>
    <t>月日</t>
    <rPh sb="0" eb="2">
      <t>ツキヒ</t>
    </rPh>
    <phoneticPr fontId="19"/>
  </si>
  <si>
    <t>01大阪市</t>
    <rPh sb="2" eb="5">
      <t>オオサカシ</t>
    </rPh>
    <phoneticPr fontId="1"/>
  </si>
  <si>
    <t>社会福祉法人</t>
    <rPh sb="0" eb="2">
      <t>シャカイ</t>
    </rPh>
    <rPh sb="2" eb="4">
      <t>フクシ</t>
    </rPh>
    <rPh sb="4" eb="6">
      <t>ホウジン</t>
    </rPh>
    <phoneticPr fontId="19"/>
  </si>
  <si>
    <t>02堺市</t>
    <rPh sb="2" eb="3">
      <t>サカイ</t>
    </rPh>
    <rPh sb="3" eb="4">
      <t>シ</t>
    </rPh>
    <phoneticPr fontId="1"/>
  </si>
  <si>
    <t>医療法人</t>
    <rPh sb="0" eb="2">
      <t>イリョウ</t>
    </rPh>
    <rPh sb="2" eb="4">
      <t>ホウジン</t>
    </rPh>
    <phoneticPr fontId="19"/>
  </si>
  <si>
    <t>03高槻市</t>
    <rPh sb="2" eb="4">
      <t>タカツキ</t>
    </rPh>
    <rPh sb="4" eb="5">
      <t>シ</t>
    </rPh>
    <phoneticPr fontId="1"/>
  </si>
  <si>
    <t>特定非営利活動法人（NPO法人）</t>
    <rPh sb="0" eb="2">
      <t>トクテイ</t>
    </rPh>
    <rPh sb="2" eb="5">
      <t>ヒエイリ</t>
    </rPh>
    <rPh sb="5" eb="7">
      <t>カツドウ</t>
    </rPh>
    <rPh sb="7" eb="9">
      <t>ホウジン</t>
    </rPh>
    <rPh sb="13" eb="15">
      <t>ホウジン</t>
    </rPh>
    <phoneticPr fontId="19"/>
  </si>
  <si>
    <t>04東大阪市</t>
    <rPh sb="2" eb="3">
      <t>ヒガシ</t>
    </rPh>
    <rPh sb="3" eb="6">
      <t>オオサカシ</t>
    </rPh>
    <phoneticPr fontId="1"/>
  </si>
  <si>
    <t>一般社団法人</t>
    <rPh sb="0" eb="2">
      <t>イッパン</t>
    </rPh>
    <rPh sb="2" eb="4">
      <t>シャダン</t>
    </rPh>
    <rPh sb="4" eb="6">
      <t>ホウジン</t>
    </rPh>
    <phoneticPr fontId="19"/>
  </si>
  <si>
    <t>05豊中市</t>
    <rPh sb="2" eb="4">
      <t>トヨナカ</t>
    </rPh>
    <rPh sb="4" eb="5">
      <t>シ</t>
    </rPh>
    <phoneticPr fontId="1"/>
  </si>
  <si>
    <t>公益財団法人</t>
    <rPh sb="0" eb="2">
      <t>コウエキ</t>
    </rPh>
    <rPh sb="2" eb="4">
      <t>ザイダン</t>
    </rPh>
    <rPh sb="4" eb="6">
      <t>ホウジン</t>
    </rPh>
    <phoneticPr fontId="19"/>
  </si>
  <si>
    <t>06枚方市</t>
    <rPh sb="2" eb="4">
      <t>ヒラカタ</t>
    </rPh>
    <rPh sb="4" eb="5">
      <t>シ</t>
    </rPh>
    <phoneticPr fontId="1"/>
  </si>
  <si>
    <t>一般財団法人</t>
    <rPh sb="0" eb="2">
      <t>イッパン</t>
    </rPh>
    <rPh sb="2" eb="4">
      <t>ザイダン</t>
    </rPh>
    <rPh sb="4" eb="6">
      <t>ホウジン</t>
    </rPh>
    <phoneticPr fontId="19"/>
  </si>
  <si>
    <t>07岸和田市</t>
    <rPh sb="2" eb="5">
      <t>キシワダ</t>
    </rPh>
    <rPh sb="5" eb="6">
      <t>シ</t>
    </rPh>
    <phoneticPr fontId="1"/>
  </si>
  <si>
    <t>有限会社</t>
    <rPh sb="0" eb="2">
      <t>ユウゲン</t>
    </rPh>
    <rPh sb="2" eb="4">
      <t>ガイシャ</t>
    </rPh>
    <phoneticPr fontId="19"/>
  </si>
  <si>
    <t>08池田市</t>
    <rPh sb="2" eb="4">
      <t>イケダ</t>
    </rPh>
    <rPh sb="4" eb="5">
      <t>シ</t>
    </rPh>
    <phoneticPr fontId="1"/>
  </si>
  <si>
    <t>株式会社</t>
    <rPh sb="0" eb="2">
      <t>カブシキ</t>
    </rPh>
    <rPh sb="2" eb="4">
      <t>ガイシャ</t>
    </rPh>
    <phoneticPr fontId="19"/>
  </si>
  <si>
    <t>09吹田市</t>
    <rPh sb="2" eb="4">
      <t>スイタ</t>
    </rPh>
    <rPh sb="4" eb="5">
      <t>シ</t>
    </rPh>
    <phoneticPr fontId="1"/>
  </si>
  <si>
    <t>持分会社（合同会社、合資会社、合名会社）</t>
    <phoneticPr fontId="19"/>
  </si>
  <si>
    <t>10泉大津市</t>
    <rPh sb="2" eb="5">
      <t>イズミオオツ</t>
    </rPh>
    <rPh sb="5" eb="6">
      <t>シ</t>
    </rPh>
    <phoneticPr fontId="1"/>
  </si>
  <si>
    <t>上記以外</t>
    <rPh sb="0" eb="2">
      <t>ジョウキ</t>
    </rPh>
    <rPh sb="2" eb="4">
      <t>イガイ</t>
    </rPh>
    <phoneticPr fontId="19"/>
  </si>
  <si>
    <t>11貝塚市</t>
    <rPh sb="2" eb="4">
      <t>カイヅカ</t>
    </rPh>
    <rPh sb="4" eb="5">
      <t>シ</t>
    </rPh>
    <phoneticPr fontId="1"/>
  </si>
  <si>
    <t>12守口市</t>
    <rPh sb="2" eb="4">
      <t>モリグチ</t>
    </rPh>
    <rPh sb="4" eb="5">
      <t>シ</t>
    </rPh>
    <phoneticPr fontId="1"/>
  </si>
  <si>
    <t>13茨木市</t>
    <rPh sb="2" eb="4">
      <t>イバラキ</t>
    </rPh>
    <rPh sb="4" eb="5">
      <t>シ</t>
    </rPh>
    <phoneticPr fontId="1"/>
  </si>
  <si>
    <t>2018年(平成30年)</t>
    <rPh sb="4" eb="5">
      <t>ネン</t>
    </rPh>
    <rPh sb="6" eb="8">
      <t>ヘイセイ</t>
    </rPh>
    <rPh sb="10" eb="11">
      <t>ネン</t>
    </rPh>
    <phoneticPr fontId="19"/>
  </si>
  <si>
    <t>14八尾市</t>
    <rPh sb="2" eb="4">
      <t>ヤオ</t>
    </rPh>
    <rPh sb="4" eb="5">
      <t>シ</t>
    </rPh>
    <phoneticPr fontId="1"/>
  </si>
  <si>
    <t>15泉佐野市</t>
    <rPh sb="2" eb="5">
      <t>イズミサノ</t>
    </rPh>
    <rPh sb="5" eb="6">
      <t>シ</t>
    </rPh>
    <phoneticPr fontId="1"/>
  </si>
  <si>
    <t>16富田林市</t>
    <rPh sb="2" eb="5">
      <t>トンダバヤシ</t>
    </rPh>
    <rPh sb="5" eb="6">
      <t>シ</t>
    </rPh>
    <phoneticPr fontId="1"/>
  </si>
  <si>
    <t>17寝屋川市</t>
    <rPh sb="2" eb="5">
      <t>ネヤガワ</t>
    </rPh>
    <rPh sb="5" eb="6">
      <t>シ</t>
    </rPh>
    <phoneticPr fontId="1"/>
  </si>
  <si>
    <t>18河内長野市</t>
    <rPh sb="2" eb="6">
      <t>カワチナガノ</t>
    </rPh>
    <rPh sb="6" eb="7">
      <t>シ</t>
    </rPh>
    <phoneticPr fontId="1"/>
  </si>
  <si>
    <t>19松原市</t>
    <rPh sb="2" eb="4">
      <t>マツバラ</t>
    </rPh>
    <rPh sb="4" eb="5">
      <t>シ</t>
    </rPh>
    <phoneticPr fontId="1"/>
  </si>
  <si>
    <t>20大東市</t>
    <rPh sb="2" eb="4">
      <t>ダイトウ</t>
    </rPh>
    <rPh sb="4" eb="5">
      <t>シ</t>
    </rPh>
    <phoneticPr fontId="1"/>
  </si>
  <si>
    <t>21和泉市</t>
    <rPh sb="2" eb="4">
      <t>イズミ</t>
    </rPh>
    <rPh sb="4" eb="5">
      <t>シ</t>
    </rPh>
    <phoneticPr fontId="1"/>
  </si>
  <si>
    <t>22箕面市</t>
    <rPh sb="2" eb="4">
      <t>ミノオ</t>
    </rPh>
    <rPh sb="4" eb="5">
      <t>シ</t>
    </rPh>
    <phoneticPr fontId="1"/>
  </si>
  <si>
    <t>23柏原市</t>
    <rPh sb="2" eb="4">
      <t>カシワラ</t>
    </rPh>
    <rPh sb="4" eb="5">
      <t>シ</t>
    </rPh>
    <phoneticPr fontId="1"/>
  </si>
  <si>
    <t>24羽曳野市</t>
    <rPh sb="2" eb="5">
      <t>ハビキノ</t>
    </rPh>
    <rPh sb="5" eb="6">
      <t>シ</t>
    </rPh>
    <phoneticPr fontId="1"/>
  </si>
  <si>
    <t>25門真市</t>
    <rPh sb="2" eb="4">
      <t>カドマ</t>
    </rPh>
    <rPh sb="4" eb="5">
      <t>シ</t>
    </rPh>
    <phoneticPr fontId="1"/>
  </si>
  <si>
    <t>26摂津市</t>
    <rPh sb="2" eb="4">
      <t>セッツ</t>
    </rPh>
    <rPh sb="4" eb="5">
      <t>シ</t>
    </rPh>
    <phoneticPr fontId="1"/>
  </si>
  <si>
    <t>27高石市</t>
    <rPh sb="2" eb="5">
      <t>タカイシシ</t>
    </rPh>
    <phoneticPr fontId="1"/>
  </si>
  <si>
    <t>28藤井寺市</t>
    <rPh sb="2" eb="6">
      <t>フジイデラシ</t>
    </rPh>
    <phoneticPr fontId="1"/>
  </si>
  <si>
    <t>29泉南市</t>
    <rPh sb="2" eb="5">
      <t>センナンシ</t>
    </rPh>
    <phoneticPr fontId="1"/>
  </si>
  <si>
    <t>30四条畷市</t>
    <rPh sb="2" eb="6">
      <t>シジョウナワテシ</t>
    </rPh>
    <phoneticPr fontId="1"/>
  </si>
  <si>
    <t>31交野市</t>
    <rPh sb="2" eb="5">
      <t>カタノシ</t>
    </rPh>
    <phoneticPr fontId="1"/>
  </si>
  <si>
    <t>32大阪狭山市</t>
    <rPh sb="2" eb="7">
      <t>オオサカサヤマシ</t>
    </rPh>
    <phoneticPr fontId="1"/>
  </si>
  <si>
    <t>33阪南市</t>
    <rPh sb="2" eb="5">
      <t>ハンナンシ</t>
    </rPh>
    <phoneticPr fontId="1"/>
  </si>
  <si>
    <t>34島本町</t>
    <rPh sb="2" eb="4">
      <t>シマモト</t>
    </rPh>
    <rPh sb="4" eb="5">
      <t>マチ</t>
    </rPh>
    <phoneticPr fontId="1"/>
  </si>
  <si>
    <t>35豊能町</t>
    <rPh sb="2" eb="3">
      <t>トヨ</t>
    </rPh>
    <phoneticPr fontId="1"/>
  </si>
  <si>
    <t>36能勢町</t>
    <rPh sb="2" eb="5">
      <t>ノセチョウ</t>
    </rPh>
    <phoneticPr fontId="1"/>
  </si>
  <si>
    <t>37忠岡町</t>
    <rPh sb="2" eb="4">
      <t>タダオカ</t>
    </rPh>
    <rPh sb="4" eb="5">
      <t>マチ</t>
    </rPh>
    <phoneticPr fontId="1"/>
  </si>
  <si>
    <t>38熊取町</t>
    <rPh sb="2" eb="4">
      <t>クマトリ</t>
    </rPh>
    <rPh sb="4" eb="5">
      <t>マチ</t>
    </rPh>
    <phoneticPr fontId="1"/>
  </si>
  <si>
    <t>39田尻町</t>
    <rPh sb="2" eb="4">
      <t>タジリ</t>
    </rPh>
    <rPh sb="4" eb="5">
      <t>マチ</t>
    </rPh>
    <phoneticPr fontId="1"/>
  </si>
  <si>
    <t>40岬町</t>
    <rPh sb="2" eb="3">
      <t>ミサキ</t>
    </rPh>
    <rPh sb="3" eb="4">
      <t>チョウ</t>
    </rPh>
    <phoneticPr fontId="1"/>
  </si>
  <si>
    <t>41太子町</t>
    <rPh sb="2" eb="4">
      <t>タイシ</t>
    </rPh>
    <rPh sb="4" eb="5">
      <t>チョウ</t>
    </rPh>
    <phoneticPr fontId="1"/>
  </si>
  <si>
    <t>42河南町</t>
    <rPh sb="2" eb="4">
      <t>カナン</t>
    </rPh>
    <rPh sb="4" eb="5">
      <t>チョウ</t>
    </rPh>
    <phoneticPr fontId="1"/>
  </si>
  <si>
    <t>43千早赤坂村</t>
    <rPh sb="2" eb="4">
      <t>チハヤ</t>
    </rPh>
    <rPh sb="4" eb="6">
      <t>アカサカ</t>
    </rPh>
    <rPh sb="6" eb="7">
      <t>ムラ</t>
    </rPh>
    <phoneticPr fontId="1"/>
  </si>
  <si>
    <t>就労移行支援事業所</t>
    <rPh sb="0" eb="2">
      <t>シュウロウ</t>
    </rPh>
    <rPh sb="2" eb="4">
      <t>イコウ</t>
    </rPh>
    <rPh sb="4" eb="6">
      <t>シエン</t>
    </rPh>
    <rPh sb="6" eb="9">
      <t>ジギョウショ</t>
    </rPh>
    <phoneticPr fontId="19"/>
  </si>
  <si>
    <t>就労継続支援A型事業所</t>
    <rPh sb="0" eb="2">
      <t>シュウロウ</t>
    </rPh>
    <rPh sb="2" eb="4">
      <t>ケイゾク</t>
    </rPh>
    <rPh sb="4" eb="6">
      <t>シエン</t>
    </rPh>
    <rPh sb="7" eb="8">
      <t>ガタ</t>
    </rPh>
    <rPh sb="8" eb="11">
      <t>ジギョウショ</t>
    </rPh>
    <phoneticPr fontId="19"/>
  </si>
  <si>
    <t>就労継続支援B型事業所</t>
    <rPh sb="0" eb="2">
      <t>シュウロウ</t>
    </rPh>
    <rPh sb="2" eb="4">
      <t>ケイゾク</t>
    </rPh>
    <rPh sb="4" eb="6">
      <t>シエン</t>
    </rPh>
    <rPh sb="7" eb="8">
      <t>ガタ</t>
    </rPh>
    <rPh sb="8" eb="11">
      <t>ジギョウショ</t>
    </rPh>
    <phoneticPr fontId="19"/>
  </si>
  <si>
    <t>2020年(令和２年)</t>
    <rPh sb="4" eb="5">
      <t>ネン</t>
    </rPh>
    <rPh sb="6" eb="8">
      <t>レイワ</t>
    </rPh>
    <rPh sb="9" eb="10">
      <t>ネン</t>
    </rPh>
    <rPh sb="10" eb="11">
      <t>ヘイネン</t>
    </rPh>
    <phoneticPr fontId="19"/>
  </si>
  <si>
    <t>2019年(令和元年)</t>
    <rPh sb="4" eb="5">
      <t>ネン</t>
    </rPh>
    <rPh sb="6" eb="8">
      <t>レイワ</t>
    </rPh>
    <rPh sb="8" eb="10">
      <t>ガンネン</t>
    </rPh>
    <rPh sb="9" eb="10">
      <t>ネン</t>
    </rPh>
    <phoneticPr fontId="19"/>
  </si>
  <si>
    <t>指定年</t>
    <rPh sb="0" eb="2">
      <t>シテイ</t>
    </rPh>
    <rPh sb="2" eb="3">
      <t>ネン</t>
    </rPh>
    <phoneticPr fontId="19"/>
  </si>
  <si>
    <t>２．報酬単価について</t>
    <rPh sb="2" eb="4">
      <t>ホウシュウ</t>
    </rPh>
    <rPh sb="4" eb="6">
      <t>タンカ</t>
    </rPh>
    <phoneticPr fontId="2"/>
  </si>
  <si>
    <t>報酬単価</t>
    <rPh sb="0" eb="2">
      <t>ホウシュウ</t>
    </rPh>
    <rPh sb="2" eb="4">
      <t>タンカ</t>
    </rPh>
    <phoneticPr fontId="2"/>
  </si>
  <si>
    <t>就労定着支援事業所</t>
    <rPh sb="0" eb="2">
      <t>シュウロウ</t>
    </rPh>
    <rPh sb="2" eb="4">
      <t>テイチャク</t>
    </rPh>
    <rPh sb="4" eb="6">
      <t>シエン</t>
    </rPh>
    <rPh sb="6" eb="9">
      <t>ジギョウショ</t>
    </rPh>
    <phoneticPr fontId="19"/>
  </si>
  <si>
    <t>人</t>
    <rPh sb="0" eb="1">
      <t>ニン</t>
    </rPh>
    <phoneticPr fontId="2"/>
  </si>
  <si>
    <t>自立訓練（機能訓練）</t>
  </si>
  <si>
    <t>自立訓練（生活訓練）</t>
  </si>
  <si>
    <t>生活介護</t>
    <rPh sb="0" eb="2">
      <t>セイカツ</t>
    </rPh>
    <rPh sb="2" eb="4">
      <t>カイゴ</t>
    </rPh>
    <phoneticPr fontId="19"/>
  </si>
  <si>
    <t>一体で指定を受けているサービス種別</t>
    <rPh sb="0" eb="2">
      <t>イッタイ</t>
    </rPh>
    <rPh sb="3" eb="5">
      <t>シテイ</t>
    </rPh>
    <rPh sb="6" eb="7">
      <t>ウ</t>
    </rPh>
    <rPh sb="15" eb="17">
      <t>シュベツ</t>
    </rPh>
    <phoneticPr fontId="19"/>
  </si>
  <si>
    <t>一体で指定を受けているサービス種別</t>
    <rPh sb="0" eb="2">
      <t>イッタイ</t>
    </rPh>
    <rPh sb="3" eb="5">
      <t>シテイ</t>
    </rPh>
    <rPh sb="6" eb="7">
      <t>ウ</t>
    </rPh>
    <rPh sb="15" eb="17">
      <t>シュベツ</t>
    </rPh>
    <phoneticPr fontId="2"/>
  </si>
  <si>
    <t>一体で指定を受けている事業所名</t>
    <rPh sb="11" eb="15">
      <t>ジギョウショメイ</t>
    </rPh>
    <phoneticPr fontId="19"/>
  </si>
  <si>
    <t>法人種別</t>
    <rPh sb="0" eb="2">
      <t>ホウジン</t>
    </rPh>
    <rPh sb="2" eb="4">
      <t>シュベツ</t>
    </rPh>
    <phoneticPr fontId="19"/>
  </si>
  <si>
    <t>報酬単価（定着率）</t>
    <rPh sb="0" eb="2">
      <t>ホウシュウ</t>
    </rPh>
    <rPh sb="2" eb="4">
      <t>タンカ</t>
    </rPh>
    <rPh sb="5" eb="7">
      <t>テイチャク</t>
    </rPh>
    <rPh sb="7" eb="8">
      <t>リツ</t>
    </rPh>
    <phoneticPr fontId="19"/>
  </si>
  <si>
    <t>利用者(1)</t>
    <rPh sb="0" eb="3">
      <t>リヨウシャ</t>
    </rPh>
    <phoneticPr fontId="19"/>
  </si>
  <si>
    <t>利用者(2)</t>
    <rPh sb="0" eb="3">
      <t>リヨウシャ</t>
    </rPh>
    <phoneticPr fontId="19"/>
  </si>
  <si>
    <t>利用者(1)について</t>
    <rPh sb="0" eb="3">
      <t>リヨウシャ</t>
    </rPh>
    <phoneticPr fontId="19"/>
  </si>
  <si>
    <t>障がい種別</t>
    <rPh sb="0" eb="1">
      <t>ショウ</t>
    </rPh>
    <rPh sb="3" eb="5">
      <t>シュベツ</t>
    </rPh>
    <phoneticPr fontId="19"/>
  </si>
  <si>
    <t>身体</t>
    <rPh sb="0" eb="2">
      <t>シンタイ</t>
    </rPh>
    <phoneticPr fontId="19"/>
  </si>
  <si>
    <t>知的</t>
    <rPh sb="0" eb="2">
      <t>チテキ</t>
    </rPh>
    <phoneticPr fontId="19"/>
  </si>
  <si>
    <t>精神</t>
    <rPh sb="0" eb="2">
      <t>セイシン</t>
    </rPh>
    <phoneticPr fontId="19"/>
  </si>
  <si>
    <t>発達</t>
    <rPh sb="0" eb="2">
      <t>ハッタツ</t>
    </rPh>
    <phoneticPr fontId="19"/>
  </si>
  <si>
    <t>高次脳</t>
    <rPh sb="0" eb="2">
      <t>コウジ</t>
    </rPh>
    <rPh sb="2" eb="3">
      <t>ノウ</t>
    </rPh>
    <phoneticPr fontId="19"/>
  </si>
  <si>
    <t>難病</t>
    <rPh sb="0" eb="2">
      <t>ナンビョウ</t>
    </rPh>
    <phoneticPr fontId="19"/>
  </si>
  <si>
    <t>身体障がい種別</t>
    <rPh sb="0" eb="2">
      <t>シンタイ</t>
    </rPh>
    <rPh sb="2" eb="3">
      <t>ショウ</t>
    </rPh>
    <rPh sb="5" eb="7">
      <t>シュベツ</t>
    </rPh>
    <phoneticPr fontId="19"/>
  </si>
  <si>
    <t>視覚</t>
    <rPh sb="0" eb="2">
      <t>シカク</t>
    </rPh>
    <phoneticPr fontId="19"/>
  </si>
  <si>
    <t>聴覚</t>
    <rPh sb="0" eb="2">
      <t>チョウカク</t>
    </rPh>
    <phoneticPr fontId="19"/>
  </si>
  <si>
    <t>平行機能</t>
    <rPh sb="0" eb="2">
      <t>ヘイコウ</t>
    </rPh>
    <rPh sb="2" eb="4">
      <t>キノウ</t>
    </rPh>
    <phoneticPr fontId="19"/>
  </si>
  <si>
    <t>音声・言語そしゃく機能</t>
    <rPh sb="0" eb="2">
      <t>オンセイ</t>
    </rPh>
    <rPh sb="3" eb="5">
      <t>ゲンゴ</t>
    </rPh>
    <rPh sb="9" eb="11">
      <t>キノウ</t>
    </rPh>
    <phoneticPr fontId="19"/>
  </si>
  <si>
    <t>肢体不自由</t>
    <rPh sb="0" eb="2">
      <t>シタイ</t>
    </rPh>
    <rPh sb="2" eb="5">
      <t>フジユウ</t>
    </rPh>
    <phoneticPr fontId="19"/>
  </si>
  <si>
    <t>内部障がい</t>
    <rPh sb="0" eb="2">
      <t>ナイブ</t>
    </rPh>
    <rPh sb="2" eb="3">
      <t>ショウ</t>
    </rPh>
    <phoneticPr fontId="19"/>
  </si>
  <si>
    <t>同一法人からの利用</t>
    <rPh sb="0" eb="2">
      <t>ドウイツ</t>
    </rPh>
    <rPh sb="2" eb="4">
      <t>ホウジン</t>
    </rPh>
    <rPh sb="7" eb="9">
      <t>リヨウ</t>
    </rPh>
    <phoneticPr fontId="19"/>
  </si>
  <si>
    <t>就労移行支援</t>
    <rPh sb="0" eb="2">
      <t>シュウロウ</t>
    </rPh>
    <rPh sb="2" eb="4">
      <t>イコウ</t>
    </rPh>
    <rPh sb="4" eb="6">
      <t>シエン</t>
    </rPh>
    <phoneticPr fontId="19"/>
  </si>
  <si>
    <t>A型</t>
    <rPh sb="1" eb="2">
      <t>ガタ</t>
    </rPh>
    <phoneticPr fontId="19"/>
  </si>
  <si>
    <t>B型</t>
    <rPh sb="1" eb="2">
      <t>ガタ</t>
    </rPh>
    <phoneticPr fontId="19"/>
  </si>
  <si>
    <t>生活介護</t>
    <rPh sb="0" eb="4">
      <t>セイカツカイゴ</t>
    </rPh>
    <phoneticPr fontId="19"/>
  </si>
  <si>
    <t>自立訓練（機能訓練）</t>
    <phoneticPr fontId="19"/>
  </si>
  <si>
    <t>自立訓練（生活訓練）</t>
    <phoneticPr fontId="19"/>
  </si>
  <si>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</si>
  <si>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</si>
  <si>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</si>
  <si>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</si>
  <si>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</si>
  <si>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</si>
  <si>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</si>
  <si>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</si>
  <si>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</si>
  <si>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</si>
  <si>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</si>
  <si>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</si>
  <si>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</si>
  <si>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</si>
  <si>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</si>
  <si>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</si>
  <si>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</si>
  <si>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</si>
  <si>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岸和田市</t>
  </si>
  <si>
    <t>箕面市</t>
  </si>
  <si>
    <t>忠岡町</t>
  </si>
  <si>
    <t>池田市</t>
  </si>
  <si>
    <t>柏原市</t>
  </si>
  <si>
    <t>熊取町</t>
  </si>
  <si>
    <t>吹田市</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</si>
  <si>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</si>
  <si>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</si>
  <si>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</si>
  <si>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</si>
  <si>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</si>
  <si>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</si>
  <si>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</si>
  <si>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</si>
  <si>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</si>
  <si>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</si>
  <si>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</si>
  <si>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</si>
  <si>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</si>
  <si>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</si>
  <si>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</si>
  <si>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</si>
  <si>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9"/>
  </si>
  <si>
    <t>泉佐野市</t>
  </si>
  <si>
    <t>四條畷市</t>
  </si>
  <si>
    <t>合計</t>
    <rPh sb="0" eb="2">
      <t>ゴウケイ</t>
    </rPh>
    <phoneticPr fontId="19"/>
  </si>
  <si>
    <t>↑自動計算されます</t>
    <rPh sb="1" eb="3">
      <t>ジドウ</t>
    </rPh>
    <rPh sb="3" eb="5">
      <t>ケイサン</t>
    </rPh>
    <phoneticPr fontId="19"/>
  </si>
  <si>
    <t>支給決定自治体</t>
    <rPh sb="0" eb="2">
      <t>シキュウ</t>
    </rPh>
    <rPh sb="2" eb="4">
      <t>ケッテイ</t>
    </rPh>
    <rPh sb="4" eb="7">
      <t>ジチタイ</t>
    </rPh>
    <phoneticPr fontId="19"/>
  </si>
  <si>
    <t>利用者(２)について</t>
    <rPh sb="0" eb="3">
      <t>リヨウシャ</t>
    </rPh>
    <phoneticPr fontId="19"/>
  </si>
  <si>
    <t>（一）就労定着率が９割５分以上の場合</t>
    <rPh sb="3" eb="5">
      <t>シュウロウ</t>
    </rPh>
    <rPh sb="5" eb="7">
      <t>テイチャク</t>
    </rPh>
    <rPh sb="7" eb="8">
      <t>リツ</t>
    </rPh>
    <rPh sb="12" eb="13">
      <t>フン</t>
    </rPh>
    <phoneticPr fontId="19"/>
  </si>
  <si>
    <t>（二）就労定着率が９割以上９割５分未満の場合</t>
    <rPh sb="10" eb="11">
      <t>ワリ</t>
    </rPh>
    <rPh sb="11" eb="13">
      <t>イジョウ</t>
    </rPh>
    <rPh sb="16" eb="17">
      <t>フン</t>
    </rPh>
    <phoneticPr fontId="19"/>
  </si>
  <si>
    <t>（三）就労定着率が８割以上９割未満の場合</t>
    <phoneticPr fontId="19"/>
  </si>
  <si>
    <t>（四）就労定着率が７割以上８割未満の場合</t>
    <phoneticPr fontId="19"/>
  </si>
  <si>
    <t>（五）就労定着率が５割以上７割未満の場合</t>
    <phoneticPr fontId="19"/>
  </si>
  <si>
    <t>（六）就労定着率が３割以上５割未満の場合</t>
    <phoneticPr fontId="19"/>
  </si>
  <si>
    <t>（七）就労定着率が３割未満の場合</t>
    <rPh sb="11" eb="13">
      <t>ミマン</t>
    </rPh>
    <phoneticPr fontId="19"/>
  </si>
  <si>
    <t>利用者数計(今年度4.1)</t>
    <rPh sb="0" eb="3">
      <t>リヨウシャ</t>
    </rPh>
    <rPh sb="3" eb="4">
      <t>スウ</t>
    </rPh>
    <rPh sb="4" eb="5">
      <t>ケイ</t>
    </rPh>
    <rPh sb="6" eb="9">
      <t>コンネンド</t>
    </rPh>
    <phoneticPr fontId="19"/>
  </si>
  <si>
    <t>内、昨年度一般就労者</t>
    <rPh sb="0" eb="1">
      <t>ウチ</t>
    </rPh>
    <rPh sb="2" eb="5">
      <t>サクネンド</t>
    </rPh>
    <rPh sb="5" eb="7">
      <t>イッパン</t>
    </rPh>
    <rPh sb="7" eb="9">
      <t>シュウロウ</t>
    </rPh>
    <rPh sb="9" eb="10">
      <t>シャ</t>
    </rPh>
    <phoneticPr fontId="19"/>
  </si>
  <si>
    <t>（２）（１）で入力した者が利用していた各サービスにおける内訳人数を入力してください。</t>
    <rPh sb="11" eb="12">
      <t>シャ</t>
    </rPh>
    <rPh sb="13" eb="15">
      <t>リヨウ</t>
    </rPh>
    <rPh sb="19" eb="20">
      <t>カク</t>
    </rPh>
    <rPh sb="28" eb="30">
      <t>ウチワケ</t>
    </rPh>
    <rPh sb="30" eb="32">
      <t>ニンズウ</t>
    </rPh>
    <phoneticPr fontId="2"/>
  </si>
  <si>
    <t>（４）（３）で入力した者が利用していた各サービスにおける内訳人数を入力してください。</t>
    <rPh sb="11" eb="12">
      <t>シャ</t>
    </rPh>
    <rPh sb="13" eb="15">
      <t>リヨウ</t>
    </rPh>
    <rPh sb="19" eb="20">
      <t>カク</t>
    </rPh>
    <rPh sb="28" eb="30">
      <t>ウチワケ</t>
    </rPh>
    <rPh sb="30" eb="32">
      <t>ニンズウ</t>
    </rPh>
    <phoneticPr fontId="2"/>
  </si>
  <si>
    <t>　・就労定着支援の利用が終了しているが、就労を継続している者</t>
    <rPh sb="2" eb="4">
      <t>シュウロウ</t>
    </rPh>
    <rPh sb="4" eb="6">
      <t>テイチャク</t>
    </rPh>
    <rPh sb="6" eb="8">
      <t>シエン</t>
    </rPh>
    <rPh sb="9" eb="11">
      <t>リヨウ</t>
    </rPh>
    <rPh sb="12" eb="14">
      <t>シュウリョウ</t>
    </rPh>
    <rPh sb="20" eb="22">
      <t>シュウロウ</t>
    </rPh>
    <rPh sb="23" eb="25">
      <t>ケイゾク</t>
    </rPh>
    <rPh sb="29" eb="30">
      <t>モノ</t>
    </rPh>
    <phoneticPr fontId="2"/>
  </si>
  <si>
    <t>　・利用中に離職した後、１月以内に再就職した者</t>
    <rPh sb="2" eb="5">
      <t>リヨウチュウ</t>
    </rPh>
    <rPh sb="6" eb="8">
      <t>リショク</t>
    </rPh>
    <rPh sb="10" eb="11">
      <t>アト</t>
    </rPh>
    <rPh sb="13" eb="14">
      <t>ツキ</t>
    </rPh>
    <rPh sb="14" eb="16">
      <t>イナイ</t>
    </rPh>
    <rPh sb="17" eb="20">
      <t>サイシュウショク</t>
    </rPh>
    <rPh sb="22" eb="23">
      <t>モノ</t>
    </rPh>
    <phoneticPr fontId="2"/>
  </si>
  <si>
    <t>※次の者についても、就労継続中の人数に含めます。</t>
    <rPh sb="1" eb="2">
      <t>ツギ</t>
    </rPh>
    <rPh sb="3" eb="4">
      <t>モノ</t>
    </rPh>
    <rPh sb="10" eb="12">
      <t>シュウロウ</t>
    </rPh>
    <rPh sb="12" eb="14">
      <t>ケイゾク</t>
    </rPh>
    <rPh sb="14" eb="15">
      <t>チュウ</t>
    </rPh>
    <rPh sb="16" eb="18">
      <t>ニンズウ</t>
    </rPh>
    <rPh sb="19" eb="20">
      <t>フク</t>
    </rPh>
    <phoneticPr fontId="2"/>
  </si>
  <si>
    <t>（自動計算）</t>
    <rPh sb="1" eb="3">
      <t>ジドウ</t>
    </rPh>
    <rPh sb="3" eb="5">
      <t>ケイサン</t>
    </rPh>
    <phoneticPr fontId="2"/>
  </si>
  <si>
    <t>合計</t>
    <rPh sb="0" eb="2">
      <t>ゴウケイ</t>
    </rPh>
    <phoneticPr fontId="2"/>
  </si>
  <si>
    <t>昨年度の
報酬単価</t>
    <rPh sb="0" eb="3">
      <t>サクネンド</t>
    </rPh>
    <rPh sb="1" eb="3">
      <t>ネンド</t>
    </rPh>
    <rPh sb="5" eb="7">
      <t>ホウシュウ</t>
    </rPh>
    <rPh sb="7" eb="9">
      <t>タンカ</t>
    </rPh>
    <phoneticPr fontId="19"/>
  </si>
  <si>
    <t>今年度の
報酬単価</t>
    <rPh sb="0" eb="1">
      <t>イマ</t>
    </rPh>
    <rPh sb="1" eb="3">
      <t>ネンド</t>
    </rPh>
    <rPh sb="5" eb="7">
      <t>ホウシュウ</t>
    </rPh>
    <rPh sb="7" eb="9">
      <t>タンカ</t>
    </rPh>
    <phoneticPr fontId="19"/>
  </si>
  <si>
    <t>※年度ごとではなく、当該期間の利用者数の頭数を計上してください。</t>
    <rPh sb="1" eb="3">
      <t>ネンド</t>
    </rPh>
    <rPh sb="10" eb="12">
      <t>トウガイ</t>
    </rPh>
    <rPh sb="12" eb="14">
      <t>キカン</t>
    </rPh>
    <rPh sb="15" eb="18">
      <t>リヨウシャ</t>
    </rPh>
    <rPh sb="18" eb="19">
      <t>スウ</t>
    </rPh>
    <rPh sb="20" eb="22">
      <t>アタマカズ</t>
    </rPh>
    <rPh sb="23" eb="25">
      <t>ケイジョウ</t>
    </rPh>
    <phoneticPr fontId="2"/>
  </si>
  <si>
    <t>過去３年間の利用者数</t>
    <rPh sb="0" eb="2">
      <t>カコ</t>
    </rPh>
    <rPh sb="3" eb="5">
      <t>ネンカン</t>
    </rPh>
    <rPh sb="6" eb="9">
      <t>リヨウシャ</t>
    </rPh>
    <rPh sb="9" eb="10">
      <t>スウ</t>
    </rPh>
    <phoneticPr fontId="19"/>
  </si>
  <si>
    <t>就労定着率</t>
    <rPh sb="0" eb="2">
      <t>シュウロウ</t>
    </rPh>
    <rPh sb="2" eb="5">
      <t>テイチャクリツ</t>
    </rPh>
    <phoneticPr fontId="19"/>
  </si>
  <si>
    <t>就労定着支援事業運営における課題</t>
    <rPh sb="0" eb="2">
      <t>シュウロウ</t>
    </rPh>
    <rPh sb="2" eb="4">
      <t>テイチャク</t>
    </rPh>
    <rPh sb="4" eb="6">
      <t>シエン</t>
    </rPh>
    <rPh sb="6" eb="8">
      <t>ジギョウ</t>
    </rPh>
    <rPh sb="8" eb="10">
      <t>ウンエイ</t>
    </rPh>
    <rPh sb="14" eb="16">
      <t>カダイ</t>
    </rPh>
    <phoneticPr fontId="19"/>
  </si>
  <si>
    <t>（正）「１人」と回答</t>
    <rPh sb="1" eb="2">
      <t>タダ</t>
    </rPh>
    <rPh sb="5" eb="6">
      <t>ニン</t>
    </rPh>
    <rPh sb="8" eb="10">
      <t>カイトウ</t>
    </rPh>
    <phoneticPr fontId="2"/>
  </si>
  <si>
    <t>↑自動計算されます。</t>
    <rPh sb="1" eb="3">
      <t>ジドウ</t>
    </rPh>
    <rPh sb="3" eb="5">
      <t>ケイサン</t>
    </rPh>
    <phoneticPr fontId="19"/>
  </si>
  <si>
    <t>3.31で就労継続中</t>
    <rPh sb="5" eb="7">
      <t>シュウロウ</t>
    </rPh>
    <rPh sb="7" eb="9">
      <t>ケイゾク</t>
    </rPh>
    <rPh sb="9" eb="10">
      <t>チュウ</t>
    </rPh>
    <phoneticPr fontId="19"/>
  </si>
  <si>
    <t>３．利用者数について</t>
    <rPh sb="2" eb="5">
      <t>リヨウシャ</t>
    </rPh>
    <rPh sb="5" eb="6">
      <t>スウ</t>
    </rPh>
    <phoneticPr fontId="2"/>
  </si>
  <si>
    <t>基本報酬の算出における就労定着率と同様の考え方です。</t>
    <rPh sb="0" eb="2">
      <t>キホン</t>
    </rPh>
    <rPh sb="2" eb="4">
      <t>ホウシュウ</t>
    </rPh>
    <rPh sb="5" eb="7">
      <t>サンシュツ</t>
    </rPh>
    <rPh sb="11" eb="13">
      <t>シュウロウ</t>
    </rPh>
    <rPh sb="13" eb="15">
      <t>テイチャク</t>
    </rPh>
    <rPh sb="15" eb="16">
      <t>リツ</t>
    </rPh>
    <rPh sb="17" eb="19">
      <t>ドウヨウ</t>
    </rPh>
    <rPh sb="20" eb="21">
      <t>カンガ</t>
    </rPh>
    <rPh sb="22" eb="23">
      <t>カタ</t>
    </rPh>
    <phoneticPr fontId="2"/>
  </si>
  <si>
    <t>様式３</t>
    <rPh sb="0" eb="2">
      <t>ヨウシキ</t>
    </rPh>
    <phoneticPr fontId="2"/>
  </si>
  <si>
    <t>本調査にて回答いただいた内容のうち、黄色セルの項目については、大阪府ホームページに公表します。
回答にあたっては、誤りのないようご注意願います。</t>
    <phoneticPr fontId="19"/>
  </si>
  <si>
    <t>【入力要領】
　・　水色のセルに回答を入力または選択してください（グレーのセルについては自動計算されます。）。</t>
    <rPh sb="1" eb="3">
      <t>ニュウリョク</t>
    </rPh>
    <phoneticPr fontId="2"/>
  </si>
  <si>
    <t>令和３年度　就労定着支援事業に関する調査</t>
    <rPh sb="0" eb="2">
      <t>レイワ</t>
    </rPh>
    <rPh sb="3" eb="4">
      <t>ネン</t>
    </rPh>
    <rPh sb="4" eb="5">
      <t>ド</t>
    </rPh>
    <rPh sb="6" eb="12">
      <t>シュウロウテイチャクシエン</t>
    </rPh>
    <rPh sb="12" eb="14">
      <t>ジギョウ</t>
    </rPh>
    <rPh sb="15" eb="16">
      <t>カン</t>
    </rPh>
    <rPh sb="18" eb="20">
      <t>チョウサ</t>
    </rPh>
    <phoneticPr fontId="19"/>
  </si>
  <si>
    <t>（選択してください）</t>
    <rPh sb="1" eb="3">
      <t>センタク</t>
    </rPh>
    <phoneticPr fontId="19"/>
  </si>
  <si>
    <r>
      <t>事業所番号　</t>
    </r>
    <r>
      <rPr>
        <sz val="9"/>
        <rFont val="Meiryo UI"/>
        <family val="3"/>
        <charset val="128"/>
      </rPr>
      <t>※半角数字</t>
    </r>
    <r>
      <rPr>
        <sz val="11"/>
        <rFont val="Meiryo UI"/>
        <family val="3"/>
        <charset val="128"/>
      </rPr>
      <t xml:space="preserve">
</t>
    </r>
    <r>
      <rPr>
        <u/>
        <sz val="11"/>
        <rFont val="Meiryo UI"/>
        <family val="3"/>
        <charset val="128"/>
      </rPr>
      <t>（27から始まる10ケタの番号）</t>
    </r>
    <rPh sb="0" eb="3">
      <t>ジギョウショ</t>
    </rPh>
    <rPh sb="3" eb="5">
      <t>バンゴウ</t>
    </rPh>
    <rPh sb="7" eb="9">
      <t>ハンカク</t>
    </rPh>
    <rPh sb="9" eb="11">
      <t>スウジ</t>
    </rPh>
    <rPh sb="17" eb="18">
      <t>ハジ</t>
    </rPh>
    <rPh sb="25" eb="27">
      <t>バンゴウ</t>
    </rPh>
    <phoneticPr fontId="2"/>
  </si>
  <si>
    <t>（選択してください）</t>
    <rPh sb="1" eb="3">
      <t>センタク</t>
    </rPh>
    <phoneticPr fontId="19"/>
  </si>
  <si>
    <t>一体で指定を受けている事業所のサービス種別</t>
    <rPh sb="0" eb="2">
      <t>イッタイ</t>
    </rPh>
    <rPh sb="3" eb="5">
      <t>シテイ</t>
    </rPh>
    <rPh sb="6" eb="7">
      <t>ウ</t>
    </rPh>
    <rPh sb="11" eb="14">
      <t>ジギョウショ</t>
    </rPh>
    <rPh sb="19" eb="21">
      <t>シュベツ</t>
    </rPh>
    <phoneticPr fontId="2"/>
  </si>
  <si>
    <t>事業所名</t>
    <rPh sb="0" eb="4">
      <t>ジギョウショメイ</t>
    </rPh>
    <phoneticPr fontId="2"/>
  </si>
  <si>
    <t>2021年(令和３年)</t>
    <rPh sb="4" eb="5">
      <t>ネン</t>
    </rPh>
    <rPh sb="6" eb="8">
      <t>レイワ</t>
    </rPh>
    <rPh sb="9" eb="10">
      <t>ネン</t>
    </rPh>
    <rPh sb="10" eb="11">
      <t>ヘイネン</t>
    </rPh>
    <phoneticPr fontId="19"/>
  </si>
  <si>
    <t>（１）令和４年４月１日時点の利用者数</t>
    <rPh sb="3" eb="5">
      <t>レイワ</t>
    </rPh>
    <rPh sb="6" eb="7">
      <t>ネン</t>
    </rPh>
    <rPh sb="7" eb="8">
      <t>ヘイネン</t>
    </rPh>
    <rPh sb="8" eb="9">
      <t>ガツ</t>
    </rPh>
    <rPh sb="10" eb="11">
      <t>ニチ</t>
    </rPh>
    <rPh sb="11" eb="13">
      <t>ジテン</t>
    </rPh>
    <rPh sb="14" eb="17">
      <t>リヨウシャ</t>
    </rPh>
    <rPh sb="17" eb="18">
      <t>スウ</t>
    </rPh>
    <phoneticPr fontId="2"/>
  </si>
  <si>
    <t>（２）令和４年４月１日時点の利用者のうち、令和３年度に就労移行支援事業所等（就労移行支援、就労継続支援A型及びB型、
　　　　　生活介護、自立訓練（機能訓練、生活訓練））を通じて一般就労し、就労定着支援事業の利用を開始した者</t>
    <rPh sb="3" eb="5">
      <t>レイワ</t>
    </rPh>
    <rPh sb="6" eb="7">
      <t>ネン</t>
    </rPh>
    <rPh sb="8" eb="9">
      <t>ガツ</t>
    </rPh>
    <rPh sb="10" eb="11">
      <t>ニチ</t>
    </rPh>
    <rPh sb="11" eb="13">
      <t>ジテン</t>
    </rPh>
    <rPh sb="14" eb="17">
      <t>リヨウシャ</t>
    </rPh>
    <rPh sb="25" eb="26">
      <t>ド</t>
    </rPh>
    <rPh sb="27" eb="33">
      <t>シュウロウイコウシエン</t>
    </rPh>
    <rPh sb="33" eb="35">
      <t>ジギョウ</t>
    </rPh>
    <rPh sb="35" eb="36">
      <t>ショ</t>
    </rPh>
    <rPh sb="36" eb="37">
      <t>トウ</t>
    </rPh>
    <rPh sb="38" eb="44">
      <t>シュウロウイコウシエン</t>
    </rPh>
    <rPh sb="45" eb="47">
      <t>シュウロウ</t>
    </rPh>
    <rPh sb="47" eb="49">
      <t>ケイゾク</t>
    </rPh>
    <rPh sb="49" eb="51">
      <t>シエン</t>
    </rPh>
    <rPh sb="52" eb="53">
      <t>ガタ</t>
    </rPh>
    <rPh sb="53" eb="54">
      <t>オヨ</t>
    </rPh>
    <rPh sb="56" eb="57">
      <t>ガタ</t>
    </rPh>
    <rPh sb="64" eb="66">
      <t>セイカツ</t>
    </rPh>
    <rPh sb="66" eb="68">
      <t>カイゴ</t>
    </rPh>
    <rPh sb="69" eb="71">
      <t>ジリツ</t>
    </rPh>
    <rPh sb="71" eb="73">
      <t>クンレン</t>
    </rPh>
    <rPh sb="79" eb="81">
      <t>セイカツ</t>
    </rPh>
    <rPh sb="81" eb="83">
      <t>クンレン</t>
    </rPh>
    <rPh sb="86" eb="87">
      <t>ツウ</t>
    </rPh>
    <rPh sb="89" eb="91">
      <t>イッパン</t>
    </rPh>
    <rPh sb="91" eb="93">
      <t>シュウロウ</t>
    </rPh>
    <rPh sb="95" eb="103">
      <t>シュウロウテイチャクシエンジギョウ</t>
    </rPh>
    <rPh sb="104" eb="106">
      <t>リヨウ</t>
    </rPh>
    <rPh sb="107" eb="109">
      <t>カイシ</t>
    </rPh>
    <rPh sb="111" eb="112">
      <t>モノ</t>
    </rPh>
    <phoneticPr fontId="2"/>
  </si>
  <si>
    <t>令和４年４月１日時点の利用者数</t>
    <rPh sb="0" eb="2">
      <t>レイワ</t>
    </rPh>
    <rPh sb="3" eb="4">
      <t>ネン</t>
    </rPh>
    <rPh sb="5" eb="6">
      <t>ガツ</t>
    </rPh>
    <rPh sb="7" eb="8">
      <t>ニチ</t>
    </rPh>
    <rPh sb="8" eb="10">
      <t>ジテン</t>
    </rPh>
    <rPh sb="11" eb="14">
      <t>リヨウシャ</t>
    </rPh>
    <rPh sb="14" eb="15">
      <t>スウ</t>
    </rPh>
    <phoneticPr fontId="2"/>
  </si>
  <si>
    <t>人の内訳</t>
    <rPh sb="0" eb="1">
      <t>ニン</t>
    </rPh>
    <rPh sb="2" eb="4">
      <t>ウチワケ</t>
    </rPh>
    <phoneticPr fontId="2"/>
  </si>
  <si>
    <t>↑自動計算（入力不要）</t>
    <rPh sb="1" eb="3">
      <t>ジドウ</t>
    </rPh>
    <rPh sb="3" eb="5">
      <t>ケイサン</t>
    </rPh>
    <rPh sb="6" eb="8">
      <t>ニュウリョク</t>
    </rPh>
    <rPh sb="8" eb="10">
      <t>フヨウ</t>
    </rPh>
    <phoneticPr fontId="19"/>
  </si>
  <si>
    <t>↑自動計算</t>
    <rPh sb="1" eb="3">
      <t>ジドウ</t>
    </rPh>
    <rPh sb="3" eb="5">
      <t>ケイサン</t>
    </rPh>
    <phoneticPr fontId="19"/>
  </si>
  <si>
    <t>（２）の回答</t>
    <rPh sb="4" eb="6">
      <t>カイトウ</t>
    </rPh>
    <phoneticPr fontId="2"/>
  </si>
  <si>
    <t>４．就労定着率について</t>
    <rPh sb="2" eb="4">
      <t>シュウロウ</t>
    </rPh>
    <rPh sb="4" eb="7">
      <t>テイチャクリツ</t>
    </rPh>
    <phoneticPr fontId="2"/>
  </si>
  <si>
    <t>過去３年利用者数</t>
    <rPh sb="0" eb="2">
      <t>カコ</t>
    </rPh>
    <rPh sb="3" eb="4">
      <t>ネン</t>
    </rPh>
    <rPh sb="4" eb="7">
      <t>リヨウシャ</t>
    </rPh>
    <rPh sb="7" eb="8">
      <t>スウ</t>
    </rPh>
    <phoneticPr fontId="2"/>
  </si>
  <si>
    <t>（例）Aさんが令和元年5月1日から令和４年1月31日まで利用していた場合</t>
    <rPh sb="1" eb="2">
      <t>レイ</t>
    </rPh>
    <rPh sb="7" eb="9">
      <t>レイワ</t>
    </rPh>
    <rPh sb="9" eb="11">
      <t>ガンネン</t>
    </rPh>
    <rPh sb="11" eb="12">
      <t>ヘイネン</t>
    </rPh>
    <rPh sb="12" eb="13">
      <t>ガツ</t>
    </rPh>
    <rPh sb="14" eb="15">
      <t>ニチ</t>
    </rPh>
    <rPh sb="17" eb="19">
      <t>レイワ</t>
    </rPh>
    <rPh sb="20" eb="21">
      <t>ネン</t>
    </rPh>
    <rPh sb="22" eb="23">
      <t>ガツ</t>
    </rPh>
    <rPh sb="25" eb="26">
      <t>ニチ</t>
    </rPh>
    <rPh sb="28" eb="30">
      <t>リヨウ</t>
    </rPh>
    <rPh sb="34" eb="36">
      <t>バアイ</t>
    </rPh>
    <phoneticPr fontId="2"/>
  </si>
  <si>
    <t>（誤）令和元年度に１人、令和２年度に１人、令和３年度に１人の合計「３人」と回答</t>
    <rPh sb="1" eb="2">
      <t>アヤマ</t>
    </rPh>
    <rPh sb="3" eb="5">
      <t>レイワ</t>
    </rPh>
    <rPh sb="5" eb="7">
      <t>ガンネン</t>
    </rPh>
    <rPh sb="7" eb="8">
      <t>ド</t>
    </rPh>
    <rPh sb="8" eb="10">
      <t>ヘイネンド</t>
    </rPh>
    <rPh sb="10" eb="11">
      <t>ニン</t>
    </rPh>
    <rPh sb="12" eb="14">
      <t>レイワ</t>
    </rPh>
    <rPh sb="15" eb="17">
      <t>ネンド</t>
    </rPh>
    <rPh sb="17" eb="19">
      <t>ヘイネンド</t>
    </rPh>
    <rPh sb="19" eb="20">
      <t>ニン</t>
    </rPh>
    <rPh sb="21" eb="23">
      <t>レイワ</t>
    </rPh>
    <rPh sb="24" eb="26">
      <t>ネンド</t>
    </rPh>
    <rPh sb="28" eb="29">
      <t>ニン</t>
    </rPh>
    <rPh sb="30" eb="32">
      <t>ゴウケイ</t>
    </rPh>
    <rPh sb="34" eb="35">
      <t>ニン</t>
    </rPh>
    <rPh sb="37" eb="39">
      <t>カイトウ</t>
    </rPh>
    <phoneticPr fontId="2"/>
  </si>
  <si>
    <t>（１）平成31（2019）年４月１日～令和４（2022）年３月31日の利用者数</t>
    <rPh sb="3" eb="5">
      <t>ヘイセイ</t>
    </rPh>
    <rPh sb="13" eb="14">
      <t>ネン</t>
    </rPh>
    <rPh sb="15" eb="16">
      <t>ガツ</t>
    </rPh>
    <rPh sb="17" eb="18">
      <t>ニチ</t>
    </rPh>
    <rPh sb="19" eb="21">
      <t>レイワ</t>
    </rPh>
    <rPh sb="28" eb="29">
      <t>ネン</t>
    </rPh>
    <rPh sb="30" eb="31">
      <t>ガツ</t>
    </rPh>
    <rPh sb="33" eb="34">
      <t>ニチ</t>
    </rPh>
    <rPh sb="35" eb="38">
      <t>リヨウシャ</t>
    </rPh>
    <rPh sb="38" eb="39">
      <t>スウ</t>
    </rPh>
    <phoneticPr fontId="2"/>
  </si>
  <si>
    <r>
      <t>（２）（１）のうち、</t>
    </r>
    <r>
      <rPr>
        <b/>
        <u/>
        <sz val="11"/>
        <color rgb="FFFF0000"/>
        <rFont val="Meiryo UI"/>
        <family val="3"/>
        <charset val="128"/>
      </rPr>
      <t>令和４年３月３１日時点</t>
    </r>
    <r>
      <rPr>
        <sz val="11"/>
        <color theme="1"/>
        <rFont val="Meiryo UI"/>
        <family val="3"/>
        <charset val="128"/>
      </rPr>
      <t>で就労継続中（※）の人数</t>
    </r>
    <rPh sb="10" eb="12">
      <t>レイワ</t>
    </rPh>
    <rPh sb="13" eb="14">
      <t>ネン</t>
    </rPh>
    <rPh sb="15" eb="16">
      <t>ガツ</t>
    </rPh>
    <rPh sb="18" eb="19">
      <t>ニチ</t>
    </rPh>
    <rPh sb="19" eb="21">
      <t>ジテン</t>
    </rPh>
    <rPh sb="22" eb="24">
      <t>シュウロウ</t>
    </rPh>
    <rPh sb="24" eb="27">
      <t>ケイゾクチュウ</t>
    </rPh>
    <rPh sb="31" eb="33">
      <t>ニンズウ</t>
    </rPh>
    <phoneticPr fontId="2"/>
  </si>
  <si>
    <t>R4.3.31時点就労継続中</t>
    <rPh sb="7" eb="9">
      <t>ジテン</t>
    </rPh>
    <rPh sb="9" eb="11">
      <t>シュウロウ</t>
    </rPh>
    <rPh sb="11" eb="13">
      <t>ケイゾク</t>
    </rPh>
    <rPh sb="13" eb="14">
      <t>チュウ</t>
    </rPh>
    <phoneticPr fontId="2"/>
  </si>
  <si>
    <r>
      <rPr>
        <b/>
        <sz val="11"/>
        <color theme="1"/>
        <rFont val="Meiryo UI"/>
        <family val="3"/>
        <charset val="128"/>
      </rPr>
      <t>→　就労定着率</t>
    </r>
    <r>
      <rPr>
        <sz val="8"/>
        <color theme="1"/>
        <rFont val="Meiryo UI"/>
        <family val="3"/>
        <charset val="128"/>
      </rPr>
      <t>（（２）/（１））</t>
    </r>
    <rPh sb="2" eb="4">
      <t>シュウロウ</t>
    </rPh>
    <rPh sb="4" eb="6">
      <t>テイチャク</t>
    </rPh>
    <rPh sb="6" eb="7">
      <t>リツ</t>
    </rPh>
    <phoneticPr fontId="2"/>
  </si>
  <si>
    <t>（３）（１）の障がい種別の内訳の人数を入力してください。</t>
    <rPh sb="7" eb="8">
      <t>ショウ</t>
    </rPh>
    <rPh sb="10" eb="12">
      <t>シュベツ</t>
    </rPh>
    <rPh sb="13" eb="15">
      <t>ウチワケ</t>
    </rPh>
    <rPh sb="16" eb="18">
      <t>ニンズウ</t>
    </rPh>
    <rPh sb="19" eb="21">
      <t>ニュウリョク</t>
    </rPh>
    <phoneticPr fontId="2"/>
  </si>
  <si>
    <t>（１）過去３年利用者数</t>
    <rPh sb="3" eb="5">
      <t>カコ</t>
    </rPh>
    <rPh sb="6" eb="7">
      <t>ネン</t>
    </rPh>
    <rPh sb="7" eb="10">
      <t>リヨウシャ</t>
    </rPh>
    <rPh sb="10" eb="11">
      <t>スウ</t>
    </rPh>
    <phoneticPr fontId="2"/>
  </si>
  <si>
    <t>（５）（２）の障がい種別の内訳の人数を入力してください。</t>
    <rPh sb="7" eb="8">
      <t>ショウ</t>
    </rPh>
    <rPh sb="10" eb="12">
      <t>シュベツ</t>
    </rPh>
    <rPh sb="13" eb="15">
      <t>ウチワケ</t>
    </rPh>
    <rPh sb="16" eb="18">
      <t>ニンズウ</t>
    </rPh>
    <rPh sb="19" eb="21">
      <t>ニュウリョク</t>
    </rPh>
    <phoneticPr fontId="2"/>
  </si>
  <si>
    <t>（２）R4.3.31時点就労継続中</t>
    <rPh sb="10" eb="12">
      <t>ジテン</t>
    </rPh>
    <rPh sb="12" eb="14">
      <t>シュウロウ</t>
    </rPh>
    <rPh sb="14" eb="16">
      <t>ケイゾク</t>
    </rPh>
    <rPh sb="16" eb="17">
      <t>チュウ</t>
    </rPh>
    <phoneticPr fontId="2"/>
  </si>
  <si>
    <t>（１）令和４年４月１日時点での利用者のうち、
　　　　 同じ法人が運営する障がい福祉サービスから利用に至った人数を入力してください。</t>
    <rPh sb="3" eb="5">
      <t>レイワ</t>
    </rPh>
    <rPh sb="15" eb="18">
      <t>リヨウシャ</t>
    </rPh>
    <rPh sb="17" eb="18">
      <t>シャ</t>
    </rPh>
    <rPh sb="28" eb="29">
      <t>オナ</t>
    </rPh>
    <rPh sb="30" eb="32">
      <t>ホウジン</t>
    </rPh>
    <rPh sb="33" eb="35">
      <t>ウンエイ</t>
    </rPh>
    <rPh sb="37" eb="38">
      <t>ショウ</t>
    </rPh>
    <rPh sb="40" eb="42">
      <t>フクシ</t>
    </rPh>
    <rPh sb="48" eb="50">
      <t>リヨウ</t>
    </rPh>
    <rPh sb="51" eb="52">
      <t>イタ</t>
    </rPh>
    <rPh sb="54" eb="56">
      <t>ニンズ</t>
    </rPh>
    <phoneticPr fontId="2"/>
  </si>
  <si>
    <t>５．就労定着支援事業の運営における課題等があれば入力してください（自由記述）。</t>
    <rPh sb="2" eb="4">
      <t>シュウロウ</t>
    </rPh>
    <rPh sb="4" eb="6">
      <t>テイチャク</t>
    </rPh>
    <rPh sb="6" eb="8">
      <t>シエン</t>
    </rPh>
    <rPh sb="8" eb="10">
      <t>ジギョウ</t>
    </rPh>
    <rPh sb="11" eb="13">
      <t>ウンエイ</t>
    </rPh>
    <rPh sb="17" eb="19">
      <t>カダイ</t>
    </rPh>
    <rPh sb="19" eb="20">
      <t>トウ</t>
    </rPh>
    <rPh sb="24" eb="26">
      <t>ニュウリョク</t>
    </rPh>
    <rPh sb="33" eb="35">
      <t>ジユウ</t>
    </rPh>
    <rPh sb="35" eb="37">
      <t>キジュツ</t>
    </rPh>
    <phoneticPr fontId="2"/>
  </si>
  <si>
    <t>５．利用者の以前の所属について</t>
    <rPh sb="2" eb="4">
      <t>リヨウ</t>
    </rPh>
    <rPh sb="4" eb="5">
      <t>シャ</t>
    </rPh>
    <rPh sb="6" eb="8">
      <t>イゼン</t>
    </rPh>
    <rPh sb="9" eb="11">
      <t>ショゾク</t>
    </rPh>
    <phoneticPr fontId="2"/>
  </si>
  <si>
    <t>（１）の回答</t>
    <rPh sb="4" eb="6">
      <t>カイトウ</t>
    </rPh>
    <phoneticPr fontId="2"/>
  </si>
  <si>
    <r>
      <t>（３）（１）のうち、同じ法人が運営する障がい福祉サービスを通じて</t>
    </r>
    <r>
      <rPr>
        <u/>
        <sz val="11"/>
        <color theme="1"/>
        <rFont val="Meiryo UI"/>
        <family val="3"/>
        <charset val="128"/>
      </rPr>
      <t>令和３年度中に一般就労し</t>
    </r>
    <r>
      <rPr>
        <sz val="11"/>
        <color theme="1"/>
        <rFont val="Meiryo UI"/>
        <family val="3"/>
        <charset val="128"/>
      </rPr>
      <t>、就労定着支援事業の利用を開始した者の人数を入力してください。</t>
    </r>
    <rPh sb="10" eb="11">
      <t>オナ</t>
    </rPh>
    <rPh sb="12" eb="14">
      <t>ホウジン</t>
    </rPh>
    <rPh sb="15" eb="17">
      <t>ウンエイ</t>
    </rPh>
    <rPh sb="19" eb="20">
      <t>ショウ</t>
    </rPh>
    <rPh sb="22" eb="24">
      <t>フクシ</t>
    </rPh>
    <rPh sb="29" eb="30">
      <t>ツウ</t>
    </rPh>
    <rPh sb="32" eb="34">
      <t>レイワ</t>
    </rPh>
    <rPh sb="35" eb="37">
      <t>ネンド</t>
    </rPh>
    <rPh sb="39" eb="43">
      <t>イッパンシュウロウ</t>
    </rPh>
    <rPh sb="45" eb="49">
      <t>シュウロウテイチャク</t>
    </rPh>
    <rPh sb="49" eb="51">
      <t>シエン</t>
    </rPh>
    <rPh sb="51" eb="53">
      <t>ジギョウ</t>
    </rPh>
    <rPh sb="54" eb="56">
      <t>リヨウ</t>
    </rPh>
    <rPh sb="57" eb="59">
      <t>カイシ</t>
    </rPh>
    <rPh sb="61" eb="62">
      <t>モノ</t>
    </rPh>
    <rPh sb="63" eb="65">
      <t>ニンズウ</t>
    </rPh>
    <rPh sb="66" eb="68">
      <t>ニュウリョク</t>
    </rPh>
    <phoneticPr fontId="2"/>
  </si>
  <si>
    <t>（３）の回答</t>
    <rPh sb="4" eb="6">
      <t>カイトウ</t>
    </rPh>
    <phoneticPr fontId="2"/>
  </si>
  <si>
    <t>4月1日</t>
    <rPh sb="1" eb="2">
      <t>ガツ</t>
    </rPh>
    <rPh sb="3" eb="4">
      <t>ニチ</t>
    </rPh>
    <phoneticPr fontId="19"/>
  </si>
  <si>
    <t>5月1日</t>
    <rPh sb="1" eb="2">
      <t>ガツ</t>
    </rPh>
    <rPh sb="3" eb="4">
      <t>ニチ</t>
    </rPh>
    <phoneticPr fontId="19"/>
  </si>
  <si>
    <t>6月1日</t>
    <rPh sb="1" eb="2">
      <t>ガツ</t>
    </rPh>
    <rPh sb="3" eb="4">
      <t>ニチ</t>
    </rPh>
    <phoneticPr fontId="19"/>
  </si>
  <si>
    <t>7月1日</t>
    <rPh sb="1" eb="2">
      <t>ガツ</t>
    </rPh>
    <rPh sb="3" eb="4">
      <t>ニチ</t>
    </rPh>
    <phoneticPr fontId="19"/>
  </si>
  <si>
    <t>8月1日</t>
    <rPh sb="1" eb="2">
      <t>ガツ</t>
    </rPh>
    <rPh sb="3" eb="4">
      <t>ニチ</t>
    </rPh>
    <phoneticPr fontId="19"/>
  </si>
  <si>
    <t>9月1日</t>
    <rPh sb="1" eb="2">
      <t>ガツ</t>
    </rPh>
    <rPh sb="3" eb="4">
      <t>ニチ</t>
    </rPh>
    <phoneticPr fontId="19"/>
  </si>
  <si>
    <t>10月1日</t>
    <rPh sb="2" eb="3">
      <t>ガツ</t>
    </rPh>
    <rPh sb="4" eb="5">
      <t>ニチ</t>
    </rPh>
    <phoneticPr fontId="19"/>
  </si>
  <si>
    <t>11月1日</t>
    <rPh sb="2" eb="3">
      <t>ガツ</t>
    </rPh>
    <rPh sb="4" eb="5">
      <t>ニチ</t>
    </rPh>
    <phoneticPr fontId="19"/>
  </si>
  <si>
    <t>12月1日</t>
    <rPh sb="2" eb="3">
      <t>ガツ</t>
    </rPh>
    <rPh sb="4" eb="5">
      <t>ニチ</t>
    </rPh>
    <phoneticPr fontId="19"/>
  </si>
  <si>
    <t>1月1日</t>
    <rPh sb="1" eb="2">
      <t>ガツ</t>
    </rPh>
    <rPh sb="3" eb="4">
      <t>ニチ</t>
    </rPh>
    <phoneticPr fontId="19"/>
  </si>
  <si>
    <t>2月1日</t>
    <rPh sb="1" eb="2">
      <t>ガツ</t>
    </rPh>
    <rPh sb="3" eb="4">
      <t>ニチ</t>
    </rPh>
    <phoneticPr fontId="19"/>
  </si>
  <si>
    <t>3月1日</t>
    <rPh sb="1" eb="2">
      <t>ガツ</t>
    </rPh>
    <rPh sb="3" eb="4">
      <t>ニチ</t>
    </rPh>
    <phoneticPr fontId="19"/>
  </si>
  <si>
    <t>月日</t>
    <rPh sb="0" eb="1">
      <t>ツキ</t>
    </rPh>
    <rPh sb="1" eb="2">
      <t>ヒ</t>
    </rPh>
    <phoneticPr fontId="2"/>
  </si>
  <si>
    <t>過去３年利用者について</t>
    <rPh sb="0" eb="2">
      <t>カコ</t>
    </rPh>
    <rPh sb="3" eb="4">
      <t>ネン</t>
    </rPh>
    <rPh sb="4" eb="7">
      <t>リヨウシャ</t>
    </rPh>
    <phoneticPr fontId="19"/>
  </si>
  <si>
    <t>利用者（前年度中に一般就労）の前所属について</t>
    <rPh sb="0" eb="3">
      <t>リヨウシャ</t>
    </rPh>
    <rPh sb="4" eb="7">
      <t>ゼンネンド</t>
    </rPh>
    <rPh sb="7" eb="8">
      <t>チュウ</t>
    </rPh>
    <rPh sb="9" eb="13">
      <t>イッパンシュウロウ</t>
    </rPh>
    <rPh sb="15" eb="16">
      <t>ゼン</t>
    </rPh>
    <rPh sb="16" eb="18">
      <t>ショゾク</t>
    </rPh>
    <phoneticPr fontId="19"/>
  </si>
  <si>
    <t>利用者の前所属について</t>
    <rPh sb="0" eb="3">
      <t>リヨウシャ</t>
    </rPh>
    <rPh sb="4" eb="5">
      <t>ゼン</t>
    </rPh>
    <rPh sb="5" eb="7">
      <t>ショゾク</t>
    </rPh>
    <phoneticPr fontId="19"/>
  </si>
  <si>
    <t>　質問は以上です。ご回答いただきありがとうございました。</t>
    <rPh sb="1" eb="3">
      <t>シツモン</t>
    </rPh>
    <rPh sb="4" eb="6">
      <t>イジョウ</t>
    </rPh>
    <rPh sb="10" eb="12">
      <t>カイトウ</t>
    </rPh>
    <phoneticPr fontId="2"/>
  </si>
  <si>
    <t>　エラー表示がある場合は、回答を確認・修正のうえ、提出してください。</t>
    <rPh sb="4" eb="6">
      <t>ヒョウジ</t>
    </rPh>
    <rPh sb="9" eb="11">
      <t>バアイ</t>
    </rPh>
    <rPh sb="13" eb="15">
      <t>カイトウ</t>
    </rPh>
    <rPh sb="16" eb="18">
      <t>カクニン</t>
    </rPh>
    <rPh sb="19" eb="21">
      <t>シュウセイ</t>
    </rPh>
    <rPh sb="25" eb="27">
      <t>テイシュツ</t>
    </rPh>
    <phoneticPr fontId="2"/>
  </si>
  <si>
    <t>（１）令和３年度の事業所の報酬単価を選択してください。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</si>
  <si>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（２）令和４年度の事業所の報酬単価を選択してください。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</si>
  <si>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（３）（１）「令和４年４月１日時点の利用者数」の障がい種別の内訳の人数を入力してください。</t>
    <rPh sb="24" eb="25">
      <t>ショウ</t>
    </rPh>
    <rPh sb="27" eb="29">
      <t>シュベツ</t>
    </rPh>
    <rPh sb="30" eb="32">
      <t>ウチワケ</t>
    </rPh>
    <rPh sb="33" eb="35">
      <t>ニンズウ</t>
    </rPh>
    <phoneticPr fontId="2"/>
  </si>
  <si>
    <t>上記「身体障がい」の内訳を障がい種別ごとに入力してください。</t>
    <rPh sb="0" eb="2">
      <t>ジョウキ</t>
    </rPh>
    <rPh sb="3" eb="5">
      <t>シンタイ</t>
    </rPh>
    <rPh sb="5" eb="6">
      <t>ショウ</t>
    </rPh>
    <rPh sb="10" eb="12">
      <t>ウチワケ</t>
    </rPh>
    <rPh sb="13" eb="14">
      <t>ショウ</t>
    </rPh>
    <rPh sb="16" eb="18">
      <t>シュベツ</t>
    </rPh>
    <phoneticPr fontId="2"/>
  </si>
  <si>
    <t>（５）（２）「令和４年４月１日時点の利用者のうち、令和３年度に就労移行支援事業所等を通じて一般就労し、就労定着支援事業の利用を開始した者」の障がい種別の内訳の人数を入力してください。</t>
    <rPh sb="7" eb="9">
      <t>レイワ</t>
    </rPh>
    <rPh sb="10" eb="11">
      <t>ネン</t>
    </rPh>
    <rPh sb="12" eb="13">
      <t>ガツ</t>
    </rPh>
    <rPh sb="14" eb="15">
      <t>ニチ</t>
    </rPh>
    <rPh sb="15" eb="17">
      <t>ジテン</t>
    </rPh>
    <rPh sb="18" eb="21">
      <t>リヨウシャ</t>
    </rPh>
    <rPh sb="25" eb="27">
      <t>レイワ</t>
    </rPh>
    <rPh sb="28" eb="30">
      <t>ネンド</t>
    </rPh>
    <rPh sb="31" eb="33">
      <t>シュウロウ</t>
    </rPh>
    <rPh sb="33" eb="35">
      <t>イコウ</t>
    </rPh>
    <rPh sb="35" eb="37">
      <t>シエン</t>
    </rPh>
    <rPh sb="37" eb="40">
      <t>ジギョウショ</t>
    </rPh>
    <rPh sb="40" eb="41">
      <t>トウ</t>
    </rPh>
    <rPh sb="42" eb="43">
      <t>ツウ</t>
    </rPh>
    <rPh sb="45" eb="47">
      <t>イッパン</t>
    </rPh>
    <rPh sb="47" eb="49">
      <t>シュウロウ</t>
    </rPh>
    <rPh sb="51" eb="53">
      <t>シュウロウ</t>
    </rPh>
    <rPh sb="53" eb="55">
      <t>テイチャク</t>
    </rPh>
    <rPh sb="55" eb="57">
      <t>シエン</t>
    </rPh>
    <rPh sb="57" eb="59">
      <t>ジギョウ</t>
    </rPh>
    <rPh sb="60" eb="62">
      <t>リヨウ</t>
    </rPh>
    <rPh sb="63" eb="65">
      <t>カイシ</t>
    </rPh>
    <rPh sb="67" eb="68">
      <t>モノ</t>
    </rPh>
    <rPh sb="70" eb="71">
      <t>ショウ</t>
    </rPh>
    <rPh sb="73" eb="75">
      <t>シュベツ</t>
    </rPh>
    <rPh sb="76" eb="78">
      <t>ウチワケ</t>
    </rPh>
    <rPh sb="79" eb="81">
      <t>ニンズウ</t>
    </rPh>
    <phoneticPr fontId="2"/>
  </si>
  <si>
    <t>（４）（１）の利用者について、その者のサービスの支給決定を受けた市町村を入力してください。</t>
    <rPh sb="7" eb="10">
      <t>リヨウシャ</t>
    </rPh>
    <rPh sb="17" eb="18">
      <t>モノ</t>
    </rPh>
    <rPh sb="24" eb="26">
      <t>シキュウ</t>
    </rPh>
    <rPh sb="26" eb="28">
      <t>ケッテイ</t>
    </rPh>
    <rPh sb="29" eb="30">
      <t>ウ</t>
    </rPh>
    <rPh sb="32" eb="35">
      <t>シチョウソン</t>
    </rPh>
    <rPh sb="36" eb="38">
      <t>ニュウリョク</t>
    </rPh>
    <phoneticPr fontId="2"/>
  </si>
  <si>
    <t>（６）（２）の者について、その居住地（支給決定を受けた市町村）を入力してください。</t>
    <rPh sb="7" eb="8">
      <t>モノ</t>
    </rPh>
    <rPh sb="15" eb="18">
      <t>キョジュウチ</t>
    </rPh>
    <rPh sb="19" eb="21">
      <t>シキュウ</t>
    </rPh>
    <rPh sb="21" eb="23">
      <t>ケッテイ</t>
    </rPh>
    <rPh sb="24" eb="25">
      <t>ウ</t>
    </rPh>
    <rPh sb="27" eb="30">
      <t>シチョウソン</t>
    </rPh>
    <rPh sb="32" eb="34">
      <t>ニュウリョク</t>
    </rPh>
    <phoneticPr fontId="2"/>
  </si>
  <si>
    <t>（４）（１）の者について、その居住地（支給決定を受けた市町村）を入力してください。</t>
    <rPh sb="7" eb="8">
      <t>モノ</t>
    </rPh>
    <rPh sb="15" eb="18">
      <t>キョジュウチ</t>
    </rPh>
    <rPh sb="19" eb="21">
      <t>シキュウ</t>
    </rPh>
    <rPh sb="21" eb="23">
      <t>ケッテイ</t>
    </rPh>
    <rPh sb="24" eb="25">
      <t>ウ</t>
    </rPh>
    <rPh sb="27" eb="30">
      <t>シチョウソン</t>
    </rPh>
    <rPh sb="32" eb="34">
      <t>ニュウリョク</t>
    </rPh>
    <phoneticPr fontId="2"/>
  </si>
  <si>
    <t>（６）（２）の利用者について、その居住地（支給決定を受けた市町村）を入力してください。</t>
    <rPh sb="7" eb="10">
      <t>リヨウシャ</t>
    </rPh>
    <rPh sb="17" eb="20">
      <t>キョジュウチ</t>
    </rPh>
    <rPh sb="21" eb="23">
      <t>シキュウ</t>
    </rPh>
    <rPh sb="23" eb="25">
      <t>ケッテイ</t>
    </rPh>
    <rPh sb="26" eb="27">
      <t>ウ</t>
    </rPh>
    <rPh sb="29" eb="32">
      <t>シチョウソン</t>
    </rPh>
    <phoneticPr fontId="2"/>
  </si>
  <si>
    <t>（１）事業所について、下記の項目をそれぞれ入力してください。</t>
    <rPh sb="3" eb="6">
      <t>ジギョウショ</t>
    </rPh>
    <rPh sb="11" eb="13">
      <t>カキ</t>
    </rPh>
    <rPh sb="14" eb="16">
      <t>コウモク</t>
    </rPh>
    <phoneticPr fontId="2"/>
  </si>
  <si>
    <r>
      <t>　市町村へ提出する前に、回答様式の中に</t>
    </r>
    <r>
      <rPr>
        <b/>
        <sz val="11"/>
        <rFont val="Meiryo UI"/>
        <family val="3"/>
        <charset val="128"/>
      </rPr>
      <t>「</t>
    </r>
    <r>
      <rPr>
        <b/>
        <sz val="11"/>
        <color rgb="FFFF0000"/>
        <rFont val="Meiryo UI"/>
        <family val="3"/>
        <charset val="128"/>
      </rPr>
      <t>【!!確認!!】～</t>
    </r>
    <r>
      <rPr>
        <b/>
        <sz val="11"/>
        <rFont val="Meiryo UI"/>
        <family val="3"/>
        <charset val="128"/>
      </rPr>
      <t>」</t>
    </r>
    <r>
      <rPr>
        <b/>
        <sz val="11"/>
        <color theme="1"/>
        <rFont val="Meiryo UI"/>
        <family val="3"/>
        <charset val="128"/>
      </rPr>
      <t>（赤太字）のエラー表示が出ていないか、必ず確認してください。</t>
    </r>
    <rPh sb="1" eb="4">
      <t>シチョウソン</t>
    </rPh>
    <rPh sb="5" eb="7">
      <t>テイシュツ</t>
    </rPh>
    <rPh sb="9" eb="10">
      <t>マエ</t>
    </rPh>
    <rPh sb="12" eb="16">
      <t>カイトウヨウシキ</t>
    </rPh>
    <rPh sb="17" eb="18">
      <t>ナカ</t>
    </rPh>
    <rPh sb="23" eb="25">
      <t>カクニン</t>
    </rPh>
    <rPh sb="31" eb="34">
      <t>アカフトジ</t>
    </rPh>
    <rPh sb="39" eb="41">
      <t>ヒョウジ</t>
    </rPh>
    <rPh sb="42" eb="43">
      <t>デ</t>
    </rPh>
    <rPh sb="49" eb="50">
      <t>カナラ</t>
    </rPh>
    <rPh sb="51" eb="5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</si>
</sst>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0;&quot;-&quot;"/>
    <numFmt numFmtId="181" formatCode="0_);[Red]\(0\)"/>
    <numFmt numFmtId="182" formatCode="[$-411]ge\.m\.d;@"/>
    <numFmt numFmtId="183" formatCode="#,##0_);[Red]\(#,##0\)"/>
    <numFmt numFmtId="184" formatCode="m&quot;月&quot;d&quot;日&quot;;@"/>
    <numFmt numFmtId="185" formatCode="0.0%"/>
  </numFmts>
  <fonts count="66">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11"/>
      <color theme="1"/>
      <name val="メイリオ"/>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0"/>
      <name val="メイリオ"/>
      <family val="3"/>
      <charset val="128"/>
    </font>
    <font>
      <sz val="10"/>
      <color theme="1"/>
      <name val="メイリオ"/>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sz val="10"/>
      <color theme="1"/>
      <name val="Meiryo UI"/>
      <family val="3"/>
      <charset val="128"/>
    </font>
    <font>
      <sz val="11"/>
      <name val="Meiryo UI"/>
      <family val="3"/>
      <charset val="128"/>
    </font>
    <font>
      <sz val="8"/>
      <name val="Meiryo UI"/>
      <family val="3"/>
      <charset val="128"/>
    </font>
    <font>
      <b/>
      <sz val="11"/>
      <color theme="1"/>
      <name val="Meiryo UI"/>
      <family val="3"/>
      <charset val="128"/>
    </font>
    <font>
      <sz val="11"/>
      <name val="メイリオ"/>
      <family val="3"/>
      <charset val="128"/>
    </font>
    <font>
      <u/>
      <sz val="11"/>
      <color theme="10"/>
      <name val="ＭＳ Ｐゴシック"/>
      <family val="2"/>
      <charset val="128"/>
      <scheme val="minor"/>
    </font>
    <font>
      <b/>
      <u/>
      <sz val="11"/>
      <color rgb="FFFF0000"/>
      <name val="Meiryo UI"/>
      <family val="3"/>
      <charset val="128"/>
    </font>
    <font>
      <sz val="11"/>
      <color theme="1"/>
      <name val="ＭＳ Ｐゴシック"/>
      <family val="2"/>
      <charset val="128"/>
      <scheme val="minor"/>
    </font>
    <font>
      <u/>
      <sz val="11"/>
      <color theme="10"/>
      <name val="Meiryo UI"/>
      <family val="3"/>
      <charset val="128"/>
    </font>
    <font>
      <sz val="8"/>
      <color theme="1"/>
      <name val="Meiryo UI"/>
      <family val="3"/>
      <charset val="128"/>
    </font>
    <font>
      <b/>
      <u/>
      <sz val="9"/>
      <color rgb="FFFF0000"/>
      <name val="Meiryo UI"/>
      <family val="3"/>
      <charset val="128"/>
    </font>
    <font>
      <sz val="11"/>
      <color indexed="81"/>
      <name val="MS P ゴシック"/>
      <family val="3"/>
      <charset val="128"/>
    </font>
    <font>
      <u/>
      <sz val="11"/>
      <color theme="1"/>
      <name val="Meiryo UI"/>
      <family val="3"/>
      <charset val="128"/>
    </font>
    <font>
      <b/>
      <sz val="11"/>
      <name val="Meiryo UI"/>
      <family val="3"/>
      <charset val="128"/>
    </font>
    <font>
      <sz val="9"/>
      <name val="Meiryo UI"/>
      <family val="3"/>
      <charset val="128"/>
    </font>
    <font>
      <u/>
      <sz val="11"/>
      <name val="Meiryo UI"/>
      <family val="3"/>
      <charset val="128"/>
    </font>
    <font>
      <b/>
      <sz val="22"/>
      <color theme="1"/>
      <name val="Meiryo UI"/>
      <family val="3"/>
      <charset val="128"/>
    </font>
  </fonts>
  <fills count="61">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8"/>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249977111117893"/>
        <bgColor indexed="64"/>
      </patternFill>
    </fill>
  </fills>
  <borders count="101">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indexed="64"/>
      </left>
      <right/>
      <top style="double">
        <color indexed="64"/>
      </top>
      <bottom style="double">
        <color indexed="64"/>
      </bottom>
      <diagonal/>
    </border>
    <border>
      <left/>
      <right style="double">
        <color auto="1"/>
      </right>
      <top style="double">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top style="double">
        <color auto="1"/>
      </top>
      <bottom style="thick">
        <color auto="1"/>
      </bottom>
      <diagonal/>
    </border>
    <border>
      <left/>
      <right/>
      <top style="double">
        <color auto="1"/>
      </top>
      <bottom style="thick">
        <color auto="1"/>
      </bottom>
      <diagonal/>
    </border>
    <border>
      <left/>
      <right style="double">
        <color auto="1"/>
      </right>
      <top style="double">
        <color auto="1"/>
      </top>
      <bottom style="thick">
        <color auto="1"/>
      </bottom>
      <diagonal/>
    </border>
    <border>
      <left style="double">
        <color auto="1"/>
      </left>
      <right/>
      <top style="thick">
        <color auto="1"/>
      </top>
      <bottom style="thin">
        <color auto="1"/>
      </bottom>
      <diagonal/>
    </border>
    <border>
      <left/>
      <right/>
      <top style="thick">
        <color auto="1"/>
      </top>
      <bottom style="thin">
        <color auto="1"/>
      </bottom>
      <diagonal/>
    </border>
    <border>
      <left/>
      <right style="double">
        <color auto="1"/>
      </right>
      <top style="thick">
        <color auto="1"/>
      </top>
      <bottom style="thin">
        <color auto="1"/>
      </bottom>
      <diagonal/>
    </border>
    <border>
      <left/>
      <right/>
      <top/>
      <bottom style="double">
        <color indexed="64"/>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medium">
        <color indexed="64"/>
      </left>
      <right/>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style="double">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double">
        <color auto="1"/>
      </right>
      <top style="thin">
        <color indexed="64"/>
      </top>
      <bottom style="thin">
        <color auto="1"/>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57">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0" fontId="16" fillId="0" borderId="0" applyFill="0" applyBorder="0" applyAlignment="0"/>
    <xf numFmtId="0" fontId="15" fillId="0" borderId="0">
      <alignment vertical="center"/>
    </xf>
    <xf numFmtId="0" fontId="8" fillId="0" borderId="0"/>
    <xf numFmtId="0" fontId="8" fillId="0" borderId="0"/>
    <xf numFmtId="180"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1" fillId="23" borderId="0" applyNumberFormat="0" applyBorder="0" applyAlignment="0" applyProtection="0">
      <alignment vertical="center"/>
    </xf>
    <xf numFmtId="0" fontId="21" fillId="24" borderId="0" applyNumberFormat="0" applyBorder="0" applyProtection="0">
      <alignment vertical="center"/>
    </xf>
    <xf numFmtId="0" fontId="21" fillId="17" borderId="0" applyNumberFormat="0" applyBorder="0" applyAlignment="0" applyProtection="0">
      <alignment vertical="center"/>
    </xf>
    <xf numFmtId="0" fontId="21" fillId="18" borderId="0" applyNumberFormat="0" applyBorder="0" applyProtection="0">
      <alignment vertical="center"/>
    </xf>
    <xf numFmtId="0" fontId="21" fillId="19" borderId="0" applyNumberFormat="0" applyBorder="0" applyAlignment="0" applyProtection="0">
      <alignment vertical="center"/>
    </xf>
    <xf numFmtId="0" fontId="21" fillId="20" borderId="0" applyNumberFormat="0" applyBorder="0" applyProtection="0">
      <alignment vertical="center"/>
    </xf>
    <xf numFmtId="0" fontId="21" fillId="25" borderId="0" applyNumberFormat="0" applyBorder="0" applyAlignment="0" applyProtection="0">
      <alignment vertical="center"/>
    </xf>
    <xf numFmtId="0" fontId="21" fillId="26" borderId="0" applyNumberFormat="0" applyBorder="0" applyProtection="0">
      <alignment vertical="center"/>
    </xf>
    <xf numFmtId="0" fontId="21" fillId="27" borderId="0" applyNumberFormat="0" applyBorder="0" applyAlignment="0" applyProtection="0">
      <alignment vertical="center"/>
    </xf>
    <xf numFmtId="0" fontId="21" fillId="28" borderId="0" applyNumberFormat="0" applyBorder="0" applyProtection="0">
      <alignment vertical="center"/>
    </xf>
    <xf numFmtId="0" fontId="21" fillId="29" borderId="0" applyNumberFormat="0" applyBorder="0" applyAlignment="0" applyProtection="0">
      <alignment vertical="center"/>
    </xf>
    <xf numFmtId="0" fontId="21" fillId="30" borderId="0" applyNumberFormat="0" applyBorder="0" applyProtection="0">
      <alignment vertical="center"/>
    </xf>
    <xf numFmtId="0" fontId="15" fillId="0" borderId="0" applyNumberFormat="0" applyFill="0" applyBorder="0" applyProtection="0">
      <alignment vertical="center"/>
    </xf>
    <xf numFmtId="0" fontId="21" fillId="31" borderId="0" applyNumberFormat="0" applyBorder="0" applyProtection="0">
      <alignment vertical="center"/>
    </xf>
    <xf numFmtId="0" fontId="21" fillId="32" borderId="0" applyNumberFormat="0" applyBorder="0" applyProtection="0">
      <alignment vertical="center"/>
    </xf>
    <xf numFmtId="0" fontId="15" fillId="33" borderId="0" applyNumberFormat="0" applyBorder="0" applyProtection="0">
      <alignment vertical="center"/>
    </xf>
    <xf numFmtId="0" fontId="41" fillId="34" borderId="0" applyNumberFormat="0" applyBorder="0" applyProtection="0">
      <alignment vertical="center"/>
    </xf>
    <xf numFmtId="0" fontId="21" fillId="35" borderId="0" applyNumberFormat="0" applyBorder="0" applyProtection="0">
      <alignment vertical="center"/>
    </xf>
    <xf numFmtId="0" fontId="38" fillId="0" borderId="0" applyNumberFormat="0" applyFill="0" applyBorder="0" applyProtection="0">
      <alignment vertical="center"/>
    </xf>
    <xf numFmtId="0" fontId="39"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40" fillId="36" borderId="0" applyNumberFormat="0" applyBorder="0" applyProtection="0">
      <alignment vertical="center"/>
    </xf>
    <xf numFmtId="0" fontId="37" fillId="36" borderId="3"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1" fillId="0" borderId="0" applyNumberFormat="0" applyFill="0" applyBorder="0" applyProtection="0">
      <alignment vertical="center"/>
    </xf>
    <xf numFmtId="0" fontId="21" fillId="37" borderId="0" applyNumberFormat="0" applyBorder="0" applyAlignment="0" applyProtection="0">
      <alignment vertical="center"/>
    </xf>
    <xf numFmtId="0" fontId="21" fillId="38" borderId="0" applyNumberFormat="0" applyBorder="0" applyProtection="0">
      <alignment vertical="center"/>
    </xf>
    <xf numFmtId="0" fontId="21" fillId="39" borderId="0" applyNumberFormat="0" applyBorder="0" applyAlignment="0" applyProtection="0">
      <alignment vertical="center"/>
    </xf>
    <xf numFmtId="0" fontId="21" fillId="40" borderId="0" applyNumberFormat="0" applyBorder="0" applyProtection="0">
      <alignment vertical="center"/>
    </xf>
    <xf numFmtId="0" fontId="21" fillId="41" borderId="0" applyNumberFormat="0" applyBorder="0" applyAlignment="0" applyProtection="0">
      <alignment vertical="center"/>
    </xf>
    <xf numFmtId="0" fontId="21" fillId="42" borderId="0" applyNumberFormat="0" applyBorder="0" applyProtection="0">
      <alignment vertical="center"/>
    </xf>
    <xf numFmtId="0" fontId="21" fillId="25" borderId="0" applyNumberFormat="0" applyBorder="0" applyAlignment="0" applyProtection="0">
      <alignment vertical="center"/>
    </xf>
    <xf numFmtId="0" fontId="21" fillId="26" borderId="0" applyNumberFormat="0" applyBorder="0" applyProtection="0">
      <alignment vertical="center"/>
    </xf>
    <xf numFmtId="0" fontId="21" fillId="27" borderId="0" applyNumberFormat="0" applyBorder="0" applyAlignment="0" applyProtection="0">
      <alignment vertical="center"/>
    </xf>
    <xf numFmtId="0" fontId="21" fillId="28" borderId="0" applyNumberFormat="0" applyBorder="0" applyProtection="0">
      <alignment vertical="center"/>
    </xf>
    <xf numFmtId="0" fontId="21" fillId="43" borderId="0" applyNumberFormat="0" applyBorder="0" applyAlignment="0" applyProtection="0">
      <alignment vertical="center"/>
    </xf>
    <xf numFmtId="0" fontId="21" fillId="44" borderId="0" applyNumberFormat="0" applyBorder="0" applyProtection="0">
      <alignment vertical="center"/>
    </xf>
    <xf numFmtId="0" fontId="22" fillId="0" borderId="0" applyNumberFormat="0" applyFill="0" applyBorder="0" applyAlignment="0" applyProtection="0">
      <alignment vertical="center"/>
    </xf>
    <xf numFmtId="0" fontId="22" fillId="0" borderId="0" applyNumberFormat="0" applyFill="0" applyBorder="0" applyProtection="0">
      <alignment vertical="center"/>
    </xf>
    <xf numFmtId="0" fontId="23" fillId="45" borderId="4" applyNumberFormat="0" applyAlignment="0" applyProtection="0">
      <alignment vertical="center"/>
    </xf>
    <xf numFmtId="0" fontId="23" fillId="46" borderId="4" applyNumberFormat="0" applyProtection="0">
      <alignment vertical="center"/>
    </xf>
    <xf numFmtId="0" fontId="24" fillId="47" borderId="0" applyNumberFormat="0" applyBorder="0" applyAlignment="0" applyProtection="0">
      <alignment vertical="center"/>
    </xf>
    <xf numFmtId="0" fontId="24" fillId="48" borderId="0" applyNumberFormat="0" applyBorder="0" applyProtection="0">
      <alignment vertical="center"/>
    </xf>
    <xf numFmtId="0" fontId="20" fillId="0" borderId="0" applyBorder="0" applyProtection="0">
      <alignment vertical="center"/>
    </xf>
    <xf numFmtId="0" fontId="20" fillId="0" borderId="0" applyNumberFormat="0" applyFill="0" applyBorder="0" applyProtection="0">
      <alignment vertical="center"/>
    </xf>
    <xf numFmtId="0" fontId="8" fillId="49" borderId="5" applyNumberFormat="0" applyFont="0" applyAlignment="0" applyProtection="0">
      <alignment vertical="center"/>
    </xf>
    <xf numFmtId="0" fontId="8" fillId="36" borderId="5" applyNumberFormat="0" applyProtection="0">
      <alignment vertical="center"/>
    </xf>
    <xf numFmtId="0" fontId="15" fillId="49" borderId="5" applyNumberFormat="0" applyFont="0" applyAlignment="0" applyProtection="0">
      <alignment vertical="center"/>
    </xf>
    <xf numFmtId="0" fontId="8" fillId="36" borderId="5" applyNumberFormat="0" applyProtection="0">
      <alignment vertical="center"/>
    </xf>
    <xf numFmtId="0" fontId="25" fillId="0" borderId="6" applyNumberFormat="0" applyFill="0" applyAlignment="0" applyProtection="0">
      <alignment vertical="center"/>
    </xf>
    <xf numFmtId="0" fontId="25" fillId="0" borderId="6" applyNumberFormat="0" applyFill="0" applyProtection="0">
      <alignment vertical="center"/>
    </xf>
    <xf numFmtId="0" fontId="26" fillId="5" borderId="0" applyNumberFormat="0" applyBorder="0" applyAlignment="0" applyProtection="0">
      <alignment vertical="center"/>
    </xf>
    <xf numFmtId="0" fontId="26" fillId="6" borderId="0" applyNumberFormat="0" applyBorder="0" applyProtection="0">
      <alignment vertical="center"/>
    </xf>
    <xf numFmtId="0" fontId="27" fillId="50" borderId="3" applyNumberFormat="0" applyAlignment="0" applyProtection="0">
      <alignment vertical="center"/>
    </xf>
    <xf numFmtId="0" fontId="27" fillId="51" borderId="3" applyNumberForma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Protection="0">
      <alignment vertical="center"/>
    </xf>
    <xf numFmtId="0" fontId="29" fillId="0" borderId="7" applyNumberFormat="0" applyFill="0" applyAlignment="0" applyProtection="0">
      <alignment vertical="center"/>
    </xf>
    <xf numFmtId="0" fontId="29" fillId="0" borderId="7" applyNumberFormat="0" applyFill="0" applyProtection="0">
      <alignment vertical="center"/>
    </xf>
    <xf numFmtId="0" fontId="30" fillId="0" borderId="8" applyNumberFormat="0" applyFill="0" applyAlignment="0" applyProtection="0">
      <alignment vertical="center"/>
    </xf>
    <xf numFmtId="0" fontId="30" fillId="0" borderId="8" applyNumberFormat="0" applyFill="0" applyProtection="0">
      <alignment vertical="center"/>
    </xf>
    <xf numFmtId="0" fontId="31" fillId="0" borderId="9" applyNumberFormat="0" applyFill="0" applyAlignment="0" applyProtection="0">
      <alignment vertical="center"/>
    </xf>
    <xf numFmtId="0" fontId="31" fillId="0" borderId="9" applyNumberFormat="0" applyFill="0" applyProtection="0">
      <alignment vertical="center"/>
    </xf>
    <xf numFmtId="0" fontId="31" fillId="0" borderId="0" applyNumberFormat="0" applyFill="0" applyBorder="0" applyAlignment="0" applyProtection="0">
      <alignment vertical="center"/>
    </xf>
    <xf numFmtId="0" fontId="31" fillId="0" borderId="0" applyNumberFormat="0" applyFill="0" applyBorder="0" applyProtection="0">
      <alignment vertical="center"/>
    </xf>
    <xf numFmtId="0" fontId="32" fillId="0" borderId="10" applyNumberFormat="0" applyFill="0" applyAlignment="0" applyProtection="0">
      <alignment vertical="center"/>
    </xf>
    <xf numFmtId="0" fontId="32" fillId="0" borderId="10" applyNumberFormat="0" applyFill="0" applyProtection="0">
      <alignment vertical="center"/>
    </xf>
    <xf numFmtId="0" fontId="33" fillId="50" borderId="11" applyNumberFormat="0" applyAlignment="0" applyProtection="0">
      <alignment vertical="center"/>
    </xf>
    <xf numFmtId="0" fontId="33" fillId="51" borderId="11" applyNumberForma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Protection="0">
      <alignment vertical="center"/>
    </xf>
    <xf numFmtId="0" fontId="35" fillId="13" borderId="3" applyNumberFormat="0" applyAlignment="0" applyProtection="0">
      <alignment vertical="center"/>
    </xf>
    <xf numFmtId="0" fontId="35" fillId="14" borderId="3" applyNumberFormat="0" applyProtection="0">
      <alignment vertical="center"/>
    </xf>
    <xf numFmtId="0" fontId="36" fillId="7" borderId="0" applyNumberFormat="0" applyBorder="0" applyAlignment="0" applyProtection="0">
      <alignment vertical="center"/>
    </xf>
    <xf numFmtId="0" fontId="36" fillId="8" borderId="0" applyNumberFormat="0" applyBorder="0" applyProtection="0">
      <alignment vertical="center"/>
    </xf>
    <xf numFmtId="0" fontId="8" fillId="0" borderId="0">
      <alignment vertical="center"/>
    </xf>
    <xf numFmtId="0" fontId="54" fillId="0" borderId="0" applyNumberFormat="0" applyFill="0" applyBorder="0" applyAlignment="0" applyProtection="0">
      <alignment vertical="center"/>
    </xf>
    <xf numFmtId="9" fontId="56" fillId="0" borderId="0" applyFont="0" applyFill="0" applyBorder="0" applyAlignment="0" applyProtection="0">
      <alignment vertical="center"/>
    </xf>
  </cellStyleXfs>
  <cellXfs count="287">
    <xf numFmtId="0" fontId="0" fillId="0" borderId="0" xfId="0">
      <alignment vertical="center"/>
    </xf>
    <xf numFmtId="0" fontId="42" fillId="0" borderId="0" xfId="0" applyFont="1" applyAlignment="1">
      <alignment vertical="center"/>
    </xf>
    <xf numFmtId="0" fontId="18" fillId="0" borderId="0" xfId="0" applyFont="1" applyAlignment="1">
      <alignment vertical="center" shrinkToFit="1"/>
    </xf>
    <xf numFmtId="0" fontId="18" fillId="0" borderId="0" xfId="0" applyFont="1" applyAlignment="1">
      <alignment vertical="center" textRotation="255" shrinkToFit="1"/>
    </xf>
    <xf numFmtId="0" fontId="18" fillId="0" borderId="15" xfId="0" applyFont="1" applyBorder="1" applyAlignment="1">
      <alignment vertical="center" shrinkToFit="1"/>
    </xf>
    <xf numFmtId="182" fontId="18" fillId="0" borderId="0" xfId="0" applyNumberFormat="1" applyFont="1" applyAlignment="1">
      <alignment vertical="center" shrinkToFit="1"/>
    </xf>
    <xf numFmtId="0" fontId="42" fillId="0" borderId="0" xfId="0" applyFont="1" applyBorder="1" applyAlignment="1">
      <alignment vertical="center"/>
    </xf>
    <xf numFmtId="0" fontId="43" fillId="0" borderId="0" xfId="0" applyFont="1" applyAlignment="1">
      <alignment vertical="center" wrapText="1"/>
    </xf>
    <xf numFmtId="0" fontId="42" fillId="0" borderId="0" xfId="1" applyFont="1" applyAlignment="1"/>
    <xf numFmtId="0" fontId="42" fillId="0" borderId="0" xfId="0" applyFont="1" applyBorder="1" applyAlignment="1">
      <alignment horizontal="center" vertical="center"/>
    </xf>
    <xf numFmtId="0" fontId="50" fillId="0" borderId="0" xfId="1" applyFont="1" applyFill="1" applyBorder="1" applyAlignment="1">
      <alignment vertical="center"/>
    </xf>
    <xf numFmtId="0" fontId="50" fillId="0" borderId="0" xfId="1" applyFont="1" applyFill="1" applyBorder="1" applyAlignment="1" applyProtection="1">
      <alignment vertical="center"/>
      <protection locked="0"/>
    </xf>
    <xf numFmtId="0" fontId="46" fillId="0" borderId="0" xfId="1" applyFont="1" applyAlignment="1">
      <alignment horizontal="left" vertical="center"/>
    </xf>
    <xf numFmtId="0" fontId="42" fillId="0" borderId="0" xfId="0" applyFont="1" applyFill="1" applyBorder="1" applyAlignment="1">
      <alignment vertical="center"/>
    </xf>
    <xf numFmtId="0" fontId="50" fillId="0" borderId="35" xfId="1" applyFont="1" applyBorder="1" applyAlignment="1">
      <alignment vertical="center"/>
    </xf>
    <xf numFmtId="0" fontId="50" fillId="0" borderId="36" xfId="1" applyFont="1" applyBorder="1" applyAlignment="1">
      <alignment vertical="center"/>
    </xf>
    <xf numFmtId="0" fontId="42" fillId="0" borderId="0" xfId="0" applyFont="1" applyFill="1" applyBorder="1" applyAlignment="1">
      <alignment horizontal="center" vertical="center"/>
    </xf>
    <xf numFmtId="0" fontId="42" fillId="0" borderId="0" xfId="0" applyFont="1" applyFill="1" applyAlignment="1">
      <alignment vertical="center"/>
    </xf>
    <xf numFmtId="0" fontId="42" fillId="0" borderId="0" xfId="0" applyFont="1" applyAlignment="1">
      <alignment vertical="center" wrapText="1"/>
    </xf>
    <xf numFmtId="0" fontId="42" fillId="0" borderId="37" xfId="0" applyFont="1" applyBorder="1" applyAlignment="1">
      <alignment vertical="center"/>
    </xf>
    <xf numFmtId="0" fontId="50" fillId="0" borderId="0" xfId="1" applyFont="1" applyFill="1" applyBorder="1" applyAlignment="1">
      <alignment horizontal="center" vertical="center"/>
    </xf>
    <xf numFmtId="0" fontId="42" fillId="0" borderId="0" xfId="0" applyFont="1" applyFill="1" applyBorder="1" applyAlignment="1">
      <alignment horizontal="center" vertical="center" wrapText="1"/>
    </xf>
    <xf numFmtId="0" fontId="50" fillId="0" borderId="43" xfId="1" applyFont="1" applyBorder="1" applyAlignment="1">
      <alignment vertical="center"/>
    </xf>
    <xf numFmtId="0" fontId="50" fillId="0" borderId="44" xfId="1" applyFont="1" applyBorder="1" applyAlignment="1">
      <alignment vertical="center"/>
    </xf>
    <xf numFmtId="0" fontId="0" fillId="53" borderId="0" xfId="0" applyFill="1">
      <alignment vertical="center"/>
    </xf>
    <xf numFmtId="0" fontId="48" fillId="0" borderId="0" xfId="0" applyFont="1" applyBorder="1" applyAlignment="1">
      <alignment vertical="center" wrapText="1"/>
    </xf>
    <xf numFmtId="0" fontId="43" fillId="0" borderId="0" xfId="0" applyFont="1" applyBorder="1" applyAlignment="1">
      <alignment vertical="center" wrapText="1"/>
    </xf>
    <xf numFmtId="0" fontId="51" fillId="0" borderId="0" xfId="1" applyFont="1" applyFill="1" applyBorder="1" applyAlignment="1">
      <alignment horizontal="center" vertical="center"/>
    </xf>
    <xf numFmtId="0" fontId="49" fillId="0" borderId="0" xfId="0" applyFont="1" applyFill="1" applyBorder="1" applyAlignment="1">
      <alignment horizontal="center" vertical="center" wrapText="1"/>
    </xf>
    <xf numFmtId="0" fontId="49" fillId="0" borderId="0" xfId="0" applyFont="1" applyFill="1" applyBorder="1" applyAlignment="1">
      <alignment horizontal="center" vertical="center"/>
    </xf>
    <xf numFmtId="0" fontId="47" fillId="0" borderId="0" xfId="1" applyFont="1" applyFill="1" applyBorder="1" applyAlignment="1">
      <alignment horizontal="left" vertical="center"/>
    </xf>
    <xf numFmtId="0" fontId="50" fillId="0" borderId="37" xfId="1" applyFont="1" applyFill="1" applyBorder="1" applyAlignment="1">
      <alignment vertical="center"/>
    </xf>
    <xf numFmtId="0" fontId="42" fillId="0" borderId="37" xfId="0" applyFont="1" applyFill="1" applyBorder="1" applyAlignment="1">
      <alignment horizontal="center" vertical="center" wrapText="1"/>
    </xf>
    <xf numFmtId="0" fontId="46" fillId="0" borderId="37" xfId="0" applyFont="1" applyFill="1" applyBorder="1" applyAlignment="1">
      <alignment horizontal="center" vertical="center"/>
    </xf>
    <xf numFmtId="0" fontId="42" fillId="0" borderId="37" xfId="0" applyFont="1" applyFill="1" applyBorder="1" applyAlignment="1">
      <alignment horizontal="center" vertical="center"/>
    </xf>
    <xf numFmtId="0" fontId="50" fillId="0" borderId="35" xfId="1" applyFont="1" applyBorder="1" applyAlignment="1">
      <alignment horizontal="center" vertical="center" shrinkToFit="1"/>
    </xf>
    <xf numFmtId="0" fontId="50" fillId="0" borderId="52" xfId="1" applyFont="1" applyBorder="1" applyAlignment="1">
      <alignment horizontal="center" vertical="center" shrinkToFit="1"/>
    </xf>
    <xf numFmtId="0" fontId="50" fillId="0" borderId="36" xfId="1" applyFont="1" applyBorder="1" applyAlignment="1">
      <alignment horizontal="center" vertical="center" shrinkToFit="1"/>
    </xf>
    <xf numFmtId="0" fontId="42" fillId="0" borderId="0" xfId="0" applyFont="1" applyFill="1" applyBorder="1" applyAlignment="1">
      <alignment horizontal="center" vertical="center" shrinkToFit="1"/>
    </xf>
    <xf numFmtId="0" fontId="50" fillId="0" borderId="0" xfId="1" applyFont="1" applyFill="1" applyBorder="1" applyAlignment="1">
      <alignment horizontal="center" vertical="center" shrinkToFit="1"/>
    </xf>
    <xf numFmtId="0" fontId="52" fillId="0" borderId="0" xfId="0" applyFont="1" applyFill="1" applyBorder="1" applyAlignment="1">
      <alignment horizontal="center" vertical="center" shrinkToFit="1"/>
    </xf>
    <xf numFmtId="0" fontId="42" fillId="0" borderId="0" xfId="0" applyFont="1" applyFill="1" applyAlignment="1">
      <alignment horizontal="center" vertical="center"/>
    </xf>
    <xf numFmtId="0" fontId="42" fillId="0" borderId="0" xfId="0" applyFont="1" applyFill="1" applyBorder="1" applyAlignment="1">
      <alignment horizontal="left" vertical="center"/>
    </xf>
    <xf numFmtId="0" fontId="50" fillId="0" borderId="54" xfId="1" applyFont="1" applyBorder="1" applyAlignment="1">
      <alignment vertical="center"/>
    </xf>
    <xf numFmtId="0" fontId="55" fillId="0" borderId="0" xfId="1" applyFont="1" applyFill="1" applyBorder="1" applyAlignment="1">
      <alignment horizontal="left" vertical="center"/>
    </xf>
    <xf numFmtId="0" fontId="61" fillId="0" borderId="0" xfId="0" applyFont="1" applyFill="1" applyBorder="1" applyAlignment="1">
      <alignment horizontal="left" vertical="center"/>
    </xf>
    <xf numFmtId="0" fontId="50" fillId="0" borderId="0" xfId="1" applyFont="1" applyAlignment="1">
      <alignment vertical="center"/>
    </xf>
    <xf numFmtId="0" fontId="59" fillId="0" borderId="0" xfId="0" applyFont="1" applyAlignment="1">
      <alignment vertical="center" wrapText="1"/>
    </xf>
    <xf numFmtId="0" fontId="55" fillId="0" borderId="0" xfId="1" applyFont="1" applyFill="1" applyBorder="1" applyAlignment="1">
      <alignment horizontal="left" vertical="center" wrapText="1"/>
    </xf>
    <xf numFmtId="0" fontId="47" fillId="0" borderId="0" xfId="1" applyFont="1" applyFill="1" applyBorder="1" applyAlignment="1">
      <alignment horizontal="center" vertical="center"/>
    </xf>
    <xf numFmtId="0" fontId="50" fillId="0" borderId="0" xfId="1" applyFont="1" applyAlignment="1">
      <alignment vertical="center" wrapText="1"/>
    </xf>
    <xf numFmtId="0" fontId="50" fillId="0" borderId="0" xfId="1" applyFont="1" applyAlignment="1">
      <alignment horizontal="left" vertical="center"/>
    </xf>
    <xf numFmtId="0" fontId="50" fillId="0" borderId="0" xfId="1" applyFont="1" applyBorder="1" applyAlignment="1">
      <alignment horizontal="left" vertical="center"/>
    </xf>
    <xf numFmtId="0" fontId="50" fillId="0" borderId="54" xfId="1" applyFont="1" applyFill="1" applyBorder="1" applyAlignment="1">
      <alignment vertical="center"/>
    </xf>
    <xf numFmtId="0" fontId="50" fillId="0" borderId="0" xfId="1" applyFont="1" applyFill="1" applyAlignment="1">
      <alignment horizontal="left" vertical="center"/>
    </xf>
    <xf numFmtId="0" fontId="50" fillId="0" borderId="0" xfId="1" applyFont="1" applyFill="1" applyBorder="1" applyAlignment="1">
      <alignment horizontal="left" vertical="center"/>
    </xf>
    <xf numFmtId="0" fontId="64" fillId="0" borderId="0" xfId="1" applyFont="1" applyAlignment="1">
      <alignment vertical="center"/>
    </xf>
    <xf numFmtId="0" fontId="55" fillId="0" borderId="0" xfId="0" applyFont="1" applyFill="1" applyBorder="1" applyAlignment="1">
      <alignment vertical="center"/>
    </xf>
    <xf numFmtId="0" fontId="55" fillId="0" borderId="0" xfId="1" applyFont="1" applyFill="1" applyBorder="1" applyAlignment="1">
      <alignment vertical="center" wrapText="1"/>
    </xf>
    <xf numFmtId="56" fontId="0" fillId="0" borderId="0" xfId="0" quotePrefix="1" applyNumberFormat="1">
      <alignment vertical="center"/>
    </xf>
    <xf numFmtId="0" fontId="42" fillId="0" borderId="16" xfId="0" applyFont="1" applyBorder="1" applyAlignment="1">
      <alignment horizontal="center" vertical="center"/>
    </xf>
    <xf numFmtId="0" fontId="18" fillId="52" borderId="15" xfId="0" applyFont="1" applyFill="1" applyBorder="1" applyAlignment="1">
      <alignment vertical="center" shrinkToFit="1"/>
    </xf>
    <xf numFmtId="0" fontId="42" fillId="0" borderId="0" xfId="0" applyFont="1">
      <alignment vertical="center"/>
    </xf>
    <xf numFmtId="0" fontId="42" fillId="0" borderId="93" xfId="0" applyFont="1" applyBorder="1">
      <alignment vertical="center"/>
    </xf>
    <xf numFmtId="0" fontId="42" fillId="0" borderId="94" xfId="0" applyFont="1" applyBorder="1">
      <alignment vertical="center"/>
    </xf>
    <xf numFmtId="0" fontId="42" fillId="0" borderId="95" xfId="0" applyFont="1" applyBorder="1">
      <alignment vertical="center"/>
    </xf>
    <xf numFmtId="0" fontId="52" fillId="0" borderId="96" xfId="0" applyFont="1" applyBorder="1">
      <alignment vertical="center"/>
    </xf>
    <xf numFmtId="0" fontId="42" fillId="0" borderId="97" xfId="0" applyFont="1" applyBorder="1">
      <alignment vertical="center"/>
    </xf>
    <xf numFmtId="0" fontId="52" fillId="0" borderId="98" xfId="0" applyFont="1" applyBorder="1">
      <alignment vertical="center"/>
    </xf>
    <xf numFmtId="0" fontId="42" fillId="0" borderId="99" xfId="0" applyFont="1" applyBorder="1">
      <alignment vertical="center"/>
    </xf>
    <xf numFmtId="0" fontId="42" fillId="0" borderId="100" xfId="0" applyFont="1" applyBorder="1">
      <alignment vertical="center"/>
    </xf>
    <xf numFmtId="0" fontId="52" fillId="0" borderId="0" xfId="0" applyFont="1" applyBorder="1" applyAlignment="1">
      <alignment horizontal="left" vertical="center"/>
    </xf>
    <xf numFmtId="0" fontId="52" fillId="0" borderId="0" xfId="0" applyFont="1" applyFill="1" applyBorder="1" applyAlignment="1">
      <alignment horizontal="left" vertical="center"/>
    </xf>
    <xf numFmtId="0" fontId="52" fillId="0" borderId="0" xfId="0" applyFont="1" applyAlignment="1">
      <alignment vertical="center"/>
    </xf>
    <xf numFmtId="0" fontId="18" fillId="2" borderId="15" xfId="0" applyFont="1" applyFill="1" applyBorder="1" applyAlignment="1">
      <alignment horizontal="center" vertical="center" shrinkToFit="1"/>
    </xf>
    <xf numFmtId="0" fontId="18" fillId="58" borderId="15" xfId="0" applyFont="1" applyFill="1" applyBorder="1" applyAlignment="1">
      <alignment vertical="center" shrinkToFit="1"/>
    </xf>
    <xf numFmtId="0" fontId="18" fillId="0" borderId="15" xfId="0" applyFont="1" applyBorder="1" applyAlignment="1">
      <alignment vertical="center" textRotation="255" shrinkToFit="1"/>
    </xf>
    <xf numFmtId="0" fontId="44" fillId="0" borderId="15" xfId="1" applyFont="1" applyBorder="1" applyAlignment="1">
      <alignment horizontal="center" vertical="center" shrinkToFit="1"/>
    </xf>
    <xf numFmtId="182" fontId="45" fillId="0" borderId="15" xfId="1" applyNumberFormat="1" applyFont="1" applyBorder="1" applyAlignment="1">
      <alignment horizontal="center" vertical="center" shrinkToFit="1"/>
    </xf>
    <xf numFmtId="0" fontId="45" fillId="0" borderId="15" xfId="0" applyFont="1" applyBorder="1" applyAlignment="1">
      <alignment horizontal="center" vertical="center" textRotation="255" wrapText="1" shrinkToFit="1"/>
    </xf>
    <xf numFmtId="0" fontId="45" fillId="2" borderId="15" xfId="0" applyFont="1" applyFill="1" applyBorder="1" applyAlignment="1">
      <alignment horizontal="center" vertical="center" textRotation="255" wrapText="1" shrinkToFit="1"/>
    </xf>
    <xf numFmtId="0" fontId="45" fillId="52" borderId="15" xfId="0" applyFont="1" applyFill="1" applyBorder="1" applyAlignment="1">
      <alignment vertical="center" textRotation="255" shrinkToFit="1"/>
    </xf>
    <xf numFmtId="0" fontId="45" fillId="52" borderId="15" xfId="0" applyFont="1" applyFill="1" applyBorder="1" applyAlignment="1">
      <alignment horizontal="center" vertical="center" textRotation="255" shrinkToFit="1"/>
    </xf>
    <xf numFmtId="0" fontId="45" fillId="56" borderId="15" xfId="0" applyFont="1" applyFill="1" applyBorder="1" applyAlignment="1">
      <alignment vertical="center" textRotation="255" shrinkToFit="1"/>
    </xf>
    <xf numFmtId="0" fontId="45" fillId="56" borderId="15" xfId="0" applyFont="1" applyFill="1" applyBorder="1" applyAlignment="1">
      <alignment horizontal="center" vertical="center" textRotation="255" shrinkToFit="1"/>
    </xf>
    <xf numFmtId="0" fontId="45" fillId="2" borderId="15" xfId="0" applyFont="1" applyFill="1" applyBorder="1" applyAlignment="1">
      <alignment vertical="center" textRotation="255" shrinkToFit="1"/>
    </xf>
    <xf numFmtId="0" fontId="45" fillId="2" borderId="15" xfId="0" applyFont="1" applyFill="1" applyBorder="1" applyAlignment="1">
      <alignment horizontal="center" vertical="center" textRotation="255" shrinkToFit="1"/>
    </xf>
    <xf numFmtId="0" fontId="45" fillId="0" borderId="15" xfId="0" applyFont="1" applyFill="1" applyBorder="1" applyAlignment="1">
      <alignment vertical="center" textRotation="255" shrinkToFit="1"/>
    </xf>
    <xf numFmtId="0" fontId="45" fillId="0" borderId="15" xfId="0" applyFont="1" applyFill="1" applyBorder="1" applyAlignment="1">
      <alignment horizontal="center" vertical="center" textRotation="255" shrinkToFit="1"/>
    </xf>
    <xf numFmtId="0" fontId="45" fillId="53" borderId="15" xfId="0" applyFont="1" applyFill="1" applyBorder="1" applyAlignment="1">
      <alignment horizontal="center" vertical="center" textRotation="255" shrinkToFit="1"/>
    </xf>
    <xf numFmtId="0" fontId="45" fillId="59" borderId="15" xfId="0" applyFont="1" applyFill="1" applyBorder="1" applyAlignment="1">
      <alignment horizontal="center" vertical="center" textRotation="255" shrinkToFit="1"/>
    </xf>
    <xf numFmtId="0" fontId="18" fillId="0" borderId="15" xfId="0" applyFont="1" applyBorder="1" applyAlignment="1">
      <alignment horizontal="center" vertical="center" shrinkToFit="1"/>
    </xf>
    <xf numFmtId="181" fontId="18" fillId="0" borderId="15" xfId="0" applyNumberFormat="1" applyFont="1" applyBorder="1" applyAlignment="1">
      <alignment horizontal="center" vertical="center" shrinkToFit="1"/>
    </xf>
    <xf numFmtId="184" fontId="18" fillId="0" borderId="15" xfId="0" applyNumberFormat="1" applyFont="1" applyBorder="1" applyAlignment="1">
      <alignment horizontal="center" vertical="center" shrinkToFit="1"/>
    </xf>
    <xf numFmtId="0" fontId="18" fillId="0" borderId="15" xfId="0" applyFont="1" applyFill="1" applyBorder="1" applyAlignment="1">
      <alignment vertical="center" shrinkToFit="1"/>
    </xf>
    <xf numFmtId="0" fontId="18" fillId="0" borderId="15" xfId="0" applyFont="1" applyFill="1" applyBorder="1" applyAlignment="1">
      <alignment horizontal="center" vertical="center" shrinkToFit="1"/>
    </xf>
    <xf numFmtId="185" fontId="18" fillId="0" borderId="15" xfId="156" applyNumberFormat="1" applyFont="1" applyFill="1" applyBorder="1" applyAlignment="1">
      <alignment horizontal="center" vertical="center" shrinkToFit="1"/>
    </xf>
    <xf numFmtId="0" fontId="53" fillId="0" borderId="15" xfId="0" applyFont="1" applyBorder="1" applyAlignment="1">
      <alignment horizontal="center" vertical="center" shrinkToFit="1"/>
    </xf>
    <xf numFmtId="0" fontId="18" fillId="0" borderId="0" xfId="0" applyFont="1" applyBorder="1" applyAlignment="1">
      <alignment vertical="center" shrinkToFit="1"/>
    </xf>
    <xf numFmtId="0" fontId="45" fillId="0" borderId="0" xfId="0" applyFont="1" applyBorder="1" applyAlignment="1">
      <alignment horizontal="center" vertical="center" shrinkToFit="1"/>
    </xf>
    <xf numFmtId="0" fontId="18" fillId="0" borderId="0" xfId="0" applyFont="1" applyBorder="1" applyAlignment="1">
      <alignment horizontal="center" vertical="center" shrinkToFit="1"/>
    </xf>
    <xf numFmtId="0" fontId="50" fillId="0" borderId="53" xfId="1" applyFont="1" applyFill="1" applyBorder="1" applyAlignment="1">
      <alignment horizontal="center" vertical="center" shrinkToFit="1"/>
    </xf>
    <xf numFmtId="0" fontId="50" fillId="0" borderId="12" xfId="1" applyFont="1" applyFill="1" applyBorder="1" applyAlignment="1">
      <alignment horizontal="center" vertical="center" shrinkToFit="1"/>
    </xf>
    <xf numFmtId="0" fontId="50" fillId="60" borderId="12" xfId="1" applyFont="1" applyFill="1" applyBorder="1" applyAlignment="1">
      <alignment horizontal="center" vertical="center"/>
    </xf>
    <xf numFmtId="0" fontId="47" fillId="0" borderId="0" xfId="1" applyFont="1" applyAlignment="1">
      <alignment horizontal="left" vertical="center" wrapText="1"/>
    </xf>
    <xf numFmtId="0" fontId="42" fillId="53" borderId="25" xfId="0" applyFont="1" applyFill="1" applyBorder="1" applyAlignment="1">
      <alignment horizontal="center" vertical="center"/>
    </xf>
    <xf numFmtId="0" fontId="42" fillId="53" borderId="26" xfId="0" applyFont="1" applyFill="1" applyBorder="1" applyAlignment="1">
      <alignment horizontal="center" vertical="center"/>
    </xf>
    <xf numFmtId="0" fontId="42" fillId="53" borderId="33" xfId="0" applyFont="1" applyFill="1" applyBorder="1" applyAlignment="1">
      <alignment horizontal="center" vertical="center"/>
    </xf>
    <xf numFmtId="0" fontId="50" fillId="2" borderId="40" xfId="1" applyFont="1" applyFill="1" applyBorder="1" applyAlignment="1">
      <alignment horizontal="center" vertical="center"/>
    </xf>
    <xf numFmtId="0" fontId="50" fillId="2" borderId="33" xfId="1" applyFont="1" applyFill="1" applyBorder="1" applyAlignment="1">
      <alignment horizontal="center" vertical="center"/>
    </xf>
    <xf numFmtId="0" fontId="42" fillId="53" borderId="31" xfId="0" applyFont="1" applyFill="1" applyBorder="1" applyAlignment="1">
      <alignment horizontal="center" vertical="center"/>
    </xf>
    <xf numFmtId="0" fontId="42" fillId="53" borderId="47" xfId="0" applyFont="1" applyFill="1" applyBorder="1" applyAlignment="1">
      <alignment horizontal="center" vertical="center"/>
    </xf>
    <xf numFmtId="0" fontId="42" fillId="53" borderId="38" xfId="0" applyFont="1" applyFill="1" applyBorder="1" applyAlignment="1">
      <alignment horizontal="center" vertical="center"/>
    </xf>
    <xf numFmtId="0" fontId="42" fillId="53" borderId="43" xfId="0" applyFont="1" applyFill="1" applyBorder="1" applyAlignment="1">
      <alignment horizontal="center" vertical="center"/>
    </xf>
    <xf numFmtId="0" fontId="55" fillId="0" borderId="0" xfId="1" applyFont="1" applyFill="1" applyBorder="1" applyAlignment="1">
      <alignment horizontal="left" vertical="center" wrapText="1"/>
    </xf>
    <xf numFmtId="0" fontId="50" fillId="2" borderId="41" xfId="1" applyFont="1" applyFill="1" applyBorder="1" applyAlignment="1">
      <alignment horizontal="center" vertical="center"/>
    </xf>
    <xf numFmtId="0" fontId="50" fillId="2" borderId="34" xfId="1" applyFont="1" applyFill="1" applyBorder="1" applyAlignment="1">
      <alignment horizontal="center" vertical="center"/>
    </xf>
    <xf numFmtId="0" fontId="49" fillId="0" borderId="27" xfId="0" applyFont="1" applyFill="1" applyBorder="1" applyAlignment="1">
      <alignment horizontal="center" vertical="center" wrapText="1"/>
    </xf>
    <xf numFmtId="0" fontId="49" fillId="0" borderId="28" xfId="0" applyFont="1" applyFill="1" applyBorder="1" applyAlignment="1">
      <alignment horizontal="center" vertical="center"/>
    </xf>
    <xf numFmtId="0" fontId="49" fillId="0" borderId="34" xfId="0" applyFont="1" applyFill="1" applyBorder="1" applyAlignment="1">
      <alignment horizontal="center" vertical="center"/>
    </xf>
    <xf numFmtId="0" fontId="42" fillId="0" borderId="32" xfId="0" applyFont="1" applyFill="1" applyBorder="1" applyAlignment="1">
      <alignment horizontal="center" vertical="center" wrapText="1"/>
    </xf>
    <xf numFmtId="0" fontId="42" fillId="0" borderId="28" xfId="0" applyFont="1" applyFill="1" applyBorder="1" applyAlignment="1">
      <alignment horizontal="center" vertical="center"/>
    </xf>
    <xf numFmtId="0" fontId="42" fillId="0" borderId="34" xfId="0" applyFont="1" applyFill="1" applyBorder="1" applyAlignment="1">
      <alignment horizontal="center" vertical="center"/>
    </xf>
    <xf numFmtId="0" fontId="42" fillId="0" borderId="46" xfId="0" applyFont="1" applyFill="1" applyBorder="1" applyAlignment="1">
      <alignment horizontal="center" vertical="center" wrapText="1"/>
    </xf>
    <xf numFmtId="0" fontId="42" fillId="0" borderId="39" xfId="0" applyFont="1" applyFill="1" applyBorder="1" applyAlignment="1">
      <alignment horizontal="center" vertical="center" wrapText="1"/>
    </xf>
    <xf numFmtId="0" fontId="42" fillId="0" borderId="44" xfId="0" applyFont="1" applyFill="1" applyBorder="1" applyAlignment="1">
      <alignment horizontal="center" vertical="center" wrapText="1"/>
    </xf>
    <xf numFmtId="0" fontId="42" fillId="0" borderId="25" xfId="0" applyFont="1" applyFill="1" applyBorder="1" applyAlignment="1">
      <alignment horizontal="center" vertical="center"/>
    </xf>
    <xf numFmtId="0" fontId="42" fillId="0" borderId="26" xfId="0" applyFont="1" applyFill="1" applyBorder="1" applyAlignment="1">
      <alignment horizontal="center" vertical="center"/>
    </xf>
    <xf numFmtId="0" fontId="42" fillId="0" borderId="33" xfId="0" applyFont="1" applyFill="1" applyBorder="1" applyAlignment="1">
      <alignment horizontal="center" vertical="center"/>
    </xf>
    <xf numFmtId="0" fontId="42" fillId="0" borderId="31" xfId="0" applyFont="1" applyFill="1" applyBorder="1" applyAlignment="1">
      <alignment horizontal="center" vertical="center"/>
    </xf>
    <xf numFmtId="0" fontId="50" fillId="2" borderId="53" xfId="1" applyFont="1" applyFill="1" applyBorder="1" applyAlignment="1">
      <alignment horizontal="center" vertical="center"/>
    </xf>
    <xf numFmtId="0" fontId="50" fillId="2" borderId="54" xfId="1" applyFont="1" applyFill="1" applyBorder="1" applyAlignment="1">
      <alignment horizontal="center" vertical="center"/>
    </xf>
    <xf numFmtId="0" fontId="50" fillId="2" borderId="38" xfId="1" applyFont="1" applyFill="1" applyBorder="1" applyAlignment="1">
      <alignment horizontal="center" vertical="center"/>
    </xf>
    <xf numFmtId="0" fontId="42" fillId="0" borderId="0" xfId="0" applyFont="1" applyAlignment="1">
      <alignment horizontal="left" vertical="center" wrapText="1"/>
    </xf>
    <xf numFmtId="0" fontId="50" fillId="0" borderId="33" xfId="1" applyFont="1" applyFill="1" applyBorder="1" applyAlignment="1">
      <alignment horizontal="center" vertical="center"/>
    </xf>
    <xf numFmtId="0" fontId="50" fillId="0" borderId="38" xfId="1" applyFont="1" applyFill="1" applyBorder="1" applyAlignment="1">
      <alignment horizontal="center" vertical="center"/>
    </xf>
    <xf numFmtId="0" fontId="50" fillId="0" borderId="31" xfId="1" applyFont="1" applyFill="1" applyBorder="1" applyAlignment="1">
      <alignment horizontal="center" vertical="center"/>
    </xf>
    <xf numFmtId="0" fontId="50" fillId="0" borderId="50" xfId="1" applyFont="1" applyBorder="1" applyAlignment="1">
      <alignment horizontal="center" vertical="center" shrinkToFit="1"/>
    </xf>
    <xf numFmtId="0" fontId="50" fillId="0" borderId="51" xfId="1" applyFont="1" applyBorder="1" applyAlignment="1">
      <alignment horizontal="center" vertical="center" shrinkToFit="1"/>
    </xf>
    <xf numFmtId="0" fontId="50" fillId="0" borderId="60" xfId="1" applyFont="1" applyBorder="1" applyAlignment="1">
      <alignment horizontal="center" vertical="center" shrinkToFit="1"/>
    </xf>
    <xf numFmtId="0" fontId="42" fillId="2" borderId="79" xfId="0" applyFont="1" applyFill="1" applyBorder="1" applyAlignment="1">
      <alignment horizontal="center" vertical="center"/>
    </xf>
    <xf numFmtId="0" fontId="42" fillId="2" borderId="80" xfId="0" applyFont="1" applyFill="1" applyBorder="1" applyAlignment="1">
      <alignment horizontal="center" vertical="center"/>
    </xf>
    <xf numFmtId="0" fontId="50" fillId="0" borderId="61" xfId="1" applyFont="1" applyBorder="1" applyAlignment="1">
      <alignment horizontal="center" vertical="center" shrinkToFit="1"/>
    </xf>
    <xf numFmtId="0" fontId="50" fillId="0" borderId="15" xfId="1" applyFont="1" applyBorder="1" applyAlignment="1">
      <alignment horizontal="center" vertical="center" shrinkToFit="1"/>
    </xf>
    <xf numFmtId="0" fontId="50" fillId="0" borderId="62" xfId="1" applyFont="1" applyBorder="1" applyAlignment="1">
      <alignment horizontal="center" vertical="center" shrinkToFit="1"/>
    </xf>
    <xf numFmtId="0" fontId="42" fillId="0" borderId="50" xfId="0" applyFont="1" applyBorder="1" applyAlignment="1">
      <alignment horizontal="center" vertical="center" wrapText="1" shrinkToFit="1"/>
    </xf>
    <xf numFmtId="0" fontId="42" fillId="0" borderId="51" xfId="0" applyFont="1" applyBorder="1" applyAlignment="1">
      <alignment horizontal="center" vertical="center" wrapText="1" shrinkToFit="1"/>
    </xf>
    <xf numFmtId="0" fontId="42" fillId="0" borderId="60" xfId="0" applyFont="1" applyBorder="1" applyAlignment="1">
      <alignment horizontal="center" vertical="center" wrapText="1" shrinkToFit="1"/>
    </xf>
    <xf numFmtId="0" fontId="42" fillId="0" borderId="50" xfId="0" applyFont="1" applyBorder="1" applyAlignment="1">
      <alignment horizontal="center" vertical="center" shrinkToFit="1"/>
    </xf>
    <xf numFmtId="0" fontId="42" fillId="0" borderId="51" xfId="0" applyFont="1" applyBorder="1" applyAlignment="1">
      <alignment horizontal="center" vertical="center" shrinkToFit="1"/>
    </xf>
    <xf numFmtId="0" fontId="42" fillId="0" borderId="60" xfId="0" applyFont="1" applyBorder="1" applyAlignment="1">
      <alignment horizontal="center" vertical="center" shrinkToFit="1"/>
    </xf>
    <xf numFmtId="0" fontId="42" fillId="0" borderId="61"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62" xfId="0" applyFont="1" applyBorder="1" applyAlignment="1">
      <alignment horizontal="center" vertical="center" shrinkToFit="1"/>
    </xf>
    <xf numFmtId="0" fontId="50" fillId="0" borderId="0" xfId="1" applyFont="1" applyAlignment="1">
      <alignment horizontal="left" vertical="center"/>
    </xf>
    <xf numFmtId="0" fontId="50" fillId="0" borderId="0" xfId="1" applyFont="1" applyBorder="1" applyAlignment="1">
      <alignment horizontal="left" vertical="center"/>
    </xf>
    <xf numFmtId="0" fontId="50" fillId="2" borderId="49" xfId="1" applyFont="1" applyFill="1" applyBorder="1" applyAlignment="1">
      <alignment horizontal="center" vertical="center"/>
    </xf>
    <xf numFmtId="0" fontId="50" fillId="2" borderId="48" xfId="1" applyFont="1" applyFill="1" applyBorder="1" applyAlignment="1">
      <alignment horizontal="center" vertical="center"/>
    </xf>
    <xf numFmtId="0" fontId="50" fillId="2" borderId="67" xfId="1" applyFont="1" applyFill="1" applyBorder="1" applyAlignment="1">
      <alignment horizontal="center" vertical="center"/>
    </xf>
    <xf numFmtId="0" fontId="50" fillId="2" borderId="68" xfId="1" applyFont="1" applyFill="1" applyBorder="1" applyAlignment="1">
      <alignment horizontal="center" vertical="center"/>
    </xf>
    <xf numFmtId="0" fontId="50" fillId="0" borderId="0" xfId="1" applyFont="1" applyAlignment="1">
      <alignment vertical="center" wrapText="1"/>
    </xf>
    <xf numFmtId="0" fontId="50" fillId="2" borderId="29" xfId="1" applyFont="1" applyFill="1" applyBorder="1" applyAlignment="1">
      <alignment horizontal="center" vertical="center" shrinkToFit="1"/>
    </xf>
    <xf numFmtId="0" fontId="50" fillId="2" borderId="12" xfId="1" applyFont="1" applyFill="1" applyBorder="1" applyAlignment="1">
      <alignment horizontal="center" vertical="center" shrinkToFit="1"/>
    </xf>
    <xf numFmtId="0" fontId="50" fillId="2" borderId="54" xfId="1" applyFont="1" applyFill="1" applyBorder="1" applyAlignment="1">
      <alignment horizontal="center" vertical="center" shrinkToFit="1"/>
    </xf>
    <xf numFmtId="0" fontId="42" fillId="53" borderId="53" xfId="0" applyFont="1" applyFill="1" applyBorder="1" applyAlignment="1">
      <alignment horizontal="center" vertical="center"/>
    </xf>
    <xf numFmtId="0" fontId="42" fillId="53" borderId="30" xfId="0" applyFont="1" applyFill="1" applyBorder="1" applyAlignment="1">
      <alignment horizontal="center" vertical="center"/>
    </xf>
    <xf numFmtId="0" fontId="55" fillId="0" borderId="0" xfId="0" applyFont="1" applyAlignment="1">
      <alignment horizontal="center" vertical="center"/>
    </xf>
    <xf numFmtId="0" fontId="50" fillId="0" borderId="21" xfId="1" applyFont="1" applyFill="1" applyBorder="1" applyAlignment="1">
      <alignment horizontal="center" vertical="center" wrapText="1"/>
    </xf>
    <xf numFmtId="0" fontId="65" fillId="0" borderId="0" xfId="0" applyFont="1" applyBorder="1" applyAlignment="1">
      <alignment horizontal="center" vertical="center"/>
    </xf>
    <xf numFmtId="0" fontId="65" fillId="0" borderId="13" xfId="0" applyFont="1" applyBorder="1" applyAlignment="1">
      <alignment horizontal="center" vertical="center"/>
    </xf>
    <xf numFmtId="0" fontId="50" fillId="2" borderId="20" xfId="1" applyFont="1" applyFill="1" applyBorder="1" applyAlignment="1" applyProtection="1">
      <alignment horizontal="center" vertical="center"/>
      <protection locked="0"/>
    </xf>
    <xf numFmtId="0" fontId="50" fillId="53" borderId="20" xfId="1" applyFont="1" applyFill="1" applyBorder="1" applyAlignment="1">
      <alignment horizontal="center" vertical="center"/>
    </xf>
    <xf numFmtId="0" fontId="50" fillId="53" borderId="85" xfId="1" applyFont="1" applyFill="1" applyBorder="1" applyAlignment="1">
      <alignment horizontal="center" vertical="center"/>
    </xf>
    <xf numFmtId="0" fontId="50" fillId="53" borderId="85" xfId="1" applyFont="1" applyFill="1" applyBorder="1" applyAlignment="1">
      <alignment horizontal="center" vertical="center" wrapText="1"/>
    </xf>
    <xf numFmtId="0" fontId="50" fillId="2" borderId="85" xfId="1" applyFont="1" applyFill="1" applyBorder="1" applyAlignment="1" applyProtection="1">
      <alignment horizontal="center" vertical="center"/>
      <protection locked="0"/>
    </xf>
    <xf numFmtId="181" fontId="42" fillId="2" borderId="88" xfId="1" applyNumberFormat="1" applyFont="1" applyFill="1" applyBorder="1" applyAlignment="1" applyProtection="1">
      <alignment horizontal="center" vertical="center"/>
      <protection locked="0"/>
    </xf>
    <xf numFmtId="181" fontId="42" fillId="2" borderId="87" xfId="1" applyNumberFormat="1" applyFont="1" applyFill="1" applyBorder="1" applyAlignment="1" applyProtection="1">
      <alignment horizontal="center" vertical="center"/>
      <protection locked="0"/>
    </xf>
    <xf numFmtId="181" fontId="42" fillId="2" borderId="90" xfId="1" applyNumberFormat="1" applyFont="1" applyFill="1" applyBorder="1" applyAlignment="1" applyProtection="1">
      <alignment horizontal="center" vertical="center"/>
      <protection locked="0"/>
    </xf>
    <xf numFmtId="0" fontId="42" fillId="0" borderId="16" xfId="0" applyFont="1" applyBorder="1" applyAlignment="1">
      <alignment horizontal="left" vertical="center" wrapText="1"/>
    </xf>
    <xf numFmtId="0" fontId="42" fillId="0" borderId="0"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13" xfId="0" applyFont="1" applyBorder="1" applyAlignment="1">
      <alignment horizontal="left" vertical="center" wrapText="1"/>
    </xf>
    <xf numFmtId="0" fontId="42" fillId="0" borderId="19" xfId="0" applyFont="1" applyBorder="1" applyAlignment="1">
      <alignment horizontal="left" vertical="center" wrapText="1"/>
    </xf>
    <xf numFmtId="0" fontId="62" fillId="0" borderId="69" xfId="0" applyFont="1" applyFill="1" applyBorder="1" applyAlignment="1">
      <alignment horizontal="center" vertical="center" wrapText="1"/>
    </xf>
    <xf numFmtId="0" fontId="50" fillId="0" borderId="70" xfId="0" applyFont="1" applyFill="1" applyBorder="1" applyAlignment="1">
      <alignment horizontal="center" vertical="center" wrapText="1"/>
    </xf>
    <xf numFmtId="0" fontId="50" fillId="0" borderId="71" xfId="0" applyFont="1" applyFill="1" applyBorder="1" applyAlignment="1">
      <alignment horizontal="center" vertical="center" wrapText="1"/>
    </xf>
    <xf numFmtId="0" fontId="50" fillId="0" borderId="72" xfId="0" applyFont="1" applyFill="1" applyBorder="1" applyAlignment="1">
      <alignment horizontal="center" vertical="center" wrapText="1"/>
    </xf>
    <xf numFmtId="0" fontId="50" fillId="0" borderId="73" xfId="0" applyFont="1" applyFill="1" applyBorder="1" applyAlignment="1">
      <alignment horizontal="center" vertical="center" wrapText="1"/>
    </xf>
    <xf numFmtId="0" fontId="50" fillId="0" borderId="74" xfId="0" applyFont="1" applyFill="1" applyBorder="1" applyAlignment="1">
      <alignment horizontal="center" vertical="center" wrapText="1"/>
    </xf>
    <xf numFmtId="181" fontId="42" fillId="2" borderId="86" xfId="1" applyNumberFormat="1" applyFont="1" applyFill="1" applyBorder="1" applyAlignment="1" applyProtection="1">
      <alignment horizontal="center" vertical="center"/>
      <protection locked="0"/>
    </xf>
    <xf numFmtId="181" fontId="42" fillId="0" borderId="88" xfId="1" applyNumberFormat="1" applyFont="1" applyFill="1" applyBorder="1" applyAlignment="1" applyProtection="1">
      <alignment horizontal="center" vertical="center"/>
      <protection locked="0"/>
    </xf>
    <xf numFmtId="181" fontId="42" fillId="0" borderId="87" xfId="1" applyNumberFormat="1" applyFont="1" applyFill="1" applyBorder="1" applyAlignment="1" applyProtection="1">
      <alignment horizontal="center" vertical="center"/>
      <protection locked="0"/>
    </xf>
    <xf numFmtId="181" fontId="42" fillId="0" borderId="89" xfId="1" applyNumberFormat="1" applyFont="1" applyFill="1" applyBorder="1" applyAlignment="1" applyProtection="1">
      <alignment horizontal="center" vertical="center"/>
      <protection locked="0"/>
    </xf>
    <xf numFmtId="49" fontId="42" fillId="2" borderId="76" xfId="1" applyNumberFormat="1" applyFont="1" applyFill="1" applyBorder="1" applyAlignment="1" applyProtection="1">
      <alignment horizontal="center" vertical="center"/>
      <protection locked="0"/>
    </xf>
    <xf numFmtId="0" fontId="57" fillId="2" borderId="76" xfId="155" applyFont="1" applyFill="1" applyBorder="1" applyAlignment="1" applyProtection="1">
      <alignment horizontal="center" vertical="center"/>
      <protection locked="0"/>
    </xf>
    <xf numFmtId="0" fontId="50" fillId="2" borderId="76" xfId="1" applyFont="1" applyFill="1" applyBorder="1" applyAlignment="1" applyProtection="1">
      <alignment horizontal="center" vertical="center"/>
      <protection locked="0"/>
    </xf>
    <xf numFmtId="0" fontId="50" fillId="2" borderId="77" xfId="1" applyFont="1" applyFill="1" applyBorder="1" applyAlignment="1" applyProtection="1">
      <alignment horizontal="center" vertical="center"/>
      <protection locked="0"/>
    </xf>
    <xf numFmtId="0" fontId="50" fillId="0" borderId="21" xfId="1" applyFont="1" applyBorder="1" applyAlignment="1">
      <alignment horizontal="center" vertical="center"/>
    </xf>
    <xf numFmtId="0" fontId="50" fillId="53" borderId="21" xfId="1" applyFont="1" applyFill="1" applyBorder="1" applyAlignment="1">
      <alignment horizontal="center" vertical="center"/>
    </xf>
    <xf numFmtId="0" fontId="50" fillId="0" borderId="22" xfId="1" applyFont="1" applyBorder="1" applyAlignment="1">
      <alignment horizontal="center" vertical="center"/>
    </xf>
    <xf numFmtId="0" fontId="42" fillId="53" borderId="21" xfId="1" applyFont="1" applyFill="1" applyBorder="1" applyAlignment="1">
      <alignment horizontal="center" vertical="center" shrinkToFit="1"/>
    </xf>
    <xf numFmtId="58" fontId="42" fillId="0" borderId="14" xfId="1" applyNumberFormat="1" applyFont="1" applyFill="1" applyBorder="1" applyAlignment="1" applyProtection="1">
      <alignment horizontal="center" vertical="center"/>
      <protection locked="0"/>
    </xf>
    <xf numFmtId="58" fontId="42" fillId="0" borderId="1" xfId="1" applyNumberFormat="1" applyFont="1" applyFill="1" applyBorder="1" applyAlignment="1" applyProtection="1">
      <alignment horizontal="center" vertical="center"/>
      <protection locked="0"/>
    </xf>
    <xf numFmtId="183" fontId="42" fillId="2" borderId="1" xfId="1" applyNumberFormat="1" applyFont="1" applyFill="1" applyBorder="1" applyAlignment="1" applyProtection="1">
      <alignment horizontal="center" vertical="center"/>
      <protection locked="0"/>
    </xf>
    <xf numFmtId="58" fontId="42" fillId="54" borderId="51" xfId="1" applyNumberFormat="1" applyFont="1" applyFill="1" applyBorder="1" applyAlignment="1" applyProtection="1">
      <alignment horizontal="center" vertical="center"/>
      <protection locked="0"/>
    </xf>
    <xf numFmtId="184" fontId="42" fillId="2" borderId="51" xfId="1" applyNumberFormat="1" applyFont="1" applyFill="1" applyBorder="1" applyAlignment="1" applyProtection="1">
      <alignment horizontal="center" vertical="center"/>
      <protection locked="0"/>
    </xf>
    <xf numFmtId="184" fontId="42" fillId="2" borderId="52" xfId="1" applyNumberFormat="1" applyFont="1" applyFill="1" applyBorder="1" applyAlignment="1" applyProtection="1">
      <alignment horizontal="center" vertical="center"/>
      <protection locked="0"/>
    </xf>
    <xf numFmtId="0" fontId="50" fillId="0" borderId="56" xfId="1" applyFont="1" applyFill="1" applyBorder="1" applyAlignment="1">
      <alignment horizontal="center" vertical="center"/>
    </xf>
    <xf numFmtId="0" fontId="50" fillId="0" borderId="39" xfId="1" applyFont="1" applyFill="1" applyBorder="1" applyAlignment="1">
      <alignment horizontal="center" vertical="center"/>
    </xf>
    <xf numFmtId="0" fontId="50" fillId="0" borderId="32" xfId="1" applyFont="1" applyFill="1" applyBorder="1" applyAlignment="1">
      <alignment horizontal="center" vertical="center"/>
    </xf>
    <xf numFmtId="0" fontId="50" fillId="0" borderId="34" xfId="1" applyFont="1" applyFill="1" applyBorder="1" applyAlignment="1">
      <alignment horizontal="center" vertical="center"/>
    </xf>
    <xf numFmtId="0" fontId="50" fillId="2" borderId="39" xfId="1" applyFont="1" applyFill="1" applyBorder="1" applyAlignment="1">
      <alignment horizontal="center" vertical="center"/>
    </xf>
    <xf numFmtId="0" fontId="50" fillId="0" borderId="55" xfId="1" applyFont="1" applyFill="1" applyBorder="1" applyAlignment="1">
      <alignment horizontal="center" vertical="center"/>
    </xf>
    <xf numFmtId="0" fontId="50" fillId="0" borderId="0" xfId="1" applyFont="1" applyAlignment="1">
      <alignment horizontal="left" vertical="center" wrapText="1"/>
    </xf>
    <xf numFmtId="0" fontId="42" fillId="53" borderId="23" xfId="0" applyFont="1" applyFill="1" applyBorder="1" applyAlignment="1">
      <alignment horizontal="center" vertical="center" wrapText="1"/>
    </xf>
    <xf numFmtId="0" fontId="42" fillId="53" borderId="24" xfId="0" applyFont="1" applyFill="1" applyBorder="1" applyAlignment="1">
      <alignment horizontal="center" vertical="center"/>
    </xf>
    <xf numFmtId="0" fontId="42" fillId="53" borderId="29" xfId="0" applyFont="1" applyFill="1" applyBorder="1" applyAlignment="1">
      <alignment horizontal="center" vertical="center"/>
    </xf>
    <xf numFmtId="0" fontId="50" fillId="60" borderId="45" xfId="1" applyFont="1" applyFill="1" applyBorder="1" applyAlignment="1">
      <alignment horizontal="center" vertical="center" wrapText="1"/>
    </xf>
    <xf numFmtId="0" fontId="55" fillId="0" borderId="16" xfId="1" applyFont="1" applyBorder="1" applyAlignment="1">
      <alignment horizontal="center" vertical="center"/>
    </xf>
    <xf numFmtId="0" fontId="55" fillId="0" borderId="0" xfId="1" applyFont="1" applyBorder="1" applyAlignment="1">
      <alignment horizontal="center" vertical="center"/>
    </xf>
    <xf numFmtId="0" fontId="42" fillId="53" borderId="27" xfId="0" applyFont="1" applyFill="1" applyBorder="1" applyAlignment="1">
      <alignment horizontal="center" vertical="center" wrapText="1"/>
    </xf>
    <xf numFmtId="0" fontId="42" fillId="53" borderId="28" xfId="0" applyFont="1" applyFill="1" applyBorder="1" applyAlignment="1">
      <alignment horizontal="center" vertical="center"/>
    </xf>
    <xf numFmtId="0" fontId="42" fillId="53" borderId="34" xfId="0" applyFont="1" applyFill="1" applyBorder="1" applyAlignment="1">
      <alignment horizontal="center" vertical="center"/>
    </xf>
    <xf numFmtId="0" fontId="50" fillId="0" borderId="55" xfId="1" applyFont="1" applyBorder="1" applyAlignment="1">
      <alignment horizontal="center" vertical="center" shrinkToFit="1"/>
    </xf>
    <xf numFmtId="0" fontId="50" fillId="0" borderId="38" xfId="1" applyFont="1" applyBorder="1" applyAlignment="1">
      <alignment horizontal="center" vertical="center" shrinkToFit="1"/>
    </xf>
    <xf numFmtId="0" fontId="50" fillId="0" borderId="31" xfId="1" applyFont="1" applyBorder="1" applyAlignment="1">
      <alignment horizontal="center" vertical="center" shrinkToFit="1"/>
    </xf>
    <xf numFmtId="0" fontId="42" fillId="2" borderId="38" xfId="0" applyFont="1" applyFill="1" applyBorder="1" applyAlignment="1">
      <alignment horizontal="center" vertical="center"/>
    </xf>
    <xf numFmtId="0" fontId="42" fillId="53" borderId="32" xfId="0" applyFont="1" applyFill="1" applyBorder="1" applyAlignment="1">
      <alignment horizontal="center" vertical="center" wrapText="1"/>
    </xf>
    <xf numFmtId="0" fontId="42" fillId="53" borderId="46" xfId="0" applyFont="1" applyFill="1" applyBorder="1" applyAlignment="1">
      <alignment horizontal="center" vertical="center" wrapText="1"/>
    </xf>
    <xf numFmtId="0" fontId="42" fillId="53" borderId="39" xfId="0" applyFont="1" applyFill="1" applyBorder="1" applyAlignment="1">
      <alignment horizontal="center" vertical="center" wrapText="1"/>
    </xf>
    <xf numFmtId="0" fontId="42" fillId="53" borderId="44" xfId="0" applyFont="1" applyFill="1" applyBorder="1" applyAlignment="1">
      <alignment horizontal="center" vertical="center" wrapText="1"/>
    </xf>
    <xf numFmtId="0" fontId="42" fillId="0" borderId="47" xfId="0" applyFont="1" applyFill="1" applyBorder="1" applyAlignment="1">
      <alignment horizontal="center" vertical="center"/>
    </xf>
    <xf numFmtId="0" fontId="42" fillId="0" borderId="38" xfId="0" applyFont="1" applyFill="1" applyBorder="1" applyAlignment="1">
      <alignment horizontal="center" vertical="center"/>
    </xf>
    <xf numFmtId="0" fontId="42" fillId="0" borderId="43" xfId="0" applyFont="1" applyFill="1" applyBorder="1" applyAlignment="1">
      <alignment horizontal="center" vertical="center"/>
    </xf>
    <xf numFmtId="0" fontId="42" fillId="2" borderId="51" xfId="0" applyFont="1" applyFill="1" applyBorder="1" applyAlignment="1">
      <alignment horizontal="center" vertical="center"/>
    </xf>
    <xf numFmtId="0" fontId="42" fillId="2" borderId="87" xfId="0" applyFont="1" applyFill="1" applyBorder="1" applyAlignment="1">
      <alignment horizontal="center" vertical="center"/>
    </xf>
    <xf numFmtId="0" fontId="50" fillId="0" borderId="58" xfId="1" applyFont="1" applyBorder="1" applyAlignment="1">
      <alignment horizontal="center" vertical="center" shrinkToFit="1"/>
    </xf>
    <xf numFmtId="0" fontId="50" fillId="0" borderId="59" xfId="1" applyFont="1" applyBorder="1" applyAlignment="1">
      <alignment horizontal="center" vertical="center" shrinkToFit="1"/>
    </xf>
    <xf numFmtId="0" fontId="50" fillId="0" borderId="40" xfId="1" applyFont="1" applyBorder="1" applyAlignment="1">
      <alignment horizontal="center" vertical="center" shrinkToFit="1"/>
    </xf>
    <xf numFmtId="0" fontId="55" fillId="0" borderId="37" xfId="1" applyFont="1" applyFill="1" applyBorder="1" applyAlignment="1">
      <alignment horizontal="center" vertical="center" wrapText="1"/>
    </xf>
    <xf numFmtId="0" fontId="50" fillId="0" borderId="53" xfId="1" applyFont="1" applyFill="1" applyBorder="1" applyAlignment="1">
      <alignment horizontal="center" vertical="center"/>
    </xf>
    <xf numFmtId="0" fontId="50" fillId="0" borderId="12" xfId="1" applyFont="1" applyFill="1" applyBorder="1" applyAlignment="1">
      <alignment horizontal="center" vertical="center"/>
    </xf>
    <xf numFmtId="0" fontId="42" fillId="0" borderId="56"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32" xfId="0" applyFont="1" applyBorder="1" applyAlignment="1">
      <alignment horizontal="center" vertical="center" shrinkToFit="1"/>
    </xf>
    <xf numFmtId="0" fontId="42" fillId="2" borderId="91" xfId="0" applyFont="1" applyFill="1" applyBorder="1" applyAlignment="1">
      <alignment horizontal="center" vertical="center"/>
    </xf>
    <xf numFmtId="0" fontId="42" fillId="2" borderId="92" xfId="0" applyFont="1" applyFill="1" applyBorder="1" applyAlignment="1">
      <alignment horizontal="center" vertical="center"/>
    </xf>
    <xf numFmtId="0" fontId="52" fillId="0" borderId="63" xfId="0" applyFont="1" applyBorder="1" applyAlignment="1">
      <alignment horizontal="center" vertical="center" shrinkToFit="1"/>
    </xf>
    <xf numFmtId="0" fontId="52" fillId="0" borderId="64" xfId="0" applyFont="1" applyBorder="1" applyAlignment="1">
      <alignment horizontal="center" vertical="center" shrinkToFit="1"/>
    </xf>
    <xf numFmtId="0" fontId="52" fillId="0" borderId="41" xfId="0" applyFont="1" applyBorder="1" applyAlignment="1">
      <alignment horizontal="center" vertical="center" shrinkToFit="1"/>
    </xf>
    <xf numFmtId="0" fontId="42" fillId="60" borderId="39" xfId="0" applyFont="1" applyFill="1" applyBorder="1" applyAlignment="1">
      <alignment horizontal="center" vertical="center"/>
    </xf>
    <xf numFmtId="0" fontId="50" fillId="2" borderId="83" xfId="1" applyFont="1" applyFill="1" applyBorder="1" applyAlignment="1">
      <alignment horizontal="center" vertical="center"/>
    </xf>
    <xf numFmtId="185" fontId="42" fillId="60" borderId="53" xfId="156" applyNumberFormat="1" applyFont="1" applyFill="1" applyBorder="1" applyAlignment="1">
      <alignment horizontal="center" vertical="center"/>
    </xf>
    <xf numFmtId="185" fontId="42" fillId="60" borderId="54" xfId="156" applyNumberFormat="1" applyFont="1" applyFill="1" applyBorder="1" applyAlignment="1">
      <alignment horizontal="center" vertical="center"/>
    </xf>
    <xf numFmtId="0" fontId="55" fillId="0" borderId="0" xfId="1" applyFont="1" applyFill="1" applyBorder="1" applyAlignment="1">
      <alignment horizontal="center" vertical="center" wrapText="1"/>
    </xf>
    <xf numFmtId="0" fontId="42" fillId="2" borderId="81" xfId="0" applyFont="1" applyFill="1" applyBorder="1" applyAlignment="1">
      <alignment horizontal="left" vertical="center" wrapText="1"/>
    </xf>
    <xf numFmtId="0" fontId="42" fillId="2" borderId="37" xfId="0" applyFont="1" applyFill="1" applyBorder="1" applyAlignment="1">
      <alignment horizontal="left" vertical="center" wrapText="1"/>
    </xf>
    <xf numFmtId="0" fontId="42" fillId="2" borderId="82" xfId="0" applyFont="1" applyFill="1" applyBorder="1" applyAlignment="1">
      <alignment horizontal="left" vertical="center" wrapText="1"/>
    </xf>
    <xf numFmtId="0" fontId="42" fillId="2" borderId="16" xfId="0" applyFont="1" applyFill="1" applyBorder="1" applyAlignment="1">
      <alignment horizontal="left" vertical="center" wrapText="1"/>
    </xf>
    <xf numFmtId="0" fontId="42" fillId="2" borderId="0" xfId="0" applyFont="1" applyFill="1" applyBorder="1" applyAlignment="1">
      <alignment horizontal="left" vertical="center" wrapText="1"/>
    </xf>
    <xf numFmtId="0" fontId="42" fillId="2" borderId="17" xfId="0" applyFont="1" applyFill="1" applyBorder="1" applyAlignment="1">
      <alignment horizontal="left" vertical="center" wrapText="1"/>
    </xf>
    <xf numFmtId="0" fontId="42" fillId="2" borderId="18" xfId="0" applyFont="1" applyFill="1" applyBorder="1" applyAlignment="1">
      <alignment horizontal="left" vertical="center" wrapText="1"/>
    </xf>
    <xf numFmtId="0" fontId="42" fillId="2" borderId="75" xfId="0" applyFont="1" applyFill="1" applyBorder="1" applyAlignment="1">
      <alignment horizontal="left" vertical="center" wrapText="1"/>
    </xf>
    <xf numFmtId="0" fontId="42" fillId="2" borderId="19" xfId="0" applyFont="1" applyFill="1" applyBorder="1" applyAlignment="1">
      <alignment horizontal="left" vertical="center" wrapText="1"/>
    </xf>
    <xf numFmtId="0" fontId="50" fillId="53" borderId="53" xfId="1" applyFont="1" applyFill="1" applyBorder="1" applyAlignment="1">
      <alignment horizontal="center" vertical="center" shrinkToFit="1"/>
    </xf>
    <xf numFmtId="0" fontId="50" fillId="53" borderId="12" xfId="1" applyFont="1" applyFill="1" applyBorder="1" applyAlignment="1">
      <alignment horizontal="center" vertical="center" shrinkToFit="1"/>
    </xf>
    <xf numFmtId="0" fontId="42" fillId="0" borderId="84" xfId="0" applyFont="1" applyFill="1" applyBorder="1" applyAlignment="1">
      <alignment horizontal="center" vertical="center" wrapText="1"/>
    </xf>
    <xf numFmtId="0" fontId="42" fillId="0" borderId="57" xfId="0" applyFont="1" applyFill="1" applyBorder="1" applyAlignment="1">
      <alignment horizontal="center" vertical="center" wrapText="1"/>
    </xf>
    <xf numFmtId="0" fontId="42" fillId="0" borderId="42" xfId="0" applyFont="1" applyFill="1" applyBorder="1" applyAlignment="1">
      <alignment horizontal="center" vertical="center" wrapText="1"/>
    </xf>
    <xf numFmtId="0" fontId="42" fillId="0" borderId="78" xfId="0" applyFont="1" applyFill="1" applyBorder="1" applyAlignment="1">
      <alignment horizontal="center" vertical="center" wrapText="1"/>
    </xf>
    <xf numFmtId="0" fontId="42" fillId="0" borderId="66" xfId="0" applyFont="1" applyFill="1" applyBorder="1" applyAlignment="1">
      <alignment horizontal="center" vertical="center" wrapText="1"/>
    </xf>
    <xf numFmtId="0" fontId="42" fillId="0" borderId="65" xfId="0" applyFont="1" applyFill="1" applyBorder="1" applyAlignment="1">
      <alignment horizontal="center" vertical="center" wrapText="1"/>
    </xf>
    <xf numFmtId="0" fontId="42" fillId="2" borderId="34" xfId="0" applyFont="1" applyFill="1" applyBorder="1" applyAlignment="1">
      <alignment horizontal="center" vertical="center"/>
    </xf>
    <xf numFmtId="0" fontId="42" fillId="2" borderId="39" xfId="0" applyFont="1" applyFill="1" applyBorder="1" applyAlignment="1">
      <alignment horizontal="center" vertical="center"/>
    </xf>
    <xf numFmtId="0" fontId="55" fillId="0" borderId="16" xfId="0" applyFont="1" applyBorder="1" applyAlignment="1">
      <alignment horizontal="left" vertical="center" wrapText="1"/>
    </xf>
    <xf numFmtId="0" fontId="55" fillId="0" borderId="0" xfId="0" applyFont="1" applyBorder="1" applyAlignment="1">
      <alignment horizontal="left" vertical="center" wrapText="1"/>
    </xf>
    <xf numFmtId="0" fontId="42" fillId="53" borderId="0" xfId="0" applyFont="1" applyFill="1" applyBorder="1" applyAlignment="1">
      <alignment horizontal="center" vertical="center"/>
    </xf>
    <xf numFmtId="0" fontId="42" fillId="53" borderId="17" xfId="0" applyFont="1" applyFill="1" applyBorder="1" applyAlignment="1">
      <alignment horizontal="center" vertical="center"/>
    </xf>
    <xf numFmtId="0" fontId="55" fillId="0" borderId="16" xfId="0" applyFont="1" applyBorder="1" applyAlignment="1">
      <alignment horizontal="center" vertical="center" wrapText="1"/>
    </xf>
    <xf numFmtId="0" fontId="55" fillId="0" borderId="0" xfId="0" applyFont="1" applyBorder="1" applyAlignment="1">
      <alignment horizontal="center" vertical="center" wrapText="1"/>
    </xf>
    <xf numFmtId="0" fontId="47" fillId="0" borderId="0" xfId="0" applyFont="1" applyFill="1" applyBorder="1" applyAlignment="1">
      <alignment horizontal="center" vertical="center" shrinkToFit="1"/>
    </xf>
    <xf numFmtId="0" fontId="47" fillId="0" borderId="0" xfId="1" applyFont="1" applyFill="1" applyBorder="1" applyAlignment="1">
      <alignment horizontal="center" vertical="center"/>
    </xf>
    <xf numFmtId="0" fontId="47" fillId="0" borderId="0" xfId="0" applyFont="1" applyAlignment="1">
      <alignment horizontal="right" vertical="center"/>
    </xf>
    <xf numFmtId="0" fontId="18" fillId="55" borderId="15" xfId="0" applyFont="1" applyFill="1" applyBorder="1" applyAlignment="1">
      <alignment horizontal="center" vertical="center" shrinkToFit="1"/>
    </xf>
    <xf numFmtId="0" fontId="18" fillId="58" borderId="15" xfId="0" applyFont="1" applyFill="1" applyBorder="1" applyAlignment="1">
      <alignment horizontal="center" vertical="center" shrinkToFit="1"/>
    </xf>
    <xf numFmtId="0" fontId="18" fillId="57" borderId="15" xfId="0" applyFont="1" applyFill="1" applyBorder="1" applyAlignment="1">
      <alignment horizontal="center" vertical="center" shrinkToFit="1"/>
    </xf>
  </cellXfs>
  <cellStyles count="157">
    <cellStyle name="20% - アクセント 1 2" xfId="28"/>
    <cellStyle name="20% - アクセント 1 2 2" xfId="29"/>
    <cellStyle name="20% - アクセント 1 2 2 2" xfId="30"/>
    <cellStyle name="20% - アクセント 1 2 3" xfId="31"/>
    <cellStyle name="20% - アクセント 2 2" xfId="32"/>
    <cellStyle name="20% - アクセント 2 2 2" xfId="33"/>
    <cellStyle name="20% - アクセント 2 2 2 2" xfId="34"/>
    <cellStyle name="20% - アクセント 2 2 3" xfId="35"/>
    <cellStyle name="20% - アクセント 3 2" xfId="36"/>
    <cellStyle name="20% - アクセント 3 2 2" xfId="37"/>
    <cellStyle name="20% - アクセント 3 2 2 2" xfId="38"/>
    <cellStyle name="20% - アクセント 3 2 3" xfId="39"/>
    <cellStyle name="20% - アクセント 4 2" xfId="40"/>
    <cellStyle name="20% - アクセント 4 2 2" xfId="41"/>
    <cellStyle name="20% - アクセント 4 2 2 2" xfId="42"/>
    <cellStyle name="20% - アクセント 4 2 3" xfId="43"/>
    <cellStyle name="20% - アクセント 5 2" xfId="44"/>
    <cellStyle name="20% - アクセント 5 2 2" xfId="45"/>
    <cellStyle name="20% - アクセント 5 2 2 2" xfId="46"/>
    <cellStyle name="20% - アクセント 5 2 3" xfId="47"/>
    <cellStyle name="20% - アクセント 6 2" xfId="48"/>
    <cellStyle name="20% - アクセント 6 2 2" xfId="49"/>
    <cellStyle name="20% - アクセント 6 2 2 2" xfId="50"/>
    <cellStyle name="20% - アクセント 6 2 3" xfId="51"/>
    <cellStyle name="40% - アクセント 1 2" xfId="52"/>
    <cellStyle name="40% - アクセント 1 2 2" xfId="53"/>
    <cellStyle name="40% - アクセント 1 2 2 2" xfId="54"/>
    <cellStyle name="40% - アクセント 1 2 3" xfId="55"/>
    <cellStyle name="40% - アクセント 2 2" xfId="56"/>
    <cellStyle name="40% - アクセント 2 2 2" xfId="57"/>
    <cellStyle name="40% - アクセント 2 2 2 2" xfId="58"/>
    <cellStyle name="40% - アクセント 2 2 3" xfId="59"/>
    <cellStyle name="40% - アクセント 3 2" xfId="60"/>
    <cellStyle name="40% - アクセント 3 2 2" xfId="61"/>
    <cellStyle name="40% - アクセント 3 2 2 2" xfId="62"/>
    <cellStyle name="40% - アクセント 3 2 3" xfId="63"/>
    <cellStyle name="40% - アクセント 4 2" xfId="64"/>
    <cellStyle name="40% - アクセント 4 2 2" xfId="65"/>
    <cellStyle name="40% - アクセント 4 2 2 2" xfId="66"/>
    <cellStyle name="40% - アクセント 4 2 3" xfId="67"/>
    <cellStyle name="40% - アクセント 5 2" xfId="68"/>
    <cellStyle name="40% - アクセント 5 2 2" xfId="69"/>
    <cellStyle name="40% - アクセント 5 2 2 2" xfId="70"/>
    <cellStyle name="40% - アクセント 5 2 3" xfId="71"/>
    <cellStyle name="40% - アクセント 6 2" xfId="72"/>
    <cellStyle name="40% - アクセント 6 2 2" xfId="73"/>
    <cellStyle name="40% - アクセント 6 2 2 2" xfId="74"/>
    <cellStyle name="40% - アクセント 6 2 3" xfId="75"/>
    <cellStyle name="60% - アクセント 1 2" xfId="76"/>
    <cellStyle name="60% - アクセント 1 2 2" xfId="77"/>
    <cellStyle name="60% - アクセント 2 2" xfId="78"/>
    <cellStyle name="60% - アクセント 2 2 2" xfId="79"/>
    <cellStyle name="60% - アクセント 3 2" xfId="80"/>
    <cellStyle name="60% - アクセント 3 2 2" xfId="81"/>
    <cellStyle name="60% - アクセント 4 2" xfId="82"/>
    <cellStyle name="60% - アクセント 4 2 2" xfId="83"/>
    <cellStyle name="60% - アクセント 5 2" xfId="84"/>
    <cellStyle name="60% - アクセント 5 2 2" xfId="85"/>
    <cellStyle name="60% - アクセント 6 2" xfId="86"/>
    <cellStyle name="60% - アクセント 6 2 2" xfId="87"/>
    <cellStyle name="Accent" xfId="88"/>
    <cellStyle name="Accent 1" xfId="89"/>
    <cellStyle name="Accent 2" xfId="90"/>
    <cellStyle name="Accent 3" xfId="91"/>
    <cellStyle name="Bad" xfId="92"/>
    <cellStyle name="Calc Currency (0)" xfId="2"/>
    <cellStyle name="Calc Currency (0) 2" xfId="25"/>
    <cellStyle name="Calc Currency (0)_Sheet1" xfId="21"/>
    <cellStyle name="Comma_Full Year FY96" xfId="3"/>
    <cellStyle name="Currency [0]_Full Year FY96" xfId="4"/>
    <cellStyle name="Currency_Full Year FY96" xfId="5"/>
    <cellStyle name="entry" xfId="6"/>
    <cellStyle name="Error" xfId="93"/>
    <cellStyle name="Footnote" xfId="94"/>
    <cellStyle name="Good" xfId="95"/>
    <cellStyle name="Header1" xfId="7"/>
    <cellStyle name="Header2" xfId="8"/>
    <cellStyle name="Heading" xfId="96"/>
    <cellStyle name="Heading 1" xfId="97"/>
    <cellStyle name="Heading 2" xfId="98"/>
    <cellStyle name="IBM(401K)" xfId="9"/>
    <cellStyle name="J401K" xfId="10"/>
    <cellStyle name="Neutral" xfId="99"/>
    <cellStyle name="Normal - Style1" xfId="11"/>
    <cellStyle name="Normal_#18-Internet" xfId="12"/>
    <cellStyle name="Note" xfId="100"/>
    <cellStyle name="price" xfId="13"/>
    <cellStyle name="revised" xfId="14"/>
    <cellStyle name="section" xfId="15"/>
    <cellStyle name="STANDARD" xfId="16"/>
    <cellStyle name="Status" xfId="101"/>
    <cellStyle name="subhead" xfId="17"/>
    <cellStyle name="Text" xfId="102"/>
    <cellStyle name="title" xfId="18"/>
    <cellStyle name="Warning" xfId="103"/>
    <cellStyle name="アクセント 1 2" xfId="104"/>
    <cellStyle name="アクセント 1 2 2" xfId="105"/>
    <cellStyle name="アクセント 2 2" xfId="106"/>
    <cellStyle name="アクセント 2 2 2" xfId="107"/>
    <cellStyle name="アクセント 3 2" xfId="108"/>
    <cellStyle name="アクセント 3 2 2" xfId="109"/>
    <cellStyle name="アクセント 4 2" xfId="110"/>
    <cellStyle name="アクセント 4 2 2" xfId="111"/>
    <cellStyle name="アクセント 5 2" xfId="112"/>
    <cellStyle name="アクセント 5 2 2" xfId="113"/>
    <cellStyle name="アクセント 6 2" xfId="114"/>
    <cellStyle name="アクセント 6 2 2" xfId="115"/>
    <cellStyle name="タイトル 2" xfId="116"/>
    <cellStyle name="タイトル 2 2" xfId="117"/>
    <cellStyle name="チェック セル 2" xfId="118"/>
    <cellStyle name="チェック セル 2 2" xfId="119"/>
    <cellStyle name="どちらでもない 2" xfId="120"/>
    <cellStyle name="どちらでもない 2 2" xfId="121"/>
    <cellStyle name="パーセント" xfId="156" builtinId="5"/>
    <cellStyle name="ハイパーリンク" xfId="155" builtinId="8"/>
    <cellStyle name="ハイパーリンク 2" xfId="122"/>
    <cellStyle name="ハイパーリンク 3" xfId="123"/>
    <cellStyle name="メモ 2" xfId="124"/>
    <cellStyle name="メモ 2 2" xfId="125"/>
    <cellStyle name="メモ 3" xfId="126"/>
    <cellStyle name="メモ 3 2" xfId="127"/>
    <cellStyle name="リンク セル 2" xfId="128"/>
    <cellStyle name="リンク セル 2 2" xfId="129"/>
    <cellStyle name="悪い 2" xfId="130"/>
    <cellStyle name="悪い 2 2" xfId="131"/>
    <cellStyle name="計算 2" xfId="132"/>
    <cellStyle name="計算 2 2" xfId="133"/>
    <cellStyle name="警告文 2" xfId="134"/>
    <cellStyle name="警告文 2 2"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出力 2" xfId="146"/>
    <cellStyle name="出力 2 2" xfId="147"/>
    <cellStyle name="説明文 2" xfId="148"/>
    <cellStyle name="説明文 2 2" xfId="149"/>
    <cellStyle name="入力 2" xfId="150"/>
    <cellStyle name="入力 2 2" xfId="151"/>
    <cellStyle name="標準" xfId="0" builtinId="0"/>
    <cellStyle name="標準 2" xfId="19"/>
    <cellStyle name="標準 2 2" xfId="26"/>
    <cellStyle name="標準 2_Sheet1" xfId="22"/>
    <cellStyle name="標準 3" xfId="23"/>
    <cellStyle name="標準 4" xfId="24"/>
    <cellStyle name="標準 5" xfId="1"/>
    <cellStyle name="標準 6" xfId="27"/>
    <cellStyle name="標準 7" xfId="154"/>
    <cellStyle name="未定義" xfId="20"/>
    <cellStyle name="良い 2" xfId="152"/>
    <cellStyle name="良い 2 2" xfId="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137584</xdr:colOff>
      <xdr:row>37</xdr:row>
      <xdr:rowOff>95250</xdr:rowOff>
    </xdr:from>
    <xdr:to>
      <xdr:col>0</xdr:col>
      <xdr:colOff>319526</xdr:colOff>
      <xdr:row>42</xdr:row>
      <xdr:rowOff>151144</xdr:rowOff>
    </xdr:to>
    <xdr:cxnSp macro="">
      <xdr:nvCxnSpPr>
        <xdr:cNvPr id="2" name="カギ線コネクタ 1">
          <a:extLst>
            <a:ext uri="{FF2B5EF4-FFF2-40B4-BE49-F238E27FC236}">
              <a16:creationId xmlns:a16="http://schemas.microsoft.com/office/drawing/2014/main" id="{00000000-0008-0000-0000-000002000000}"/>
            </a:ext>
          </a:extLst>
        </xdr:cNvPr>
        <xdr:cNvCxnSpPr/>
      </xdr:nvCxnSpPr>
      <xdr:spPr>
        <a:xfrm rot="16200000" flipH="1">
          <a:off x="-381475" y="1000172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37</xdr:row>
      <xdr:rowOff>105953</xdr:rowOff>
    </xdr:from>
    <xdr:to>
      <xdr:col>2</xdr:col>
      <xdr:colOff>124028</xdr:colOff>
      <xdr:row>37</xdr:row>
      <xdr:rowOff>105953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48286" y="949337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70</xdr:row>
      <xdr:rowOff>105953</xdr:rowOff>
    </xdr:from>
    <xdr:to>
      <xdr:col>2</xdr:col>
      <xdr:colOff>124028</xdr:colOff>
      <xdr:row>70</xdr:row>
      <xdr:rowOff>105953</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48286" y="949337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169334</xdr:colOff>
      <xdr:row>70</xdr:row>
      <xdr:rowOff>84666</xdr:rowOff>
    </xdr:from>
    <xdr:to>
      <xdr:col>1</xdr:col>
      <xdr:colOff>2026</xdr:colOff>
      <xdr:row>75</xdr:row>
      <xdr:rowOff>140560</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rot="16200000" flipH="1">
          <a:off x="-349725" y="17738142"/>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117</xdr:row>
      <xdr:rowOff>105953</xdr:rowOff>
    </xdr:from>
    <xdr:to>
      <xdr:col>2</xdr:col>
      <xdr:colOff>124028</xdr:colOff>
      <xdr:row>117</xdr:row>
      <xdr:rowOff>105953</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48286" y="1724037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158750</xdr:colOff>
      <xdr:row>117</xdr:row>
      <xdr:rowOff>105833</xdr:rowOff>
    </xdr:from>
    <xdr:to>
      <xdr:col>0</xdr:col>
      <xdr:colOff>340692</xdr:colOff>
      <xdr:row>122</xdr:row>
      <xdr:rowOff>161726</xdr:rowOff>
    </xdr:to>
    <xdr:cxnSp macro="">
      <xdr:nvCxnSpPr>
        <xdr:cNvPr id="8" name="カギ線コネクタ 7">
          <a:extLst>
            <a:ext uri="{FF2B5EF4-FFF2-40B4-BE49-F238E27FC236}">
              <a16:creationId xmlns:a16="http://schemas.microsoft.com/office/drawing/2014/main" id="{00000000-0008-0000-0000-000008000000}"/>
            </a:ext>
          </a:extLst>
        </xdr:cNvPr>
        <xdr:cNvCxnSpPr/>
      </xdr:nvCxnSpPr>
      <xdr:spPr>
        <a:xfrm rot="16200000" flipH="1">
          <a:off x="-360309" y="28469642"/>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150</xdr:row>
      <xdr:rowOff>105953</xdr:rowOff>
    </xdr:from>
    <xdr:to>
      <xdr:col>2</xdr:col>
      <xdr:colOff>124028</xdr:colOff>
      <xdr:row>150</xdr:row>
      <xdr:rowOff>105953</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48286" y="27950703"/>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158750</xdr:colOff>
      <xdr:row>150</xdr:row>
      <xdr:rowOff>105833</xdr:rowOff>
    </xdr:from>
    <xdr:to>
      <xdr:col>0</xdr:col>
      <xdr:colOff>340692</xdr:colOff>
      <xdr:row>155</xdr:row>
      <xdr:rowOff>161726</xdr:rowOff>
    </xdr:to>
    <xdr:cxnSp macro="">
      <xdr:nvCxnSpPr>
        <xdr:cNvPr id="10" name="カギ線コネクタ 9">
          <a:extLst>
            <a:ext uri="{FF2B5EF4-FFF2-40B4-BE49-F238E27FC236}">
              <a16:creationId xmlns:a16="http://schemas.microsoft.com/office/drawing/2014/main" id="{00000000-0008-0000-0000-00000A000000}"/>
            </a:ext>
          </a:extLst>
        </xdr:cNvPr>
        <xdr:cNvCxnSpPr/>
      </xdr:nvCxnSpPr>
      <xdr:spPr>
        <a:xfrm rot="16200000" flipH="1">
          <a:off x="-360309" y="28469642"/>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V214"/>
  <sheetViews>
    <sheetView tabSelected="1" view="pageBreakPreview" zoomScale="80" zoomScaleNormal="100" zoomScaleSheetLayoutView="80" workbookViewId="0">
      <selection activeCell="AB210" sqref="AB210"/>
    </sheetView>
  </sheetViews>
  <sheetFormatPr defaultColWidth="9" defaultRowHeight="15.75"/>
  <cols>
    <col min="1" max="8" width="4.625" style="1" customWidth="1"/>
    <col min="9" max="9" width="3.625" style="1" bestFit="1" customWidth="1"/>
    <col min="10" max="25" width="4.625" style="1" customWidth="1"/>
    <col min="26" max="26" width="6.875" style="1" customWidth="1"/>
    <col min="27" max="27" width="3.75" style="1" customWidth="1"/>
    <col min="28" max="28" width="21.625" style="1" customWidth="1"/>
    <col min="29" max="29" width="3.75" style="1" customWidth="1"/>
    <col min="30" max="45" width="3.75" style="13" customWidth="1"/>
    <col min="46" max="48" width="9" style="13"/>
    <col min="49" max="16384" width="9" style="1"/>
  </cols>
  <sheetData>
    <row r="1" spans="2:25" ht="18" customHeight="1">
      <c r="B1" s="1" t="s">
        <v>212</v>
      </c>
    </row>
    <row r="2" spans="2:25" ht="18" customHeight="1">
      <c r="B2" s="168" t="s">
        <v>215</v>
      </c>
      <c r="C2" s="168"/>
      <c r="D2" s="168"/>
      <c r="E2" s="168"/>
      <c r="F2" s="168"/>
      <c r="G2" s="168"/>
      <c r="H2" s="168"/>
      <c r="I2" s="168"/>
      <c r="J2" s="168"/>
      <c r="K2" s="168"/>
      <c r="L2" s="168"/>
      <c r="M2" s="168"/>
      <c r="N2" s="168"/>
      <c r="O2" s="168"/>
      <c r="P2" s="168"/>
      <c r="Q2" s="168"/>
      <c r="R2" s="168"/>
      <c r="S2" s="168"/>
      <c r="T2" s="168"/>
      <c r="U2" s="168"/>
      <c r="V2" s="168"/>
      <c r="W2" s="168"/>
      <c r="X2" s="168"/>
      <c r="Y2" s="168"/>
    </row>
    <row r="3" spans="2:25" ht="18" customHeight="1" thickBot="1">
      <c r="B3" s="169"/>
      <c r="C3" s="169"/>
      <c r="D3" s="169"/>
      <c r="E3" s="169"/>
      <c r="F3" s="169"/>
      <c r="G3" s="169"/>
      <c r="H3" s="169"/>
      <c r="I3" s="169"/>
      <c r="J3" s="169"/>
      <c r="K3" s="169"/>
      <c r="L3" s="169"/>
      <c r="M3" s="169"/>
      <c r="N3" s="169"/>
      <c r="O3" s="169"/>
      <c r="P3" s="169"/>
      <c r="Q3" s="169"/>
      <c r="R3" s="169"/>
      <c r="S3" s="169"/>
      <c r="T3" s="169"/>
      <c r="U3" s="169"/>
      <c r="V3" s="169"/>
      <c r="W3" s="169"/>
      <c r="X3" s="169"/>
      <c r="Y3" s="169"/>
    </row>
    <row r="4" spans="2:25" ht="24.75" customHeight="1" thickTop="1" thickBot="1">
      <c r="B4" s="184" t="s">
        <v>213</v>
      </c>
      <c r="C4" s="185"/>
      <c r="D4" s="185"/>
      <c r="E4" s="185"/>
      <c r="F4" s="185"/>
      <c r="G4" s="185"/>
      <c r="H4" s="185"/>
      <c r="I4" s="185"/>
      <c r="J4" s="185"/>
      <c r="K4" s="185"/>
      <c r="L4" s="185"/>
      <c r="M4" s="185"/>
      <c r="N4" s="185"/>
      <c r="O4" s="185"/>
      <c r="P4" s="185"/>
      <c r="Q4" s="185"/>
      <c r="R4" s="185"/>
      <c r="S4" s="185"/>
      <c r="T4" s="185"/>
      <c r="U4" s="185"/>
      <c r="V4" s="185"/>
      <c r="W4" s="185"/>
      <c r="X4" s="185"/>
      <c r="Y4" s="186"/>
    </row>
    <row r="5" spans="2:25" ht="24.75" customHeight="1" thickTop="1">
      <c r="B5" s="187"/>
      <c r="C5" s="188"/>
      <c r="D5" s="188"/>
      <c r="E5" s="188"/>
      <c r="F5" s="188"/>
      <c r="G5" s="188"/>
      <c r="H5" s="188"/>
      <c r="I5" s="188"/>
      <c r="J5" s="188"/>
      <c r="K5" s="188"/>
      <c r="L5" s="188"/>
      <c r="M5" s="188"/>
      <c r="N5" s="188"/>
      <c r="O5" s="188"/>
      <c r="P5" s="188"/>
      <c r="Q5" s="188"/>
      <c r="R5" s="188"/>
      <c r="S5" s="188"/>
      <c r="T5" s="188"/>
      <c r="U5" s="188"/>
      <c r="V5" s="188"/>
      <c r="W5" s="188"/>
      <c r="X5" s="188"/>
      <c r="Y5" s="189"/>
    </row>
    <row r="6" spans="2:25" ht="18" customHeight="1">
      <c r="B6" s="178" t="s">
        <v>214</v>
      </c>
      <c r="C6" s="179"/>
      <c r="D6" s="179"/>
      <c r="E6" s="179"/>
      <c r="F6" s="179"/>
      <c r="G6" s="179"/>
      <c r="H6" s="179"/>
      <c r="I6" s="179"/>
      <c r="J6" s="179"/>
      <c r="K6" s="179"/>
      <c r="L6" s="179"/>
      <c r="M6" s="179"/>
      <c r="N6" s="179"/>
      <c r="O6" s="179"/>
      <c r="P6" s="179"/>
      <c r="Q6" s="179"/>
      <c r="R6" s="179"/>
      <c r="S6" s="179"/>
      <c r="T6" s="179"/>
      <c r="U6" s="179"/>
      <c r="V6" s="179"/>
      <c r="W6" s="179"/>
      <c r="X6" s="179"/>
      <c r="Y6" s="180"/>
    </row>
    <row r="7" spans="2:25" ht="18" customHeight="1" thickBot="1">
      <c r="B7" s="181"/>
      <c r="C7" s="182"/>
      <c r="D7" s="182"/>
      <c r="E7" s="182"/>
      <c r="F7" s="182"/>
      <c r="G7" s="182"/>
      <c r="H7" s="182"/>
      <c r="I7" s="182"/>
      <c r="J7" s="182"/>
      <c r="K7" s="182"/>
      <c r="L7" s="182"/>
      <c r="M7" s="182"/>
      <c r="N7" s="182"/>
      <c r="O7" s="182"/>
      <c r="P7" s="182"/>
      <c r="Q7" s="182"/>
      <c r="R7" s="182"/>
      <c r="S7" s="182"/>
      <c r="T7" s="182"/>
      <c r="U7" s="182"/>
      <c r="V7" s="182"/>
      <c r="W7" s="182"/>
      <c r="X7" s="182"/>
      <c r="Y7" s="183"/>
    </row>
    <row r="8" spans="2:25" ht="18" customHeight="1" thickTop="1">
      <c r="B8" s="9"/>
      <c r="C8" s="9"/>
      <c r="D8" s="9"/>
      <c r="E8" s="9"/>
      <c r="F8" s="9"/>
      <c r="G8" s="9"/>
      <c r="H8" s="9"/>
      <c r="I8" s="9"/>
      <c r="J8" s="9"/>
      <c r="K8" s="9"/>
      <c r="L8" s="51"/>
      <c r="N8" s="52"/>
      <c r="Q8" s="52"/>
    </row>
    <row r="9" spans="2:25" ht="18" customHeight="1">
      <c r="B9" s="71" t="s">
        <v>0</v>
      </c>
      <c r="C9" s="9"/>
      <c r="D9" s="9"/>
      <c r="E9" s="9"/>
      <c r="F9" s="9"/>
      <c r="G9" s="9"/>
      <c r="H9" s="9"/>
      <c r="I9" s="9"/>
      <c r="J9" s="9"/>
      <c r="K9" s="9"/>
      <c r="L9" s="51"/>
      <c r="N9" s="52"/>
      <c r="Q9" s="52"/>
    </row>
    <row r="10" spans="2:25" ht="18" customHeight="1" thickBot="1">
      <c r="B10" s="52" t="s">
        <v>274</v>
      </c>
      <c r="C10" s="8"/>
      <c r="D10" s="51"/>
      <c r="E10" s="51"/>
      <c r="F10" s="51"/>
      <c r="G10" s="51"/>
      <c r="H10" s="51"/>
      <c r="I10" s="51"/>
      <c r="J10" s="51"/>
      <c r="K10" s="51"/>
      <c r="L10" s="51"/>
      <c r="N10" s="52"/>
      <c r="Q10" s="52"/>
    </row>
    <row r="11" spans="2:25" ht="18" customHeight="1" thickTop="1">
      <c r="B11" s="171" t="s">
        <v>1</v>
      </c>
      <c r="C11" s="171"/>
      <c r="D11" s="171"/>
      <c r="E11" s="171"/>
      <c r="F11" s="171"/>
      <c r="G11" s="171"/>
      <c r="H11" s="171"/>
      <c r="I11" s="171"/>
      <c r="J11" s="170" t="s">
        <v>216</v>
      </c>
      <c r="K11" s="170"/>
      <c r="L11" s="170"/>
      <c r="M11" s="170"/>
      <c r="N11" s="170"/>
      <c r="O11" s="170"/>
      <c r="P11" s="170"/>
      <c r="Q11" s="170"/>
      <c r="R11" s="170"/>
      <c r="S11" s="170"/>
      <c r="T11" s="170"/>
      <c r="U11" s="170"/>
      <c r="V11" s="170"/>
      <c r="W11" s="170"/>
      <c r="X11" s="170"/>
      <c r="Y11" s="170"/>
    </row>
    <row r="12" spans="2:25" ht="18" customHeight="1">
      <c r="B12" s="172" t="s">
        <v>20</v>
      </c>
      <c r="C12" s="172"/>
      <c r="D12" s="172"/>
      <c r="E12" s="172"/>
      <c r="F12" s="172"/>
      <c r="G12" s="172"/>
      <c r="H12" s="172"/>
      <c r="I12" s="172"/>
      <c r="J12" s="174" t="s">
        <v>216</v>
      </c>
      <c r="K12" s="174"/>
      <c r="L12" s="174"/>
      <c r="M12" s="174"/>
      <c r="N12" s="174"/>
      <c r="O12" s="174"/>
      <c r="P12" s="174"/>
      <c r="Q12" s="174"/>
      <c r="R12" s="174"/>
      <c r="S12" s="174"/>
      <c r="T12" s="174"/>
      <c r="U12" s="174"/>
      <c r="V12" s="174"/>
      <c r="W12" s="174"/>
      <c r="X12" s="174"/>
      <c r="Y12" s="174"/>
    </row>
    <row r="13" spans="2:25" ht="18" customHeight="1">
      <c r="B13" s="172" t="s">
        <v>2</v>
      </c>
      <c r="C13" s="172"/>
      <c r="D13" s="172"/>
      <c r="E13" s="172"/>
      <c r="F13" s="172"/>
      <c r="G13" s="172"/>
      <c r="H13" s="172"/>
      <c r="I13" s="172"/>
      <c r="J13" s="174"/>
      <c r="K13" s="174"/>
      <c r="L13" s="174"/>
      <c r="M13" s="174"/>
      <c r="N13" s="174"/>
      <c r="O13" s="174"/>
      <c r="P13" s="174"/>
      <c r="Q13" s="174"/>
      <c r="R13" s="174"/>
      <c r="S13" s="174"/>
      <c r="T13" s="174"/>
      <c r="U13" s="174"/>
      <c r="V13" s="174"/>
      <c r="W13" s="174"/>
      <c r="X13" s="174"/>
      <c r="Y13" s="174"/>
    </row>
    <row r="14" spans="2:25" ht="18" customHeight="1">
      <c r="B14" s="172" t="s">
        <v>3</v>
      </c>
      <c r="C14" s="172"/>
      <c r="D14" s="172"/>
      <c r="E14" s="172"/>
      <c r="F14" s="172"/>
      <c r="G14" s="172"/>
      <c r="H14" s="172"/>
      <c r="I14" s="172"/>
      <c r="J14" s="174"/>
      <c r="K14" s="174"/>
      <c r="L14" s="174"/>
      <c r="M14" s="174"/>
      <c r="N14" s="174"/>
      <c r="O14" s="174"/>
      <c r="P14" s="174"/>
      <c r="Q14" s="174"/>
      <c r="R14" s="174"/>
      <c r="S14" s="174"/>
      <c r="T14" s="174"/>
      <c r="U14" s="174"/>
      <c r="V14" s="174"/>
      <c r="W14" s="174"/>
      <c r="X14" s="174"/>
      <c r="Y14" s="174"/>
    </row>
    <row r="15" spans="2:25" ht="36.75" customHeight="1">
      <c r="B15" s="173" t="s">
        <v>217</v>
      </c>
      <c r="C15" s="172"/>
      <c r="D15" s="172"/>
      <c r="E15" s="172"/>
      <c r="F15" s="172"/>
      <c r="G15" s="172"/>
      <c r="H15" s="172"/>
      <c r="I15" s="172"/>
      <c r="J15" s="174"/>
      <c r="K15" s="174"/>
      <c r="L15" s="174"/>
      <c r="M15" s="174"/>
      <c r="N15" s="174"/>
      <c r="O15" s="174"/>
      <c r="P15" s="174"/>
      <c r="Q15" s="174"/>
      <c r="R15" s="174"/>
      <c r="S15" s="174"/>
      <c r="T15" s="174"/>
      <c r="U15" s="174"/>
      <c r="V15" s="174"/>
      <c r="W15" s="174"/>
      <c r="X15" s="174"/>
      <c r="Y15" s="174"/>
    </row>
    <row r="16" spans="2:25" ht="18" customHeight="1">
      <c r="B16" s="167" t="s">
        <v>219</v>
      </c>
      <c r="C16" s="167"/>
      <c r="D16" s="167"/>
      <c r="E16" s="167"/>
      <c r="F16" s="167"/>
      <c r="G16" s="167"/>
      <c r="H16" s="167"/>
      <c r="I16" s="167"/>
      <c r="J16" s="190" t="s">
        <v>216</v>
      </c>
      <c r="K16" s="176"/>
      <c r="L16" s="176"/>
      <c r="M16" s="176"/>
      <c r="N16" s="176"/>
      <c r="O16" s="191" t="s">
        <v>220</v>
      </c>
      <c r="P16" s="192"/>
      <c r="Q16" s="193"/>
      <c r="R16" s="175"/>
      <c r="S16" s="176"/>
      <c r="T16" s="176"/>
      <c r="U16" s="176"/>
      <c r="V16" s="176"/>
      <c r="W16" s="176"/>
      <c r="X16" s="176"/>
      <c r="Y16" s="177"/>
    </row>
    <row r="17" spans="2:28" ht="18" customHeight="1">
      <c r="B17" s="201" t="s">
        <v>5</v>
      </c>
      <c r="C17" s="201"/>
      <c r="D17" s="201"/>
      <c r="E17" s="201"/>
      <c r="F17" s="201"/>
      <c r="G17" s="201"/>
      <c r="H17" s="201"/>
      <c r="I17" s="201"/>
      <c r="J17" s="202" t="s">
        <v>100</v>
      </c>
      <c r="K17" s="203"/>
      <c r="L17" s="204" t="s">
        <v>216</v>
      </c>
      <c r="M17" s="204"/>
      <c r="N17" s="204"/>
      <c r="O17" s="204"/>
      <c r="P17" s="204"/>
      <c r="Q17" s="205" t="s">
        <v>259</v>
      </c>
      <c r="R17" s="205"/>
      <c r="S17" s="206" t="s">
        <v>216</v>
      </c>
      <c r="T17" s="206"/>
      <c r="U17" s="206"/>
      <c r="V17" s="206"/>
      <c r="W17" s="206"/>
      <c r="X17" s="206"/>
      <c r="Y17" s="207"/>
      <c r="AB17" s="13" t="e">
        <f>VLOOKUP(L17,プルダウンリスト!$C$3:$D$6,2,0)</f>
        <v>#N/A</v>
      </c>
    </row>
    <row r="18" spans="2:28" ht="18" customHeight="1">
      <c r="B18" s="198" t="s">
        <v>6</v>
      </c>
      <c r="C18" s="198"/>
      <c r="D18" s="198"/>
      <c r="E18" s="198"/>
      <c r="F18" s="198"/>
      <c r="G18" s="198"/>
      <c r="H18" s="198"/>
      <c r="I18" s="198"/>
      <c r="J18" s="194"/>
      <c r="K18" s="194"/>
      <c r="L18" s="194"/>
      <c r="M18" s="194"/>
      <c r="N18" s="194"/>
      <c r="O18" s="194"/>
      <c r="P18" s="194"/>
      <c r="Q18" s="194"/>
      <c r="R18" s="194"/>
      <c r="S18" s="194"/>
      <c r="T18" s="194"/>
      <c r="U18" s="194"/>
      <c r="V18" s="194"/>
      <c r="W18" s="194"/>
      <c r="X18" s="194"/>
      <c r="Y18" s="194"/>
    </row>
    <row r="19" spans="2:28" ht="18" customHeight="1">
      <c r="B19" s="198" t="s">
        <v>7</v>
      </c>
      <c r="C19" s="198"/>
      <c r="D19" s="198"/>
      <c r="E19" s="198"/>
      <c r="F19" s="198"/>
      <c r="G19" s="198"/>
      <c r="H19" s="198"/>
      <c r="I19" s="198"/>
      <c r="J19" s="194"/>
      <c r="K19" s="194"/>
      <c r="L19" s="194"/>
      <c r="M19" s="194"/>
      <c r="N19" s="194"/>
      <c r="O19" s="194"/>
      <c r="P19" s="194"/>
      <c r="Q19" s="194"/>
      <c r="R19" s="194"/>
      <c r="S19" s="194"/>
      <c r="T19" s="194"/>
      <c r="U19" s="194"/>
      <c r="V19" s="194"/>
      <c r="W19" s="194"/>
      <c r="X19" s="194"/>
      <c r="Y19" s="194"/>
    </row>
    <row r="20" spans="2:28" ht="18" customHeight="1">
      <c r="B20" s="198" t="s">
        <v>8</v>
      </c>
      <c r="C20" s="198"/>
      <c r="D20" s="198"/>
      <c r="E20" s="198"/>
      <c r="F20" s="198"/>
      <c r="G20" s="198"/>
      <c r="H20" s="198"/>
      <c r="I20" s="198"/>
      <c r="J20" s="195"/>
      <c r="K20" s="196"/>
      <c r="L20" s="196"/>
      <c r="M20" s="196"/>
      <c r="N20" s="196"/>
      <c r="O20" s="196"/>
      <c r="P20" s="196"/>
      <c r="Q20" s="196"/>
      <c r="R20" s="196"/>
      <c r="S20" s="196"/>
      <c r="T20" s="196"/>
      <c r="U20" s="196"/>
      <c r="V20" s="196"/>
      <c r="W20" s="196"/>
      <c r="X20" s="196"/>
      <c r="Y20" s="196"/>
    </row>
    <row r="21" spans="2:28" ht="18" customHeight="1">
      <c r="B21" s="199" t="s">
        <v>35</v>
      </c>
      <c r="C21" s="199"/>
      <c r="D21" s="199"/>
      <c r="E21" s="199"/>
      <c r="F21" s="199"/>
      <c r="G21" s="199"/>
      <c r="H21" s="199"/>
      <c r="I21" s="199"/>
      <c r="J21" s="195"/>
      <c r="K21" s="196"/>
      <c r="L21" s="196"/>
      <c r="M21" s="196"/>
      <c r="N21" s="196"/>
      <c r="O21" s="196"/>
      <c r="P21" s="196"/>
      <c r="Q21" s="196"/>
      <c r="R21" s="196"/>
      <c r="S21" s="196"/>
      <c r="T21" s="196"/>
      <c r="U21" s="196"/>
      <c r="V21" s="196"/>
      <c r="W21" s="196"/>
      <c r="X21" s="196"/>
      <c r="Y21" s="196"/>
    </row>
    <row r="22" spans="2:28" ht="18" customHeight="1" thickBot="1">
      <c r="B22" s="200" t="s">
        <v>9</v>
      </c>
      <c r="C22" s="200"/>
      <c r="D22" s="200"/>
      <c r="E22" s="200"/>
      <c r="F22" s="200"/>
      <c r="G22" s="200"/>
      <c r="H22" s="200"/>
      <c r="I22" s="200"/>
      <c r="J22" s="197"/>
      <c r="K22" s="197"/>
      <c r="L22" s="197"/>
      <c r="M22" s="197"/>
      <c r="N22" s="197"/>
      <c r="O22" s="197"/>
      <c r="P22" s="197"/>
      <c r="Q22" s="197"/>
      <c r="R22" s="197"/>
      <c r="S22" s="197"/>
      <c r="T22" s="197"/>
      <c r="U22" s="197"/>
      <c r="V22" s="197"/>
      <c r="W22" s="197"/>
      <c r="X22" s="197"/>
      <c r="Y22" s="197"/>
    </row>
    <row r="23" spans="2:28" ht="18" customHeight="1" thickTop="1">
      <c r="B23" s="51"/>
      <c r="F23" s="10"/>
      <c r="G23" s="10"/>
      <c r="H23" s="11"/>
      <c r="I23" s="11"/>
      <c r="J23" s="11"/>
      <c r="K23" s="11"/>
      <c r="L23" s="52"/>
    </row>
    <row r="24" spans="2:28" ht="18" customHeight="1" thickBot="1">
      <c r="B24" s="71" t="s">
        <v>101</v>
      </c>
      <c r="C24" s="51"/>
      <c r="D24" s="51"/>
      <c r="E24" s="51"/>
      <c r="F24" s="51"/>
      <c r="G24" s="52"/>
      <c r="H24" s="52"/>
      <c r="I24" s="52"/>
      <c r="J24" s="51"/>
      <c r="K24" s="51"/>
      <c r="L24" s="51"/>
      <c r="M24" s="52"/>
      <c r="N24" s="51"/>
      <c r="O24" s="52"/>
      <c r="P24" s="52"/>
      <c r="Q24" s="51"/>
      <c r="R24" s="52"/>
    </row>
    <row r="25" spans="2:28" ht="18" customHeight="1" thickTop="1" thickBot="1">
      <c r="B25" s="46" t="s">
        <v>265</v>
      </c>
      <c r="C25" s="46"/>
      <c r="D25" s="46"/>
      <c r="E25" s="46"/>
      <c r="F25" s="46"/>
      <c r="G25" s="46"/>
      <c r="H25" s="46"/>
      <c r="I25" s="46"/>
      <c r="J25" s="46"/>
      <c r="K25" s="46"/>
      <c r="L25" s="46"/>
      <c r="N25" s="164" t="s">
        <v>102</v>
      </c>
      <c r="O25" s="165"/>
      <c r="P25" s="161" t="s">
        <v>216</v>
      </c>
      <c r="Q25" s="162"/>
      <c r="R25" s="162"/>
      <c r="S25" s="162"/>
      <c r="T25" s="162"/>
      <c r="U25" s="162"/>
      <c r="V25" s="162"/>
      <c r="W25" s="162"/>
      <c r="X25" s="162"/>
      <c r="Y25" s="163"/>
    </row>
    <row r="26" spans="2:28" ht="18" customHeight="1" thickTop="1" thickBot="1">
      <c r="B26" s="51"/>
      <c r="C26" s="8"/>
      <c r="D26" s="51"/>
      <c r="E26" s="51"/>
      <c r="F26" s="51"/>
      <c r="G26" s="51"/>
      <c r="H26" s="51"/>
      <c r="I26" s="51"/>
      <c r="J26" s="51"/>
      <c r="K26" s="51"/>
      <c r="L26" s="51"/>
      <c r="N26" s="52"/>
      <c r="Q26" s="52"/>
    </row>
    <row r="27" spans="2:28" ht="18" customHeight="1" thickTop="1" thickBot="1">
      <c r="B27" s="46" t="s">
        <v>266</v>
      </c>
      <c r="C27" s="46"/>
      <c r="D27" s="46"/>
      <c r="E27" s="46"/>
      <c r="F27" s="46"/>
      <c r="G27" s="46"/>
      <c r="H27" s="46"/>
      <c r="I27" s="46"/>
      <c r="J27" s="46"/>
      <c r="K27" s="46"/>
      <c r="L27" s="46"/>
      <c r="N27" s="164" t="s">
        <v>102</v>
      </c>
      <c r="O27" s="165"/>
      <c r="P27" s="161" t="s">
        <v>216</v>
      </c>
      <c r="Q27" s="162"/>
      <c r="R27" s="162"/>
      <c r="S27" s="162"/>
      <c r="T27" s="162"/>
      <c r="U27" s="162"/>
      <c r="V27" s="162"/>
      <c r="W27" s="162"/>
      <c r="X27" s="162"/>
      <c r="Y27" s="163"/>
    </row>
    <row r="28" spans="2:28" ht="18" customHeight="1" thickTop="1">
      <c r="B28" s="51"/>
      <c r="C28" s="51"/>
      <c r="D28" s="51"/>
      <c r="E28" s="51"/>
      <c r="F28" s="51"/>
      <c r="G28" s="51"/>
      <c r="H28" s="51"/>
      <c r="I28" s="51"/>
      <c r="J28" s="51"/>
      <c r="K28" s="51"/>
      <c r="L28" s="51"/>
      <c r="M28" s="51"/>
      <c r="N28" s="51"/>
      <c r="O28" s="52"/>
      <c r="P28" s="52"/>
      <c r="Q28" s="51"/>
      <c r="R28" s="16"/>
      <c r="S28" s="16"/>
      <c r="T28" s="27"/>
      <c r="U28" s="27"/>
      <c r="V28" s="27"/>
      <c r="W28" s="27"/>
      <c r="X28" s="27"/>
      <c r="Y28" s="27"/>
    </row>
    <row r="29" spans="2:28" ht="18" customHeight="1" thickBot="1">
      <c r="B29" s="71" t="s">
        <v>210</v>
      </c>
      <c r="C29" s="51"/>
      <c r="D29" s="51"/>
      <c r="E29" s="51"/>
      <c r="F29" s="51"/>
      <c r="G29" s="51"/>
      <c r="H29" s="51"/>
      <c r="I29" s="51"/>
      <c r="J29" s="51"/>
      <c r="K29" s="51"/>
      <c r="L29" s="51"/>
      <c r="M29" s="51"/>
      <c r="N29" s="51"/>
      <c r="O29" s="52"/>
      <c r="P29" s="52"/>
      <c r="Q29" s="51"/>
      <c r="R29" s="16"/>
      <c r="S29" s="16"/>
      <c r="T29" s="27"/>
      <c r="U29" s="27"/>
      <c r="V29" s="27"/>
      <c r="W29" s="27"/>
      <c r="X29" s="27"/>
      <c r="Y29" s="27"/>
    </row>
    <row r="30" spans="2:28" ht="18" customHeight="1" thickTop="1" thickBot="1">
      <c r="B30" s="154" t="s">
        <v>222</v>
      </c>
      <c r="C30" s="154"/>
      <c r="D30" s="154"/>
      <c r="E30" s="154"/>
      <c r="F30" s="154"/>
      <c r="G30" s="154"/>
      <c r="H30" s="154"/>
      <c r="I30" s="154"/>
      <c r="J30" s="154"/>
      <c r="K30" s="154"/>
      <c r="L30" s="154"/>
      <c r="M30" s="154"/>
      <c r="N30" s="154"/>
      <c r="O30" s="155"/>
      <c r="P30" s="6"/>
      <c r="V30" s="27"/>
      <c r="W30" s="156"/>
      <c r="X30" s="157"/>
      <c r="Y30" s="20" t="s">
        <v>104</v>
      </c>
    </row>
    <row r="31" spans="2:28" ht="18" customHeight="1" thickTop="1">
      <c r="B31" s="51"/>
      <c r="C31" s="51"/>
      <c r="D31" s="51"/>
      <c r="E31" s="51"/>
      <c r="F31" s="51"/>
      <c r="G31" s="51"/>
      <c r="H31" s="51"/>
      <c r="I31" s="51"/>
      <c r="J31" s="51"/>
      <c r="K31" s="51"/>
      <c r="L31" s="51"/>
      <c r="M31" s="51"/>
      <c r="N31" s="51"/>
      <c r="O31" s="52"/>
      <c r="P31" s="52"/>
      <c r="Q31" s="51"/>
      <c r="R31" s="16"/>
      <c r="S31" s="16"/>
      <c r="V31" s="27"/>
      <c r="W31" s="19"/>
      <c r="X31" s="19"/>
      <c r="Y31" s="20"/>
    </row>
    <row r="32" spans="2:28" ht="50.25" customHeight="1" thickBot="1">
      <c r="B32" s="160" t="s">
        <v>223</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row>
    <row r="33" spans="2:48" ht="15.75" customHeight="1" thickTop="1" thickBot="1">
      <c r="B33" s="50"/>
      <c r="C33" s="50"/>
      <c r="D33" s="50"/>
      <c r="E33" s="50"/>
      <c r="F33" s="50"/>
      <c r="G33" s="50"/>
      <c r="H33" s="50"/>
      <c r="I33" s="50"/>
      <c r="J33" s="50"/>
      <c r="K33" s="50"/>
      <c r="L33" s="50"/>
      <c r="M33" s="50"/>
      <c r="N33" s="50"/>
      <c r="O33" s="50"/>
      <c r="P33" s="50"/>
      <c r="Q33" s="50"/>
      <c r="R33" s="50"/>
      <c r="S33" s="50"/>
      <c r="T33" s="50"/>
      <c r="U33" s="50"/>
      <c r="V33" s="50"/>
      <c r="W33" s="158"/>
      <c r="X33" s="159"/>
      <c r="Y33" s="20" t="s">
        <v>104</v>
      </c>
    </row>
    <row r="34" spans="2:48" ht="18" customHeight="1" thickTop="1">
      <c r="L34" s="166" t="str">
        <f>IF(W33&gt;W30,"【!!確認!!】（１）の利用者数を超えています。入力に誤りがないか確認してください。","")</f>
        <v/>
      </c>
      <c r="M34" s="166"/>
      <c r="N34" s="166"/>
      <c r="O34" s="166"/>
      <c r="P34" s="166"/>
      <c r="Q34" s="166"/>
      <c r="R34" s="166"/>
      <c r="S34" s="166"/>
      <c r="T34" s="166"/>
      <c r="U34" s="166"/>
      <c r="V34" s="166"/>
      <c r="W34" s="166"/>
      <c r="X34" s="166"/>
      <c r="Y34" s="166"/>
      <c r="Z34" s="166"/>
      <c r="AA34" s="13"/>
      <c r="AB34" s="13"/>
      <c r="AC34" s="13"/>
      <c r="AO34" s="1"/>
      <c r="AP34" s="1"/>
      <c r="AQ34" s="1"/>
      <c r="AR34" s="1"/>
      <c r="AS34" s="1"/>
      <c r="AT34" s="1"/>
      <c r="AU34" s="1"/>
      <c r="AV34" s="1"/>
    </row>
    <row r="35" spans="2:48" ht="18" customHeight="1">
      <c r="B35" s="46" t="s">
        <v>267</v>
      </c>
      <c r="C35" s="46"/>
      <c r="D35" s="46"/>
      <c r="E35" s="46"/>
      <c r="F35" s="46"/>
      <c r="G35" s="46"/>
      <c r="H35" s="46"/>
      <c r="I35" s="46"/>
      <c r="J35" s="46"/>
      <c r="K35" s="46"/>
      <c r="L35" s="51"/>
      <c r="M35" s="52"/>
      <c r="N35" s="51"/>
      <c r="O35" s="52"/>
      <c r="P35" s="52"/>
      <c r="Q35" s="51"/>
      <c r="R35" s="52"/>
    </row>
    <row r="36" spans="2:48" ht="18" customHeight="1" thickBot="1">
      <c r="B36" s="56" t="s">
        <v>17</v>
      </c>
      <c r="C36" s="46"/>
      <c r="D36" s="46"/>
      <c r="E36" s="46"/>
      <c r="F36" s="46"/>
      <c r="G36" s="46"/>
      <c r="H36" s="46"/>
      <c r="I36" s="46"/>
      <c r="J36" s="46"/>
      <c r="K36" s="46"/>
      <c r="L36" s="51"/>
      <c r="M36" s="52"/>
      <c r="N36" s="51"/>
      <c r="O36" s="52"/>
      <c r="P36" s="52"/>
      <c r="Q36" s="51"/>
      <c r="R36" s="52"/>
    </row>
    <row r="37" spans="2:48" s="17" customFormat="1" ht="18" customHeight="1" thickTop="1" thickBot="1">
      <c r="B37" s="101" t="s">
        <v>224</v>
      </c>
      <c r="C37" s="102"/>
      <c r="D37" s="102"/>
      <c r="E37" s="102"/>
      <c r="F37" s="102"/>
      <c r="G37" s="102"/>
      <c r="H37" s="103">
        <f>W30</f>
        <v>0</v>
      </c>
      <c r="I37" s="103"/>
      <c r="J37" s="53" t="s">
        <v>225</v>
      </c>
      <c r="K37" s="53"/>
      <c r="L37" s="54"/>
      <c r="M37" s="55"/>
      <c r="N37" s="54"/>
      <c r="O37" s="55"/>
      <c r="P37" s="55"/>
      <c r="Q37" s="54"/>
      <c r="R37" s="55"/>
      <c r="AC37" s="13"/>
      <c r="AD37" s="13"/>
    </row>
    <row r="38" spans="2:48" ht="18" customHeight="1" thickTop="1">
      <c r="B38" s="105" t="s">
        <v>25</v>
      </c>
      <c r="C38" s="106"/>
      <c r="D38" s="106"/>
      <c r="E38" s="106"/>
      <c r="F38" s="107"/>
      <c r="G38" s="108"/>
      <c r="H38" s="109"/>
      <c r="I38" s="22" t="s">
        <v>16</v>
      </c>
      <c r="J38" s="110" t="s">
        <v>23</v>
      </c>
      <c r="K38" s="106"/>
      <c r="L38" s="106"/>
      <c r="M38" s="106"/>
      <c r="N38" s="107"/>
      <c r="O38" s="108"/>
      <c r="P38" s="109"/>
      <c r="Q38" s="22" t="s">
        <v>16</v>
      </c>
      <c r="R38" s="111" t="s">
        <v>22</v>
      </c>
      <c r="S38" s="112"/>
      <c r="T38" s="112"/>
      <c r="U38" s="112"/>
      <c r="V38" s="113"/>
      <c r="W38" s="108"/>
      <c r="X38" s="109"/>
      <c r="Y38" s="14" t="s">
        <v>16</v>
      </c>
    </row>
    <row r="39" spans="2:48" ht="18" customHeight="1" thickBot="1">
      <c r="B39" s="221" t="s">
        <v>26</v>
      </c>
      <c r="C39" s="222"/>
      <c r="D39" s="222"/>
      <c r="E39" s="222"/>
      <c r="F39" s="223"/>
      <c r="G39" s="115"/>
      <c r="H39" s="116"/>
      <c r="I39" s="23" t="s">
        <v>16</v>
      </c>
      <c r="J39" s="228" t="s">
        <v>24</v>
      </c>
      <c r="K39" s="222"/>
      <c r="L39" s="222"/>
      <c r="M39" s="222"/>
      <c r="N39" s="223"/>
      <c r="O39" s="115"/>
      <c r="P39" s="116"/>
      <c r="Q39" s="23" t="s">
        <v>16</v>
      </c>
      <c r="R39" s="229" t="s">
        <v>21</v>
      </c>
      <c r="S39" s="230"/>
      <c r="T39" s="230"/>
      <c r="U39" s="230"/>
      <c r="V39" s="231"/>
      <c r="W39" s="115"/>
      <c r="X39" s="116"/>
      <c r="Y39" s="15" t="s">
        <v>16</v>
      </c>
    </row>
    <row r="40" spans="2:48" ht="18" customHeight="1" thickTop="1" thickBot="1">
      <c r="B40" s="215" t="s">
        <v>200</v>
      </c>
      <c r="C40" s="216"/>
      <c r="D40" s="216"/>
      <c r="E40" s="216"/>
      <c r="F40" s="217"/>
      <c r="G40" s="218">
        <f>SUM($G$38,$O$38,$W$38,$G$39,$O$39,$W$39)</f>
        <v>0</v>
      </c>
      <c r="H40" s="103"/>
      <c r="I40" s="43" t="s">
        <v>16</v>
      </c>
      <c r="J40" s="219" t="str">
        <f>IF(W30=G40,"","【!!確認!!】（１）「令和４年４月１日時点の利用者数」と一致していません。確認してください。")</f>
        <v/>
      </c>
      <c r="K40" s="220"/>
      <c r="L40" s="220"/>
      <c r="M40" s="220"/>
      <c r="N40" s="220"/>
      <c r="O40" s="220"/>
      <c r="P40" s="220"/>
      <c r="Q40" s="220"/>
      <c r="R40" s="220"/>
      <c r="S40" s="220"/>
      <c r="T40" s="220"/>
      <c r="U40" s="220"/>
      <c r="V40" s="220"/>
      <c r="W40" s="220"/>
      <c r="X40" s="220"/>
      <c r="Y40" s="220"/>
      <c r="Z40" s="220"/>
    </row>
    <row r="41" spans="2:48" ht="18" customHeight="1" thickTop="1">
      <c r="B41" s="51"/>
      <c r="C41" s="12"/>
      <c r="D41" s="51"/>
      <c r="E41" s="51"/>
      <c r="F41" s="51"/>
      <c r="G41" s="46" t="s">
        <v>226</v>
      </c>
      <c r="H41" s="51"/>
      <c r="I41" s="51"/>
      <c r="J41" s="51"/>
      <c r="K41" s="51"/>
      <c r="L41" s="51"/>
      <c r="N41" s="52"/>
      <c r="Q41" s="52"/>
    </row>
    <row r="42" spans="2:48" s="17" customFormat="1" ht="18" customHeight="1">
      <c r="B42" s="21"/>
      <c r="C42" s="16"/>
      <c r="D42" s="16"/>
      <c r="E42" s="16"/>
      <c r="F42" s="16"/>
      <c r="G42" s="20"/>
      <c r="H42" s="20"/>
      <c r="I42" s="10"/>
      <c r="J42" s="21"/>
      <c r="K42" s="16"/>
      <c r="L42" s="16"/>
      <c r="M42" s="16"/>
      <c r="N42" s="16"/>
      <c r="O42" s="20"/>
      <c r="P42" s="20"/>
      <c r="Q42" s="10"/>
      <c r="R42" s="21"/>
      <c r="S42" s="16"/>
      <c r="T42" s="16"/>
      <c r="U42" s="16"/>
      <c r="V42" s="16"/>
      <c r="W42" s="20"/>
      <c r="X42" s="20"/>
      <c r="Y42" s="10"/>
      <c r="AD42" s="13"/>
      <c r="AE42" s="13"/>
      <c r="AF42" s="13"/>
      <c r="AG42" s="13"/>
      <c r="AH42" s="13"/>
      <c r="AI42" s="13"/>
      <c r="AJ42" s="13"/>
      <c r="AK42" s="13"/>
      <c r="AL42" s="13"/>
      <c r="AM42" s="13"/>
      <c r="AN42" s="13"/>
      <c r="AO42" s="13"/>
      <c r="AP42" s="13"/>
      <c r="AQ42" s="13"/>
      <c r="AR42" s="13"/>
      <c r="AS42" s="13"/>
      <c r="AT42" s="13"/>
      <c r="AU42" s="13"/>
      <c r="AV42" s="13"/>
    </row>
    <row r="43" spans="2:48" ht="18" customHeight="1">
      <c r="B43" s="46" t="s">
        <v>268</v>
      </c>
      <c r="C43" s="46"/>
      <c r="D43" s="46"/>
      <c r="E43" s="46"/>
      <c r="F43" s="46"/>
      <c r="G43" s="46"/>
      <c r="H43" s="46"/>
      <c r="I43" s="46"/>
      <c r="J43" s="46"/>
      <c r="K43" s="46"/>
      <c r="L43" s="51"/>
      <c r="M43" s="52"/>
      <c r="N43" s="104" t="str">
        <f>IF($G$38=SUM($G$46,$O$46,$W$46,$W$47,$O$47,$G$47),"","【!!確認!!】身体障がいの内訳の合計人数と上記「身体障がい」の人数が一致していません。入力に誤りがないか確認してください。")</f>
        <v/>
      </c>
      <c r="O43" s="104"/>
      <c r="P43" s="104"/>
      <c r="Q43" s="104"/>
      <c r="R43" s="104"/>
      <c r="S43" s="104"/>
      <c r="T43" s="104"/>
      <c r="U43" s="104"/>
      <c r="V43" s="104"/>
      <c r="W43" s="104"/>
      <c r="X43" s="104"/>
      <c r="Y43" s="104"/>
      <c r="Z43" s="104"/>
    </row>
    <row r="44" spans="2:48" ht="18" customHeight="1" thickBot="1">
      <c r="B44" s="56" t="s">
        <v>17</v>
      </c>
      <c r="C44" s="46"/>
      <c r="D44" s="46"/>
      <c r="E44" s="46"/>
      <c r="F44" s="46"/>
      <c r="G44" s="46"/>
      <c r="H44" s="46"/>
      <c r="I44" s="46"/>
      <c r="J44" s="46"/>
      <c r="K44" s="46"/>
      <c r="L44" s="51"/>
      <c r="M44" s="52"/>
      <c r="N44" s="104"/>
      <c r="O44" s="104"/>
      <c r="P44" s="104"/>
      <c r="Q44" s="104"/>
      <c r="R44" s="104"/>
      <c r="S44" s="104"/>
      <c r="T44" s="104"/>
      <c r="U44" s="104"/>
      <c r="V44" s="104"/>
      <c r="W44" s="104"/>
      <c r="X44" s="104"/>
      <c r="Y44" s="104"/>
      <c r="Z44" s="104"/>
    </row>
    <row r="45" spans="2:48" s="17" customFormat="1" ht="18" customHeight="1" thickTop="1" thickBot="1">
      <c r="B45" s="101" t="s">
        <v>25</v>
      </c>
      <c r="C45" s="102"/>
      <c r="D45" s="102"/>
      <c r="E45" s="102"/>
      <c r="F45" s="102"/>
      <c r="G45" s="102"/>
      <c r="H45" s="103">
        <f>G38</f>
        <v>0</v>
      </c>
      <c r="I45" s="103"/>
      <c r="J45" s="53" t="s">
        <v>225</v>
      </c>
      <c r="K45" s="53"/>
      <c r="L45" s="54"/>
      <c r="M45" s="55"/>
      <c r="N45" s="104"/>
      <c r="O45" s="104"/>
      <c r="P45" s="104"/>
      <c r="Q45" s="104"/>
      <c r="R45" s="104"/>
      <c r="S45" s="104"/>
      <c r="T45" s="104"/>
      <c r="U45" s="104"/>
      <c r="V45" s="104"/>
      <c r="W45" s="104"/>
      <c r="X45" s="104"/>
      <c r="Y45" s="104"/>
      <c r="Z45" s="104"/>
      <c r="AC45" s="13"/>
      <c r="AD45" s="13"/>
    </row>
    <row r="46" spans="2:48" ht="18" customHeight="1" thickTop="1">
      <c r="B46" s="126" t="s">
        <v>27</v>
      </c>
      <c r="C46" s="127"/>
      <c r="D46" s="127"/>
      <c r="E46" s="127"/>
      <c r="F46" s="128"/>
      <c r="G46" s="108"/>
      <c r="H46" s="109"/>
      <c r="I46" s="22" t="s">
        <v>16</v>
      </c>
      <c r="J46" s="129" t="s">
        <v>30</v>
      </c>
      <c r="K46" s="127"/>
      <c r="L46" s="127"/>
      <c r="M46" s="127"/>
      <c r="N46" s="128"/>
      <c r="O46" s="108"/>
      <c r="P46" s="109"/>
      <c r="Q46" s="22" t="s">
        <v>16</v>
      </c>
      <c r="R46" s="232" t="s">
        <v>36</v>
      </c>
      <c r="S46" s="233"/>
      <c r="T46" s="233"/>
      <c r="U46" s="233"/>
      <c r="V46" s="234"/>
      <c r="W46" s="108"/>
      <c r="X46" s="109"/>
      <c r="Y46" s="14" t="s">
        <v>16</v>
      </c>
    </row>
    <row r="47" spans="2:48" ht="18" customHeight="1" thickBot="1">
      <c r="B47" s="117" t="s">
        <v>28</v>
      </c>
      <c r="C47" s="118"/>
      <c r="D47" s="118"/>
      <c r="E47" s="118"/>
      <c r="F47" s="119"/>
      <c r="G47" s="115"/>
      <c r="H47" s="116"/>
      <c r="I47" s="23" t="s">
        <v>16</v>
      </c>
      <c r="J47" s="120" t="s">
        <v>31</v>
      </c>
      <c r="K47" s="121"/>
      <c r="L47" s="121"/>
      <c r="M47" s="121"/>
      <c r="N47" s="122"/>
      <c r="O47" s="115"/>
      <c r="P47" s="116"/>
      <c r="Q47" s="23" t="s">
        <v>16</v>
      </c>
      <c r="R47" s="123" t="s">
        <v>29</v>
      </c>
      <c r="S47" s="124"/>
      <c r="T47" s="124"/>
      <c r="U47" s="124"/>
      <c r="V47" s="125"/>
      <c r="W47" s="115"/>
      <c r="X47" s="116"/>
      <c r="Y47" s="15" t="s">
        <v>16</v>
      </c>
    </row>
    <row r="48" spans="2:48" ht="18" customHeight="1" thickTop="1">
      <c r="B48" s="28"/>
      <c r="C48" s="29"/>
      <c r="D48" s="29"/>
      <c r="E48" s="29"/>
      <c r="F48" s="29"/>
      <c r="G48" s="20"/>
      <c r="H48" s="20"/>
      <c r="I48" s="31"/>
      <c r="J48" s="32"/>
      <c r="K48" s="33"/>
      <c r="L48" s="34"/>
      <c r="M48" s="34"/>
      <c r="N48" s="114"/>
      <c r="O48" s="114"/>
      <c r="P48" s="114"/>
      <c r="Q48" s="114"/>
      <c r="R48" s="114"/>
      <c r="S48" s="114"/>
      <c r="T48" s="114"/>
      <c r="U48" s="114"/>
      <c r="V48" s="114"/>
      <c r="W48" s="114"/>
      <c r="X48" s="114"/>
      <c r="Y48" s="114"/>
      <c r="Z48" s="114"/>
    </row>
    <row r="49" spans="2:30" ht="18" customHeight="1" thickBot="1">
      <c r="B49" s="154" t="s">
        <v>270</v>
      </c>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2:30" s="17" customFormat="1" ht="18" customHeight="1" thickTop="1" thickBot="1">
      <c r="B50" s="101" t="s">
        <v>224</v>
      </c>
      <c r="C50" s="102"/>
      <c r="D50" s="102"/>
      <c r="E50" s="102"/>
      <c r="F50" s="102"/>
      <c r="G50" s="102"/>
      <c r="H50" s="103">
        <f>W30</f>
        <v>0</v>
      </c>
      <c r="I50" s="103"/>
      <c r="J50" s="53" t="s">
        <v>225</v>
      </c>
      <c r="K50" s="53"/>
      <c r="L50" s="54"/>
      <c r="M50" s="55"/>
      <c r="N50" s="54"/>
      <c r="O50" s="55"/>
      <c r="P50" s="55"/>
      <c r="Q50" s="54"/>
      <c r="R50" s="55"/>
      <c r="AC50" s="13"/>
      <c r="AD50" s="13"/>
    </row>
    <row r="51" spans="2:30" ht="18" customHeight="1" thickTop="1">
      <c r="B51" s="224" t="s">
        <v>137</v>
      </c>
      <c r="C51" s="225"/>
      <c r="D51" s="226"/>
      <c r="E51" s="227"/>
      <c r="F51" s="227"/>
      <c r="G51" s="35" t="s">
        <v>16</v>
      </c>
      <c r="H51" s="224" t="s">
        <v>138</v>
      </c>
      <c r="I51" s="225"/>
      <c r="J51" s="226"/>
      <c r="K51" s="227"/>
      <c r="L51" s="227"/>
      <c r="M51" s="35" t="s">
        <v>16</v>
      </c>
      <c r="N51" s="237" t="s">
        <v>139</v>
      </c>
      <c r="O51" s="238"/>
      <c r="P51" s="239"/>
      <c r="Q51" s="227"/>
      <c r="R51" s="227"/>
      <c r="S51" s="35" t="s">
        <v>16</v>
      </c>
      <c r="X51" s="13"/>
      <c r="Y51" s="13"/>
    </row>
    <row r="52" spans="2:30" ht="18" customHeight="1">
      <c r="B52" s="137" t="s">
        <v>140</v>
      </c>
      <c r="C52" s="138"/>
      <c r="D52" s="139"/>
      <c r="E52" s="235"/>
      <c r="F52" s="235"/>
      <c r="G52" s="36" t="s">
        <v>16</v>
      </c>
      <c r="H52" s="137" t="s">
        <v>141</v>
      </c>
      <c r="I52" s="138"/>
      <c r="J52" s="139"/>
      <c r="K52" s="140"/>
      <c r="L52" s="236"/>
      <c r="M52" s="36" t="s">
        <v>16</v>
      </c>
      <c r="N52" s="142" t="s">
        <v>142</v>
      </c>
      <c r="O52" s="143"/>
      <c r="P52" s="144"/>
      <c r="Q52" s="140"/>
      <c r="R52" s="236"/>
      <c r="S52" s="36" t="s">
        <v>16</v>
      </c>
      <c r="X52" s="13"/>
      <c r="Y52" s="13"/>
    </row>
    <row r="53" spans="2:30" ht="18" customHeight="1">
      <c r="B53" s="145" t="s">
        <v>143</v>
      </c>
      <c r="C53" s="146"/>
      <c r="D53" s="147"/>
      <c r="E53" s="235"/>
      <c r="F53" s="235"/>
      <c r="G53" s="36" t="s">
        <v>16</v>
      </c>
      <c r="H53" s="148" t="s">
        <v>144</v>
      </c>
      <c r="I53" s="149"/>
      <c r="J53" s="150"/>
      <c r="K53" s="140"/>
      <c r="L53" s="236"/>
      <c r="M53" s="36" t="s">
        <v>16</v>
      </c>
      <c r="N53" s="151" t="s">
        <v>145</v>
      </c>
      <c r="O53" s="152"/>
      <c r="P53" s="153"/>
      <c r="Q53" s="140"/>
      <c r="R53" s="236"/>
      <c r="S53" s="36" t="s">
        <v>16</v>
      </c>
      <c r="X53" s="13"/>
      <c r="Y53" s="13"/>
    </row>
    <row r="54" spans="2:30" ht="18" customHeight="1">
      <c r="B54" s="148" t="s">
        <v>146</v>
      </c>
      <c r="C54" s="149"/>
      <c r="D54" s="150"/>
      <c r="E54" s="235"/>
      <c r="F54" s="235"/>
      <c r="G54" s="36" t="s">
        <v>16</v>
      </c>
      <c r="H54" s="148" t="s">
        <v>147</v>
      </c>
      <c r="I54" s="149"/>
      <c r="J54" s="150"/>
      <c r="K54" s="140"/>
      <c r="L54" s="236"/>
      <c r="M54" s="36" t="s">
        <v>16</v>
      </c>
      <c r="N54" s="151" t="s">
        <v>148</v>
      </c>
      <c r="O54" s="152"/>
      <c r="P54" s="153"/>
      <c r="Q54" s="140"/>
      <c r="R54" s="236"/>
      <c r="S54" s="36" t="s">
        <v>16</v>
      </c>
      <c r="X54" s="13"/>
      <c r="Y54" s="13"/>
    </row>
    <row r="55" spans="2:30" ht="18" customHeight="1">
      <c r="B55" s="148" t="s">
        <v>149</v>
      </c>
      <c r="C55" s="149"/>
      <c r="D55" s="150"/>
      <c r="E55" s="235"/>
      <c r="F55" s="235"/>
      <c r="G55" s="36" t="s">
        <v>16</v>
      </c>
      <c r="H55" s="148" t="s">
        <v>150</v>
      </c>
      <c r="I55" s="149"/>
      <c r="J55" s="150"/>
      <c r="K55" s="140"/>
      <c r="L55" s="236"/>
      <c r="M55" s="36" t="s">
        <v>16</v>
      </c>
      <c r="N55" s="151" t="s">
        <v>151</v>
      </c>
      <c r="O55" s="152"/>
      <c r="P55" s="153"/>
      <c r="Q55" s="140"/>
      <c r="R55" s="236"/>
      <c r="S55" s="36" t="s">
        <v>16</v>
      </c>
      <c r="X55" s="13"/>
      <c r="Y55" s="13"/>
    </row>
    <row r="56" spans="2:30" ht="18" customHeight="1">
      <c r="B56" s="148" t="s">
        <v>152</v>
      </c>
      <c r="C56" s="149"/>
      <c r="D56" s="150"/>
      <c r="E56" s="235"/>
      <c r="F56" s="235"/>
      <c r="G56" s="36" t="s">
        <v>16</v>
      </c>
      <c r="H56" s="148" t="s">
        <v>153</v>
      </c>
      <c r="I56" s="149"/>
      <c r="J56" s="150"/>
      <c r="K56" s="140"/>
      <c r="L56" s="236"/>
      <c r="M56" s="36" t="s">
        <v>16</v>
      </c>
      <c r="N56" s="151" t="s">
        <v>154</v>
      </c>
      <c r="O56" s="152"/>
      <c r="P56" s="153"/>
      <c r="Q56" s="140"/>
      <c r="R56" s="236"/>
      <c r="S56" s="36" t="s">
        <v>16</v>
      </c>
      <c r="X56" s="13"/>
      <c r="Y56" s="13"/>
    </row>
    <row r="57" spans="2:30" ht="18" customHeight="1">
      <c r="B57" s="148" t="s">
        <v>155</v>
      </c>
      <c r="C57" s="149"/>
      <c r="D57" s="150"/>
      <c r="E57" s="140"/>
      <c r="F57" s="236"/>
      <c r="G57" s="36" t="s">
        <v>16</v>
      </c>
      <c r="H57" s="148" t="s">
        <v>156</v>
      </c>
      <c r="I57" s="149"/>
      <c r="J57" s="150"/>
      <c r="K57" s="140"/>
      <c r="L57" s="236"/>
      <c r="M57" s="36" t="s">
        <v>16</v>
      </c>
      <c r="N57" s="151" t="s">
        <v>157</v>
      </c>
      <c r="O57" s="152"/>
      <c r="P57" s="153"/>
      <c r="Q57" s="140"/>
      <c r="R57" s="236"/>
      <c r="S57" s="36" t="s">
        <v>16</v>
      </c>
      <c r="X57" s="13"/>
      <c r="Y57" s="13"/>
    </row>
    <row r="58" spans="2:30" ht="18" customHeight="1">
      <c r="B58" s="148" t="s">
        <v>158</v>
      </c>
      <c r="C58" s="149"/>
      <c r="D58" s="150"/>
      <c r="E58" s="140"/>
      <c r="F58" s="236"/>
      <c r="G58" s="36" t="s">
        <v>16</v>
      </c>
      <c r="H58" s="148" t="s">
        <v>159</v>
      </c>
      <c r="I58" s="149"/>
      <c r="J58" s="150"/>
      <c r="K58" s="140"/>
      <c r="L58" s="236"/>
      <c r="M58" s="36" t="s">
        <v>16</v>
      </c>
      <c r="N58" s="151" t="s">
        <v>160</v>
      </c>
      <c r="O58" s="152"/>
      <c r="P58" s="153"/>
      <c r="Q58" s="140"/>
      <c r="R58" s="236"/>
      <c r="S58" s="36" t="s">
        <v>16</v>
      </c>
      <c r="T58" s="275" t="str">
        <f>IF($Q$65=$W$30,"","【確認!!】合計人数が（１）「令和４年４月１日時点の利用者数」と一致していません。入力に誤りがないか確認してください。")</f>
        <v/>
      </c>
      <c r="U58" s="276"/>
      <c r="V58" s="276"/>
      <c r="W58" s="276"/>
      <c r="X58" s="276"/>
      <c r="Y58" s="276"/>
    </row>
    <row r="59" spans="2:30" ht="18" customHeight="1">
      <c r="B59" s="148" t="s">
        <v>161</v>
      </c>
      <c r="C59" s="149"/>
      <c r="D59" s="150"/>
      <c r="E59" s="140"/>
      <c r="F59" s="236"/>
      <c r="G59" s="36" t="s">
        <v>16</v>
      </c>
      <c r="H59" s="148" t="s">
        <v>162</v>
      </c>
      <c r="I59" s="149"/>
      <c r="J59" s="150"/>
      <c r="K59" s="140"/>
      <c r="L59" s="236"/>
      <c r="M59" s="36" t="s">
        <v>16</v>
      </c>
      <c r="N59" s="151" t="s">
        <v>163</v>
      </c>
      <c r="O59" s="152"/>
      <c r="P59" s="153"/>
      <c r="Q59" s="140"/>
      <c r="R59" s="236"/>
      <c r="S59" s="36" t="s">
        <v>16</v>
      </c>
      <c r="T59" s="275"/>
      <c r="U59" s="276"/>
      <c r="V59" s="276"/>
      <c r="W59" s="276"/>
      <c r="X59" s="276"/>
      <c r="Y59" s="276"/>
    </row>
    <row r="60" spans="2:30" ht="18" customHeight="1">
      <c r="B60" s="148" t="s">
        <v>164</v>
      </c>
      <c r="C60" s="149"/>
      <c r="D60" s="150"/>
      <c r="E60" s="140"/>
      <c r="F60" s="236"/>
      <c r="G60" s="36" t="s">
        <v>16</v>
      </c>
      <c r="H60" s="148" t="s">
        <v>165</v>
      </c>
      <c r="I60" s="149"/>
      <c r="J60" s="150"/>
      <c r="K60" s="140"/>
      <c r="L60" s="236"/>
      <c r="M60" s="36" t="s">
        <v>16</v>
      </c>
      <c r="N60" s="151" t="s">
        <v>166</v>
      </c>
      <c r="O60" s="152"/>
      <c r="P60" s="153"/>
      <c r="Q60" s="140"/>
      <c r="R60" s="236"/>
      <c r="S60" s="36" t="s">
        <v>16</v>
      </c>
      <c r="T60" s="275"/>
      <c r="U60" s="276"/>
      <c r="V60" s="276"/>
      <c r="W60" s="276"/>
      <c r="X60" s="276"/>
      <c r="Y60" s="276"/>
    </row>
    <row r="61" spans="2:30" ht="18" customHeight="1">
      <c r="B61" s="148" t="s">
        <v>167</v>
      </c>
      <c r="C61" s="149"/>
      <c r="D61" s="150"/>
      <c r="E61" s="140"/>
      <c r="F61" s="236"/>
      <c r="G61" s="36" t="s">
        <v>16</v>
      </c>
      <c r="H61" s="148" t="s">
        <v>168</v>
      </c>
      <c r="I61" s="149"/>
      <c r="J61" s="150"/>
      <c r="K61" s="140"/>
      <c r="L61" s="236"/>
      <c r="M61" s="36" t="s">
        <v>16</v>
      </c>
      <c r="N61" s="151" t="s">
        <v>169</v>
      </c>
      <c r="O61" s="152"/>
      <c r="P61" s="153"/>
      <c r="Q61" s="140"/>
      <c r="R61" s="236"/>
      <c r="S61" s="36" t="s">
        <v>16</v>
      </c>
      <c r="T61" s="275"/>
      <c r="U61" s="276"/>
      <c r="V61" s="276"/>
      <c r="W61" s="276"/>
      <c r="X61" s="276"/>
      <c r="Y61" s="276"/>
    </row>
    <row r="62" spans="2:30" ht="18" customHeight="1">
      <c r="B62" s="148" t="s">
        <v>170</v>
      </c>
      <c r="C62" s="149"/>
      <c r="D62" s="150"/>
      <c r="E62" s="140"/>
      <c r="F62" s="236"/>
      <c r="G62" s="36" t="s">
        <v>16</v>
      </c>
      <c r="H62" s="148" t="s">
        <v>171</v>
      </c>
      <c r="I62" s="149"/>
      <c r="J62" s="150"/>
      <c r="K62" s="140"/>
      <c r="L62" s="236"/>
      <c r="M62" s="36" t="s">
        <v>16</v>
      </c>
      <c r="N62" s="151" t="s">
        <v>172</v>
      </c>
      <c r="O62" s="152"/>
      <c r="P62" s="153"/>
      <c r="Q62" s="140"/>
      <c r="R62" s="236"/>
      <c r="S62" s="36" t="s">
        <v>16</v>
      </c>
      <c r="T62" s="275"/>
      <c r="U62" s="276"/>
      <c r="V62" s="276"/>
      <c r="W62" s="276"/>
      <c r="X62" s="276"/>
      <c r="Y62" s="276"/>
    </row>
    <row r="63" spans="2:30" ht="18" customHeight="1">
      <c r="B63" s="148" t="s">
        <v>173</v>
      </c>
      <c r="C63" s="149"/>
      <c r="D63" s="150"/>
      <c r="E63" s="140"/>
      <c r="F63" s="236"/>
      <c r="G63" s="36" t="s">
        <v>16</v>
      </c>
      <c r="H63" s="148" t="s">
        <v>174</v>
      </c>
      <c r="I63" s="149"/>
      <c r="J63" s="150"/>
      <c r="K63" s="140"/>
      <c r="L63" s="236"/>
      <c r="M63" s="36" t="s">
        <v>16</v>
      </c>
      <c r="N63" s="151" t="s">
        <v>175</v>
      </c>
      <c r="O63" s="152"/>
      <c r="P63" s="153"/>
      <c r="Q63" s="140"/>
      <c r="R63" s="236"/>
      <c r="S63" s="36" t="s">
        <v>16</v>
      </c>
      <c r="T63" s="275"/>
      <c r="U63" s="276"/>
      <c r="V63" s="276"/>
      <c r="W63" s="276"/>
      <c r="X63" s="276"/>
      <c r="Y63" s="276"/>
    </row>
    <row r="64" spans="2:30" ht="18" customHeight="1">
      <c r="B64" s="148" t="s">
        <v>176</v>
      </c>
      <c r="C64" s="149"/>
      <c r="D64" s="150"/>
      <c r="E64" s="140"/>
      <c r="F64" s="236"/>
      <c r="G64" s="36" t="s">
        <v>16</v>
      </c>
      <c r="H64" s="148" t="s">
        <v>177</v>
      </c>
      <c r="I64" s="149"/>
      <c r="J64" s="150"/>
      <c r="K64" s="140"/>
      <c r="L64" s="236"/>
      <c r="M64" s="36" t="s">
        <v>16</v>
      </c>
      <c r="N64" s="151" t="s">
        <v>178</v>
      </c>
      <c r="O64" s="152"/>
      <c r="P64" s="153"/>
      <c r="Q64" s="140"/>
      <c r="R64" s="236"/>
      <c r="S64" s="36" t="s">
        <v>16</v>
      </c>
      <c r="T64" s="275"/>
      <c r="U64" s="276"/>
      <c r="V64" s="276"/>
      <c r="W64" s="276"/>
      <c r="X64" s="276"/>
      <c r="Y64" s="276"/>
    </row>
    <row r="65" spans="2:30" ht="18" customHeight="1" thickBot="1">
      <c r="B65" s="243" t="s">
        <v>179</v>
      </c>
      <c r="C65" s="244"/>
      <c r="D65" s="245"/>
      <c r="E65" s="246"/>
      <c r="F65" s="247"/>
      <c r="G65" s="37" t="s">
        <v>16</v>
      </c>
      <c r="H65" s="243" t="s">
        <v>180</v>
      </c>
      <c r="I65" s="244"/>
      <c r="J65" s="245"/>
      <c r="K65" s="246"/>
      <c r="L65" s="247"/>
      <c r="M65" s="37" t="s">
        <v>16</v>
      </c>
      <c r="N65" s="248" t="s">
        <v>181</v>
      </c>
      <c r="O65" s="249"/>
      <c r="P65" s="250"/>
      <c r="Q65" s="251">
        <f>SUM(E51:F65,K51:L65,Q51:R64)</f>
        <v>0</v>
      </c>
      <c r="R65" s="251"/>
      <c r="S65" s="37" t="s">
        <v>16</v>
      </c>
      <c r="T65" s="275"/>
      <c r="U65" s="276"/>
      <c r="V65" s="276"/>
      <c r="W65" s="276"/>
      <c r="X65" s="276"/>
      <c r="Y65" s="276"/>
    </row>
    <row r="66" spans="2:30" ht="18" customHeight="1" thickTop="1">
      <c r="B66" s="38"/>
      <c r="C66" s="38"/>
      <c r="D66" s="38"/>
      <c r="E66" s="16"/>
      <c r="F66" s="16"/>
      <c r="G66" s="39"/>
      <c r="H66" s="38"/>
      <c r="I66" s="38"/>
      <c r="J66" s="38"/>
      <c r="K66" s="16"/>
      <c r="L66" s="16"/>
      <c r="M66" s="39"/>
      <c r="N66" s="40"/>
      <c r="O66" s="40"/>
      <c r="P66" s="40"/>
      <c r="Q66" s="51" t="s">
        <v>227</v>
      </c>
      <c r="R66" s="16"/>
      <c r="S66" s="39"/>
      <c r="T66" s="16"/>
      <c r="U66" s="41"/>
      <c r="V66" s="41"/>
      <c r="W66" s="41"/>
      <c r="X66" s="41"/>
      <c r="Y66" s="41"/>
    </row>
    <row r="67" spans="2:30" ht="18" customHeight="1">
      <c r="I67" s="26"/>
      <c r="J67" s="26"/>
      <c r="K67" s="26"/>
      <c r="N67" s="25"/>
      <c r="O67" s="25"/>
      <c r="P67" s="25"/>
      <c r="Q67" s="25"/>
      <c r="R67" s="25"/>
      <c r="S67" s="25"/>
      <c r="T67" s="25"/>
      <c r="U67" s="25"/>
      <c r="V67" s="25"/>
      <c r="W67" s="25"/>
      <c r="X67" s="25"/>
      <c r="Y67" s="25"/>
    </row>
    <row r="68" spans="2:30" ht="41.25" customHeight="1">
      <c r="B68" s="214" t="s">
        <v>269</v>
      </c>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row>
    <row r="69" spans="2:30" ht="18" customHeight="1" thickBot="1">
      <c r="B69" s="56" t="s">
        <v>17</v>
      </c>
      <c r="C69" s="46"/>
      <c r="D69" s="46"/>
      <c r="E69" s="46"/>
      <c r="F69" s="46"/>
      <c r="G69" s="46"/>
      <c r="H69" s="46"/>
      <c r="I69" s="46"/>
      <c r="J69" s="46"/>
      <c r="K69" s="46"/>
      <c r="L69" s="51"/>
      <c r="M69" s="52"/>
      <c r="N69" s="51"/>
      <c r="O69" s="52"/>
      <c r="P69" s="52"/>
      <c r="Q69" s="51"/>
      <c r="R69" s="52"/>
    </row>
    <row r="70" spans="2:30" s="17" customFormat="1" ht="18" customHeight="1" thickTop="1" thickBot="1">
      <c r="B70" s="241" t="s">
        <v>228</v>
      </c>
      <c r="C70" s="242"/>
      <c r="D70" s="242"/>
      <c r="E70" s="242"/>
      <c r="F70" s="242"/>
      <c r="G70" s="242"/>
      <c r="H70" s="103">
        <f>$W$33</f>
        <v>0</v>
      </c>
      <c r="I70" s="103"/>
      <c r="J70" s="53" t="s">
        <v>225</v>
      </c>
      <c r="K70" s="53"/>
      <c r="L70" s="54"/>
      <c r="M70" s="55"/>
      <c r="N70" s="54"/>
      <c r="O70" s="55"/>
      <c r="P70" s="55"/>
      <c r="Q70" s="54"/>
      <c r="R70" s="55"/>
      <c r="AC70" s="13"/>
      <c r="AD70" s="13"/>
    </row>
    <row r="71" spans="2:30" ht="18" customHeight="1" thickTop="1">
      <c r="B71" s="105" t="s">
        <v>25</v>
      </c>
      <c r="C71" s="106"/>
      <c r="D71" s="106"/>
      <c r="E71" s="106"/>
      <c r="F71" s="107"/>
      <c r="G71" s="108"/>
      <c r="H71" s="109"/>
      <c r="I71" s="22" t="s">
        <v>16</v>
      </c>
      <c r="J71" s="110" t="s">
        <v>23</v>
      </c>
      <c r="K71" s="106"/>
      <c r="L71" s="106"/>
      <c r="M71" s="106"/>
      <c r="N71" s="107"/>
      <c r="O71" s="108"/>
      <c r="P71" s="109"/>
      <c r="Q71" s="22" t="s">
        <v>16</v>
      </c>
      <c r="R71" s="111" t="s">
        <v>22</v>
      </c>
      <c r="S71" s="112"/>
      <c r="T71" s="112"/>
      <c r="U71" s="112"/>
      <c r="V71" s="113"/>
      <c r="W71" s="108"/>
      <c r="X71" s="109"/>
      <c r="Y71" s="14" t="s">
        <v>16</v>
      </c>
    </row>
    <row r="72" spans="2:30" ht="18" customHeight="1" thickBot="1">
      <c r="B72" s="221" t="s">
        <v>26</v>
      </c>
      <c r="C72" s="222"/>
      <c r="D72" s="222"/>
      <c r="E72" s="222"/>
      <c r="F72" s="223"/>
      <c r="G72" s="115"/>
      <c r="H72" s="116"/>
      <c r="I72" s="23" t="s">
        <v>16</v>
      </c>
      <c r="J72" s="228" t="s">
        <v>24</v>
      </c>
      <c r="K72" s="222"/>
      <c r="L72" s="222"/>
      <c r="M72" s="222"/>
      <c r="N72" s="223"/>
      <c r="O72" s="115"/>
      <c r="P72" s="116"/>
      <c r="Q72" s="23" t="s">
        <v>16</v>
      </c>
      <c r="R72" s="229" t="s">
        <v>21</v>
      </c>
      <c r="S72" s="230"/>
      <c r="T72" s="230"/>
      <c r="U72" s="230"/>
      <c r="V72" s="231"/>
      <c r="W72" s="115"/>
      <c r="X72" s="116"/>
      <c r="Y72" s="15" t="s">
        <v>16</v>
      </c>
    </row>
    <row r="73" spans="2:30" ht="18" customHeight="1" thickTop="1" thickBot="1">
      <c r="B73" s="215" t="s">
        <v>200</v>
      </c>
      <c r="C73" s="216"/>
      <c r="D73" s="216"/>
      <c r="E73" s="216"/>
      <c r="F73" s="217"/>
      <c r="G73" s="218">
        <f>SUM($G$71,$G$72,$O$71,$O$72,$W$71,$W$72)</f>
        <v>0</v>
      </c>
      <c r="H73" s="103"/>
      <c r="I73" s="43" t="s">
        <v>16</v>
      </c>
      <c r="J73" s="219" t="str">
        <f>IF(W33=G73,"","【!!確認!!】（２）の回答と一致していません。確認してください。")</f>
        <v/>
      </c>
      <c r="K73" s="220"/>
      <c r="L73" s="220"/>
      <c r="M73" s="220"/>
      <c r="N73" s="220"/>
      <c r="O73" s="220"/>
      <c r="P73" s="220"/>
      <c r="Q73" s="220"/>
      <c r="R73" s="220"/>
      <c r="S73" s="220"/>
      <c r="T73" s="220"/>
      <c r="U73" s="220"/>
      <c r="V73" s="220"/>
      <c r="W73" s="220"/>
      <c r="X73" s="220"/>
      <c r="Y73" s="220"/>
      <c r="Z73" s="220"/>
    </row>
    <row r="74" spans="2:30" ht="18" customHeight="1" thickTop="1">
      <c r="B74" s="51"/>
      <c r="C74" s="12"/>
      <c r="D74" s="51"/>
      <c r="E74" s="51"/>
      <c r="F74" s="51"/>
      <c r="G74" s="46" t="s">
        <v>226</v>
      </c>
      <c r="H74" s="51"/>
      <c r="I74" s="51"/>
      <c r="J74" s="51"/>
      <c r="K74" s="51"/>
      <c r="L74" s="51"/>
      <c r="N74" s="52"/>
      <c r="Q74" s="52"/>
    </row>
    <row r="75" spans="2:30" ht="18" customHeight="1">
      <c r="B75" s="21"/>
      <c r="C75" s="16"/>
      <c r="D75" s="16"/>
      <c r="E75" s="16"/>
      <c r="F75" s="16"/>
      <c r="G75" s="20"/>
      <c r="H75" s="20"/>
      <c r="I75" s="10"/>
      <c r="J75" s="21"/>
      <c r="K75" s="16"/>
      <c r="L75" s="16"/>
      <c r="M75" s="16"/>
      <c r="N75" s="16"/>
      <c r="O75" s="20"/>
      <c r="P75" s="20"/>
      <c r="Q75" s="10"/>
      <c r="R75" s="21"/>
      <c r="S75" s="16"/>
      <c r="T75" s="16"/>
      <c r="U75" s="16"/>
      <c r="V75" s="16"/>
      <c r="W75" s="20"/>
      <c r="X75" s="20"/>
      <c r="Y75" s="10"/>
    </row>
    <row r="76" spans="2:30" ht="18" customHeight="1">
      <c r="B76" s="46" t="s">
        <v>268</v>
      </c>
      <c r="C76" s="46"/>
      <c r="D76" s="46"/>
      <c r="E76" s="46"/>
      <c r="F76" s="46"/>
      <c r="G76" s="46"/>
      <c r="H76" s="46"/>
      <c r="I76" s="46"/>
      <c r="J76" s="46"/>
      <c r="K76" s="46"/>
      <c r="L76" s="51"/>
      <c r="M76" s="52"/>
      <c r="N76" s="51"/>
      <c r="O76" s="52"/>
      <c r="P76" s="52"/>
      <c r="Q76" s="51"/>
      <c r="R76" s="52"/>
    </row>
    <row r="77" spans="2:30" ht="18" customHeight="1" thickBot="1">
      <c r="B77" s="56" t="s">
        <v>17</v>
      </c>
      <c r="C77" s="46"/>
      <c r="D77" s="46"/>
      <c r="E77" s="46"/>
      <c r="F77" s="46"/>
      <c r="G77" s="46"/>
      <c r="H77" s="46"/>
      <c r="I77" s="46"/>
      <c r="J77" s="46"/>
      <c r="K77" s="46"/>
      <c r="L77" s="51"/>
      <c r="M77" s="52"/>
      <c r="N77" s="51"/>
      <c r="O77" s="52"/>
      <c r="P77" s="52"/>
      <c r="Q77" s="51"/>
      <c r="R77" s="52"/>
    </row>
    <row r="78" spans="2:30" s="17" customFormat="1" ht="18" customHeight="1" thickTop="1" thickBot="1">
      <c r="B78" s="101" t="s">
        <v>25</v>
      </c>
      <c r="C78" s="102"/>
      <c r="D78" s="102"/>
      <c r="E78" s="102"/>
      <c r="F78" s="102"/>
      <c r="G78" s="102"/>
      <c r="H78" s="103">
        <f>G71</f>
        <v>0</v>
      </c>
      <c r="I78" s="103"/>
      <c r="J78" s="53" t="s">
        <v>225</v>
      </c>
      <c r="K78" s="53"/>
      <c r="L78" s="54"/>
      <c r="M78" s="55"/>
      <c r="N78" s="51"/>
      <c r="O78" s="52"/>
      <c r="P78" s="52"/>
      <c r="Q78" s="51"/>
      <c r="R78" s="52"/>
      <c r="S78" s="1"/>
      <c r="T78" s="1"/>
      <c r="U78" s="1"/>
      <c r="V78" s="1"/>
      <c r="W78" s="1"/>
      <c r="X78" s="1"/>
      <c r="Y78" s="1"/>
      <c r="Z78" s="1"/>
      <c r="AC78" s="13"/>
      <c r="AD78" s="13"/>
    </row>
    <row r="79" spans="2:30" ht="18" customHeight="1" thickTop="1">
      <c r="B79" s="126" t="s">
        <v>27</v>
      </c>
      <c r="C79" s="127"/>
      <c r="D79" s="127"/>
      <c r="E79" s="127"/>
      <c r="F79" s="128"/>
      <c r="G79" s="108"/>
      <c r="H79" s="109"/>
      <c r="I79" s="22" t="s">
        <v>16</v>
      </c>
      <c r="J79" s="129" t="s">
        <v>30</v>
      </c>
      <c r="K79" s="127"/>
      <c r="L79" s="127"/>
      <c r="M79" s="127"/>
      <c r="N79" s="128"/>
      <c r="O79" s="108"/>
      <c r="P79" s="109"/>
      <c r="Q79" s="22" t="s">
        <v>16</v>
      </c>
      <c r="R79" s="232" t="s">
        <v>36</v>
      </c>
      <c r="S79" s="233"/>
      <c r="T79" s="233"/>
      <c r="U79" s="233"/>
      <c r="V79" s="234"/>
      <c r="W79" s="108"/>
      <c r="X79" s="109"/>
      <c r="Y79" s="14" t="s">
        <v>16</v>
      </c>
    </row>
    <row r="80" spans="2:30" ht="18" customHeight="1" thickBot="1">
      <c r="B80" s="117" t="s">
        <v>28</v>
      </c>
      <c r="C80" s="118"/>
      <c r="D80" s="118"/>
      <c r="E80" s="118"/>
      <c r="F80" s="119"/>
      <c r="G80" s="115"/>
      <c r="H80" s="116"/>
      <c r="I80" s="23" t="s">
        <v>16</v>
      </c>
      <c r="J80" s="120" t="s">
        <v>31</v>
      </c>
      <c r="K80" s="121"/>
      <c r="L80" s="121"/>
      <c r="M80" s="121"/>
      <c r="N80" s="122"/>
      <c r="O80" s="115"/>
      <c r="P80" s="116"/>
      <c r="Q80" s="23" t="s">
        <v>16</v>
      </c>
      <c r="R80" s="123" t="s">
        <v>29</v>
      </c>
      <c r="S80" s="124"/>
      <c r="T80" s="124"/>
      <c r="U80" s="124"/>
      <c r="V80" s="125"/>
      <c r="W80" s="115"/>
      <c r="X80" s="116"/>
      <c r="Y80" s="15" t="s">
        <v>16</v>
      </c>
    </row>
    <row r="81" spans="2:48" s="17" customFormat="1" ht="18" customHeight="1" thickTop="1">
      <c r="B81" s="240" t="str">
        <f>IF($G$71=SUM($G$79,$O$79,$W$79,$W$80,$O$80,$G$80),"","【!!確認!!】障がい種別の内訳の合計人数と上の「身体障がい」の人数が一致していません。確認してください。")</f>
        <v/>
      </c>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58"/>
      <c r="AD81" s="13"/>
      <c r="AE81" s="13"/>
      <c r="AF81" s="13"/>
      <c r="AG81" s="13"/>
      <c r="AH81" s="13"/>
      <c r="AI81" s="13"/>
      <c r="AJ81" s="13"/>
      <c r="AK81" s="13"/>
      <c r="AL81" s="13"/>
      <c r="AM81" s="13"/>
      <c r="AN81" s="13"/>
      <c r="AO81" s="13"/>
      <c r="AP81" s="13"/>
      <c r="AQ81" s="13"/>
      <c r="AR81" s="13"/>
      <c r="AS81" s="13"/>
      <c r="AT81" s="13"/>
      <c r="AU81" s="13"/>
      <c r="AV81" s="13"/>
    </row>
    <row r="82" spans="2:48" s="17" customFormat="1" ht="18" customHeight="1">
      <c r="B82" s="28"/>
      <c r="C82" s="29"/>
      <c r="D82" s="29"/>
      <c r="E82" s="29"/>
      <c r="F82" s="29"/>
      <c r="G82" s="20"/>
      <c r="H82" s="20"/>
      <c r="I82" s="10"/>
      <c r="J82" s="21"/>
      <c r="K82" s="16"/>
      <c r="L82" s="16"/>
      <c r="M82" s="16"/>
      <c r="N82" s="16"/>
      <c r="O82" s="20"/>
      <c r="P82" s="48"/>
      <c r="Q82" s="48"/>
      <c r="R82" s="48"/>
      <c r="S82" s="48"/>
      <c r="T82" s="48"/>
      <c r="U82" s="48"/>
      <c r="V82" s="48"/>
      <c r="W82" s="48"/>
      <c r="X82" s="48"/>
      <c r="Y82" s="48"/>
      <c r="Z82" s="48"/>
      <c r="AD82" s="13"/>
      <c r="AE82" s="13"/>
      <c r="AF82" s="13"/>
      <c r="AG82" s="13"/>
      <c r="AH82" s="13"/>
      <c r="AI82" s="13"/>
      <c r="AJ82" s="13"/>
      <c r="AK82" s="13"/>
      <c r="AL82" s="13"/>
      <c r="AM82" s="13"/>
      <c r="AN82" s="13"/>
      <c r="AO82" s="13"/>
      <c r="AP82" s="13"/>
      <c r="AQ82" s="13"/>
      <c r="AR82" s="13"/>
      <c r="AS82" s="13"/>
      <c r="AT82" s="13"/>
      <c r="AU82" s="13"/>
      <c r="AV82" s="13"/>
    </row>
    <row r="83" spans="2:48" s="17" customFormat="1" ht="18" customHeight="1" thickBot="1">
      <c r="B83" s="154" t="s">
        <v>273</v>
      </c>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AD83" s="13"/>
      <c r="AE83" s="13"/>
      <c r="AF83" s="13"/>
      <c r="AG83" s="13"/>
      <c r="AH83" s="13"/>
      <c r="AI83" s="13"/>
      <c r="AJ83" s="13"/>
      <c r="AK83" s="13"/>
      <c r="AL83" s="13"/>
      <c r="AM83" s="13"/>
      <c r="AN83" s="13"/>
      <c r="AO83" s="13"/>
      <c r="AP83" s="13"/>
      <c r="AQ83" s="13"/>
      <c r="AR83" s="13"/>
      <c r="AS83" s="13"/>
      <c r="AT83" s="13"/>
      <c r="AU83" s="13"/>
      <c r="AV83" s="13"/>
    </row>
    <row r="84" spans="2:48" s="17" customFormat="1" ht="18" customHeight="1" thickTop="1" thickBot="1">
      <c r="B84" s="241" t="s">
        <v>228</v>
      </c>
      <c r="C84" s="242"/>
      <c r="D84" s="242"/>
      <c r="E84" s="242"/>
      <c r="F84" s="242"/>
      <c r="G84" s="242"/>
      <c r="H84" s="103">
        <f>$W$33</f>
        <v>0</v>
      </c>
      <c r="I84" s="103"/>
      <c r="J84" s="53" t="s">
        <v>225</v>
      </c>
      <c r="K84" s="53"/>
      <c r="L84" s="54"/>
      <c r="M84" s="55"/>
      <c r="N84" s="54"/>
      <c r="O84" s="55"/>
      <c r="P84" s="55"/>
      <c r="Q84" s="54"/>
      <c r="R84" s="55"/>
      <c r="AC84" s="13"/>
      <c r="AD84" s="13"/>
    </row>
    <row r="85" spans="2:48" s="17" customFormat="1" ht="18" customHeight="1" thickTop="1">
      <c r="B85" s="224" t="s">
        <v>137</v>
      </c>
      <c r="C85" s="225"/>
      <c r="D85" s="226"/>
      <c r="E85" s="227"/>
      <c r="F85" s="227"/>
      <c r="G85" s="35" t="s">
        <v>16</v>
      </c>
      <c r="H85" s="224" t="s">
        <v>138</v>
      </c>
      <c r="I85" s="225"/>
      <c r="J85" s="226"/>
      <c r="K85" s="227"/>
      <c r="L85" s="227"/>
      <c r="M85" s="35" t="s">
        <v>16</v>
      </c>
      <c r="N85" s="237" t="s">
        <v>139</v>
      </c>
      <c r="O85" s="238"/>
      <c r="P85" s="239"/>
      <c r="Q85" s="227"/>
      <c r="R85" s="227"/>
      <c r="S85" s="35" t="s">
        <v>16</v>
      </c>
      <c r="T85" s="1"/>
      <c r="U85" s="1"/>
      <c r="V85" s="1"/>
      <c r="W85" s="1"/>
      <c r="X85" s="13"/>
      <c r="Y85" s="13"/>
      <c r="AD85" s="13"/>
      <c r="AE85" s="13"/>
      <c r="AF85" s="13"/>
      <c r="AG85" s="13"/>
      <c r="AH85" s="13"/>
      <c r="AI85" s="13"/>
      <c r="AJ85" s="13"/>
      <c r="AK85" s="13"/>
      <c r="AL85" s="13"/>
      <c r="AM85" s="13"/>
      <c r="AN85" s="13"/>
      <c r="AO85" s="13"/>
      <c r="AP85" s="13"/>
      <c r="AQ85" s="13"/>
      <c r="AR85" s="13"/>
      <c r="AS85" s="13"/>
      <c r="AT85" s="13"/>
      <c r="AU85" s="13"/>
      <c r="AV85" s="13"/>
    </row>
    <row r="86" spans="2:48" s="17" customFormat="1" ht="18" customHeight="1">
      <c r="B86" s="137" t="s">
        <v>140</v>
      </c>
      <c r="C86" s="138"/>
      <c r="D86" s="139"/>
      <c r="E86" s="140"/>
      <c r="F86" s="236"/>
      <c r="G86" s="36" t="s">
        <v>16</v>
      </c>
      <c r="H86" s="137" t="s">
        <v>141</v>
      </c>
      <c r="I86" s="138"/>
      <c r="J86" s="139"/>
      <c r="K86" s="140"/>
      <c r="L86" s="236"/>
      <c r="M86" s="36" t="s">
        <v>16</v>
      </c>
      <c r="N86" s="142" t="s">
        <v>142</v>
      </c>
      <c r="O86" s="143"/>
      <c r="P86" s="144"/>
      <c r="Q86" s="140"/>
      <c r="R86" s="236"/>
      <c r="S86" s="36" t="s">
        <v>16</v>
      </c>
      <c r="T86" s="1"/>
      <c r="U86" s="1"/>
      <c r="V86" s="1"/>
      <c r="W86" s="1"/>
      <c r="X86" s="13"/>
      <c r="Y86" s="13"/>
      <c r="AD86" s="13"/>
      <c r="AE86" s="13"/>
      <c r="AF86" s="13"/>
      <c r="AG86" s="13"/>
      <c r="AH86" s="13"/>
      <c r="AI86" s="13"/>
      <c r="AJ86" s="13"/>
      <c r="AK86" s="13"/>
      <c r="AL86" s="13"/>
      <c r="AM86" s="13"/>
      <c r="AN86" s="13"/>
      <c r="AO86" s="13"/>
      <c r="AP86" s="13"/>
      <c r="AQ86" s="13"/>
      <c r="AR86" s="13"/>
      <c r="AS86" s="13"/>
      <c r="AT86" s="13"/>
      <c r="AU86" s="13"/>
      <c r="AV86" s="13"/>
    </row>
    <row r="87" spans="2:48" s="17" customFormat="1" ht="18" customHeight="1">
      <c r="B87" s="145" t="s">
        <v>143</v>
      </c>
      <c r="C87" s="146"/>
      <c r="D87" s="147"/>
      <c r="E87" s="140"/>
      <c r="F87" s="236"/>
      <c r="G87" s="36" t="s">
        <v>16</v>
      </c>
      <c r="H87" s="148" t="s">
        <v>144</v>
      </c>
      <c r="I87" s="149"/>
      <c r="J87" s="150"/>
      <c r="K87" s="140"/>
      <c r="L87" s="236"/>
      <c r="M87" s="36" t="s">
        <v>16</v>
      </c>
      <c r="N87" s="151" t="s">
        <v>145</v>
      </c>
      <c r="O87" s="152"/>
      <c r="P87" s="153"/>
      <c r="Q87" s="140"/>
      <c r="R87" s="236"/>
      <c r="S87" s="36" t="s">
        <v>16</v>
      </c>
      <c r="T87" s="1"/>
      <c r="U87" s="1"/>
      <c r="V87" s="1"/>
      <c r="W87" s="1"/>
      <c r="X87" s="13"/>
      <c r="Y87" s="13"/>
      <c r="AD87" s="13"/>
      <c r="AE87" s="13"/>
      <c r="AF87" s="13"/>
      <c r="AG87" s="13"/>
      <c r="AH87" s="13"/>
      <c r="AI87" s="13"/>
      <c r="AJ87" s="13"/>
      <c r="AK87" s="13"/>
      <c r="AL87" s="13"/>
      <c r="AM87" s="13"/>
      <c r="AN87" s="13"/>
      <c r="AO87" s="13"/>
      <c r="AP87" s="13"/>
      <c r="AQ87" s="13"/>
      <c r="AR87" s="13"/>
      <c r="AS87" s="13"/>
      <c r="AT87" s="13"/>
      <c r="AU87" s="13"/>
      <c r="AV87" s="13"/>
    </row>
    <row r="88" spans="2:48" s="17" customFormat="1" ht="18" customHeight="1">
      <c r="B88" s="148" t="s">
        <v>146</v>
      </c>
      <c r="C88" s="149"/>
      <c r="D88" s="150"/>
      <c r="E88" s="140"/>
      <c r="F88" s="236"/>
      <c r="G88" s="36" t="s">
        <v>16</v>
      </c>
      <c r="H88" s="148" t="s">
        <v>147</v>
      </c>
      <c r="I88" s="149"/>
      <c r="J88" s="150"/>
      <c r="K88" s="140"/>
      <c r="L88" s="236"/>
      <c r="M88" s="36" t="s">
        <v>16</v>
      </c>
      <c r="N88" s="151" t="s">
        <v>148</v>
      </c>
      <c r="O88" s="152"/>
      <c r="P88" s="153"/>
      <c r="Q88" s="140"/>
      <c r="R88" s="236"/>
      <c r="S88" s="36" t="s">
        <v>16</v>
      </c>
      <c r="T88" s="1"/>
      <c r="U88" s="1"/>
      <c r="V88" s="1"/>
      <c r="W88" s="1"/>
      <c r="X88" s="13"/>
      <c r="Y88" s="13"/>
      <c r="AD88" s="13"/>
      <c r="AE88" s="13"/>
      <c r="AF88" s="13"/>
      <c r="AG88" s="13"/>
      <c r="AH88" s="13"/>
      <c r="AI88" s="13"/>
      <c r="AJ88" s="13"/>
      <c r="AK88" s="13"/>
      <c r="AL88" s="13"/>
      <c r="AM88" s="13"/>
      <c r="AN88" s="13"/>
      <c r="AO88" s="13"/>
      <c r="AP88" s="13"/>
      <c r="AQ88" s="13"/>
      <c r="AR88" s="13"/>
      <c r="AS88" s="13"/>
      <c r="AT88" s="13"/>
      <c r="AU88" s="13"/>
      <c r="AV88" s="13"/>
    </row>
    <row r="89" spans="2:48" s="17" customFormat="1" ht="18" customHeight="1">
      <c r="B89" s="148" t="s">
        <v>149</v>
      </c>
      <c r="C89" s="149"/>
      <c r="D89" s="150"/>
      <c r="E89" s="140"/>
      <c r="F89" s="236"/>
      <c r="G89" s="36" t="s">
        <v>16</v>
      </c>
      <c r="H89" s="148" t="s">
        <v>150</v>
      </c>
      <c r="I89" s="149"/>
      <c r="J89" s="150"/>
      <c r="K89" s="140"/>
      <c r="L89" s="236"/>
      <c r="M89" s="36" t="s">
        <v>16</v>
      </c>
      <c r="N89" s="151" t="s">
        <v>151</v>
      </c>
      <c r="O89" s="152"/>
      <c r="P89" s="153"/>
      <c r="Q89" s="140"/>
      <c r="R89" s="236"/>
      <c r="S89" s="36" t="s">
        <v>16</v>
      </c>
      <c r="T89" s="1"/>
      <c r="U89" s="1"/>
      <c r="V89" s="1"/>
      <c r="W89" s="1"/>
      <c r="X89" s="13"/>
      <c r="Y89" s="13"/>
      <c r="AD89" s="13"/>
      <c r="AE89" s="13"/>
      <c r="AF89" s="13"/>
      <c r="AG89" s="13"/>
      <c r="AH89" s="13"/>
      <c r="AI89" s="13"/>
      <c r="AJ89" s="13"/>
      <c r="AK89" s="13"/>
      <c r="AL89" s="13"/>
      <c r="AM89" s="13"/>
      <c r="AN89" s="13"/>
      <c r="AO89" s="13"/>
      <c r="AP89" s="13"/>
      <c r="AQ89" s="13"/>
      <c r="AR89" s="13"/>
      <c r="AS89" s="13"/>
      <c r="AT89" s="13"/>
      <c r="AU89" s="13"/>
      <c r="AV89" s="13"/>
    </row>
    <row r="90" spans="2:48" s="17" customFormat="1" ht="18" customHeight="1">
      <c r="B90" s="148" t="s">
        <v>152</v>
      </c>
      <c r="C90" s="149"/>
      <c r="D90" s="150"/>
      <c r="E90" s="140"/>
      <c r="F90" s="236"/>
      <c r="G90" s="36" t="s">
        <v>16</v>
      </c>
      <c r="H90" s="148" t="s">
        <v>153</v>
      </c>
      <c r="I90" s="149"/>
      <c r="J90" s="150"/>
      <c r="K90" s="140"/>
      <c r="L90" s="236"/>
      <c r="M90" s="36" t="s">
        <v>16</v>
      </c>
      <c r="N90" s="151" t="s">
        <v>154</v>
      </c>
      <c r="O90" s="152"/>
      <c r="P90" s="153"/>
      <c r="Q90" s="140"/>
      <c r="R90" s="236"/>
      <c r="S90" s="36" t="s">
        <v>16</v>
      </c>
      <c r="T90" s="1"/>
      <c r="U90" s="1"/>
      <c r="V90" s="1"/>
      <c r="W90" s="1"/>
      <c r="X90" s="13"/>
      <c r="Y90" s="13"/>
      <c r="AD90" s="13"/>
      <c r="AE90" s="13"/>
      <c r="AF90" s="13"/>
      <c r="AG90" s="13"/>
      <c r="AH90" s="13"/>
      <c r="AI90" s="13"/>
      <c r="AJ90" s="13"/>
      <c r="AK90" s="13"/>
      <c r="AL90" s="13"/>
      <c r="AM90" s="13"/>
      <c r="AN90" s="13"/>
      <c r="AO90" s="13"/>
      <c r="AP90" s="13"/>
      <c r="AQ90" s="13"/>
      <c r="AR90" s="13"/>
      <c r="AS90" s="13"/>
      <c r="AT90" s="13"/>
      <c r="AU90" s="13"/>
      <c r="AV90" s="13"/>
    </row>
    <row r="91" spans="2:48" s="17" customFormat="1" ht="18" customHeight="1">
      <c r="B91" s="148" t="s">
        <v>155</v>
      </c>
      <c r="C91" s="149"/>
      <c r="D91" s="150"/>
      <c r="E91" s="140"/>
      <c r="F91" s="236"/>
      <c r="G91" s="36" t="s">
        <v>16</v>
      </c>
      <c r="H91" s="148" t="s">
        <v>156</v>
      </c>
      <c r="I91" s="149"/>
      <c r="J91" s="150"/>
      <c r="K91" s="140"/>
      <c r="L91" s="236"/>
      <c r="M91" s="36" t="s">
        <v>16</v>
      </c>
      <c r="N91" s="151" t="s">
        <v>157</v>
      </c>
      <c r="O91" s="152"/>
      <c r="P91" s="153"/>
      <c r="Q91" s="140"/>
      <c r="R91" s="236"/>
      <c r="S91" s="36" t="s">
        <v>16</v>
      </c>
      <c r="T91" s="1"/>
      <c r="U91" s="1"/>
      <c r="V91" s="1"/>
      <c r="W91" s="1"/>
      <c r="X91" s="13"/>
      <c r="Y91" s="13"/>
      <c r="AD91" s="13"/>
      <c r="AE91" s="13"/>
      <c r="AF91" s="13"/>
      <c r="AG91" s="13"/>
      <c r="AH91" s="13"/>
      <c r="AI91" s="13"/>
      <c r="AJ91" s="13"/>
      <c r="AK91" s="13"/>
      <c r="AL91" s="13"/>
      <c r="AM91" s="13"/>
      <c r="AN91" s="13"/>
      <c r="AO91" s="13"/>
      <c r="AP91" s="13"/>
      <c r="AQ91" s="13"/>
      <c r="AR91" s="13"/>
      <c r="AS91" s="13"/>
      <c r="AT91" s="13"/>
      <c r="AU91" s="13"/>
      <c r="AV91" s="13"/>
    </row>
    <row r="92" spans="2:48" s="17" customFormat="1" ht="18" customHeight="1">
      <c r="B92" s="148" t="s">
        <v>158</v>
      </c>
      <c r="C92" s="149"/>
      <c r="D92" s="150"/>
      <c r="E92" s="140"/>
      <c r="F92" s="236"/>
      <c r="G92" s="36" t="s">
        <v>16</v>
      </c>
      <c r="H92" s="148" t="s">
        <v>159</v>
      </c>
      <c r="I92" s="149"/>
      <c r="J92" s="150"/>
      <c r="K92" s="140"/>
      <c r="L92" s="236"/>
      <c r="M92" s="36" t="s">
        <v>16</v>
      </c>
      <c r="N92" s="151" t="s">
        <v>160</v>
      </c>
      <c r="O92" s="152"/>
      <c r="P92" s="153"/>
      <c r="Q92" s="140"/>
      <c r="R92" s="236"/>
      <c r="S92" s="36" t="s">
        <v>16</v>
      </c>
      <c r="T92" s="279" t="str">
        <f>IF($Q$99=$W$33,"","【!!確認!!】合計人数が（２）の回答人数と一致していません。入力に誤りがないか確認してください。")</f>
        <v/>
      </c>
      <c r="U92" s="280"/>
      <c r="V92" s="280"/>
      <c r="W92" s="280"/>
      <c r="X92" s="280"/>
      <c r="Y92" s="280"/>
      <c r="AD92" s="13"/>
      <c r="AE92" s="13"/>
      <c r="AF92" s="13"/>
      <c r="AG92" s="13"/>
      <c r="AH92" s="13"/>
      <c r="AI92" s="13"/>
      <c r="AJ92" s="13"/>
      <c r="AK92" s="13"/>
      <c r="AL92" s="13"/>
      <c r="AM92" s="13"/>
      <c r="AN92" s="13"/>
      <c r="AO92" s="13"/>
      <c r="AP92" s="13"/>
      <c r="AQ92" s="13"/>
      <c r="AR92" s="13"/>
      <c r="AS92" s="13"/>
      <c r="AT92" s="13"/>
      <c r="AU92" s="13"/>
      <c r="AV92" s="13"/>
    </row>
    <row r="93" spans="2:48" s="17" customFormat="1" ht="18" customHeight="1">
      <c r="B93" s="148" t="s">
        <v>161</v>
      </c>
      <c r="C93" s="149"/>
      <c r="D93" s="150"/>
      <c r="E93" s="140"/>
      <c r="F93" s="236"/>
      <c r="G93" s="36" t="s">
        <v>16</v>
      </c>
      <c r="H93" s="148" t="s">
        <v>162</v>
      </c>
      <c r="I93" s="149"/>
      <c r="J93" s="150"/>
      <c r="K93" s="140"/>
      <c r="L93" s="236"/>
      <c r="M93" s="36" t="s">
        <v>16</v>
      </c>
      <c r="N93" s="151" t="s">
        <v>163</v>
      </c>
      <c r="O93" s="152"/>
      <c r="P93" s="153"/>
      <c r="Q93" s="140"/>
      <c r="R93" s="236"/>
      <c r="S93" s="36" t="s">
        <v>16</v>
      </c>
      <c r="T93" s="279"/>
      <c r="U93" s="280"/>
      <c r="V93" s="280"/>
      <c r="W93" s="280"/>
      <c r="X93" s="280"/>
      <c r="Y93" s="280"/>
      <c r="AD93" s="13"/>
      <c r="AE93" s="13"/>
      <c r="AF93" s="13"/>
      <c r="AG93" s="13"/>
      <c r="AH93" s="13"/>
      <c r="AI93" s="13"/>
      <c r="AJ93" s="13"/>
      <c r="AK93" s="13"/>
      <c r="AL93" s="13"/>
      <c r="AM93" s="13"/>
      <c r="AN93" s="13"/>
      <c r="AO93" s="13"/>
      <c r="AP93" s="13"/>
      <c r="AQ93" s="13"/>
      <c r="AR93" s="13"/>
      <c r="AS93" s="13"/>
      <c r="AT93" s="13"/>
      <c r="AU93" s="13"/>
      <c r="AV93" s="13"/>
    </row>
    <row r="94" spans="2:48" s="17" customFormat="1" ht="18" customHeight="1">
      <c r="B94" s="148" t="s">
        <v>164</v>
      </c>
      <c r="C94" s="149"/>
      <c r="D94" s="150"/>
      <c r="E94" s="140"/>
      <c r="F94" s="236"/>
      <c r="G94" s="36" t="s">
        <v>16</v>
      </c>
      <c r="H94" s="148" t="s">
        <v>165</v>
      </c>
      <c r="I94" s="149"/>
      <c r="J94" s="150"/>
      <c r="K94" s="140"/>
      <c r="L94" s="236"/>
      <c r="M94" s="36" t="s">
        <v>16</v>
      </c>
      <c r="N94" s="151" t="s">
        <v>166</v>
      </c>
      <c r="O94" s="152"/>
      <c r="P94" s="153"/>
      <c r="Q94" s="140"/>
      <c r="R94" s="236"/>
      <c r="S94" s="36" t="s">
        <v>16</v>
      </c>
      <c r="T94" s="279"/>
      <c r="U94" s="280"/>
      <c r="V94" s="280"/>
      <c r="W94" s="280"/>
      <c r="X94" s="280"/>
      <c r="Y94" s="280"/>
      <c r="AD94" s="13"/>
      <c r="AE94" s="13"/>
      <c r="AF94" s="13"/>
      <c r="AG94" s="13"/>
      <c r="AH94" s="13"/>
      <c r="AI94" s="13"/>
      <c r="AJ94" s="13"/>
      <c r="AK94" s="13"/>
      <c r="AL94" s="13"/>
      <c r="AM94" s="13"/>
      <c r="AN94" s="13"/>
      <c r="AO94" s="13"/>
      <c r="AP94" s="13"/>
      <c r="AQ94" s="13"/>
      <c r="AR94" s="13"/>
      <c r="AS94" s="13"/>
      <c r="AT94" s="13"/>
      <c r="AU94" s="13"/>
      <c r="AV94" s="13"/>
    </row>
    <row r="95" spans="2:48" s="17" customFormat="1" ht="18" customHeight="1">
      <c r="B95" s="148" t="s">
        <v>167</v>
      </c>
      <c r="C95" s="149"/>
      <c r="D95" s="150"/>
      <c r="E95" s="140"/>
      <c r="F95" s="236"/>
      <c r="G95" s="36" t="s">
        <v>16</v>
      </c>
      <c r="H95" s="148" t="s">
        <v>168</v>
      </c>
      <c r="I95" s="149"/>
      <c r="J95" s="150"/>
      <c r="K95" s="140"/>
      <c r="L95" s="236"/>
      <c r="M95" s="36" t="s">
        <v>16</v>
      </c>
      <c r="N95" s="151" t="s">
        <v>169</v>
      </c>
      <c r="O95" s="152"/>
      <c r="P95" s="153"/>
      <c r="Q95" s="140"/>
      <c r="R95" s="236"/>
      <c r="S95" s="36" t="s">
        <v>16</v>
      </c>
      <c r="T95" s="279"/>
      <c r="U95" s="280"/>
      <c r="V95" s="280"/>
      <c r="W95" s="280"/>
      <c r="X95" s="280"/>
      <c r="Y95" s="280"/>
      <c r="AD95" s="13"/>
      <c r="AE95" s="13"/>
      <c r="AF95" s="13"/>
      <c r="AG95" s="13"/>
      <c r="AH95" s="13"/>
      <c r="AI95" s="13"/>
      <c r="AJ95" s="13"/>
      <c r="AK95" s="13"/>
      <c r="AL95" s="13"/>
      <c r="AM95" s="13"/>
      <c r="AN95" s="13"/>
      <c r="AO95" s="13"/>
      <c r="AP95" s="13"/>
      <c r="AQ95" s="13"/>
      <c r="AR95" s="13"/>
      <c r="AS95" s="13"/>
      <c r="AT95" s="13"/>
      <c r="AU95" s="13"/>
      <c r="AV95" s="13"/>
    </row>
    <row r="96" spans="2:48" s="17" customFormat="1" ht="18" customHeight="1">
      <c r="B96" s="148" t="s">
        <v>170</v>
      </c>
      <c r="C96" s="149"/>
      <c r="D96" s="150"/>
      <c r="E96" s="140"/>
      <c r="F96" s="236"/>
      <c r="G96" s="36" t="s">
        <v>16</v>
      </c>
      <c r="H96" s="148" t="s">
        <v>171</v>
      </c>
      <c r="I96" s="149"/>
      <c r="J96" s="150"/>
      <c r="K96" s="140"/>
      <c r="L96" s="236"/>
      <c r="M96" s="36" t="s">
        <v>16</v>
      </c>
      <c r="N96" s="151" t="s">
        <v>172</v>
      </c>
      <c r="O96" s="152"/>
      <c r="P96" s="153"/>
      <c r="Q96" s="140"/>
      <c r="R96" s="236"/>
      <c r="S96" s="36" t="s">
        <v>16</v>
      </c>
      <c r="T96" s="279"/>
      <c r="U96" s="280"/>
      <c r="V96" s="280"/>
      <c r="W96" s="280"/>
      <c r="X96" s="280"/>
      <c r="Y96" s="280"/>
      <c r="AD96" s="13"/>
      <c r="AE96" s="13"/>
      <c r="AF96" s="13"/>
      <c r="AG96" s="13"/>
      <c r="AH96" s="13"/>
      <c r="AI96" s="13"/>
      <c r="AJ96" s="13"/>
      <c r="AK96" s="13"/>
      <c r="AL96" s="13"/>
      <c r="AM96" s="13"/>
      <c r="AN96" s="13"/>
      <c r="AO96" s="13"/>
      <c r="AP96" s="13"/>
      <c r="AQ96" s="13"/>
      <c r="AR96" s="13"/>
      <c r="AS96" s="13"/>
      <c r="AT96" s="13"/>
      <c r="AU96" s="13"/>
      <c r="AV96" s="13"/>
    </row>
    <row r="97" spans="2:48" s="17" customFormat="1" ht="18" customHeight="1">
      <c r="B97" s="148" t="s">
        <v>173</v>
      </c>
      <c r="C97" s="149"/>
      <c r="D97" s="150"/>
      <c r="E97" s="140"/>
      <c r="F97" s="236"/>
      <c r="G97" s="36" t="s">
        <v>16</v>
      </c>
      <c r="H97" s="148" t="s">
        <v>174</v>
      </c>
      <c r="I97" s="149"/>
      <c r="J97" s="150"/>
      <c r="K97" s="140"/>
      <c r="L97" s="236"/>
      <c r="M97" s="36" t="s">
        <v>16</v>
      </c>
      <c r="N97" s="151" t="s">
        <v>175</v>
      </c>
      <c r="O97" s="152"/>
      <c r="P97" s="153"/>
      <c r="Q97" s="140"/>
      <c r="R97" s="236"/>
      <c r="S97" s="36" t="s">
        <v>16</v>
      </c>
      <c r="T97" s="279"/>
      <c r="U97" s="280"/>
      <c r="V97" s="280"/>
      <c r="W97" s="280"/>
      <c r="X97" s="280"/>
      <c r="Y97" s="280"/>
      <c r="AD97" s="13"/>
      <c r="AE97" s="13"/>
      <c r="AF97" s="13"/>
      <c r="AG97" s="13"/>
      <c r="AH97" s="13"/>
      <c r="AI97" s="13"/>
      <c r="AJ97" s="13"/>
      <c r="AK97" s="13"/>
      <c r="AL97" s="13"/>
      <c r="AM97" s="13"/>
      <c r="AN97" s="13"/>
      <c r="AO97" s="13"/>
      <c r="AP97" s="13"/>
      <c r="AQ97" s="13"/>
      <c r="AR97" s="13"/>
      <c r="AS97" s="13"/>
      <c r="AT97" s="13"/>
      <c r="AU97" s="13"/>
      <c r="AV97" s="13"/>
    </row>
    <row r="98" spans="2:48" s="17" customFormat="1" ht="18" customHeight="1">
      <c r="B98" s="148" t="s">
        <v>176</v>
      </c>
      <c r="C98" s="149"/>
      <c r="D98" s="150"/>
      <c r="E98" s="140"/>
      <c r="F98" s="236"/>
      <c r="G98" s="36" t="s">
        <v>16</v>
      </c>
      <c r="H98" s="148" t="s">
        <v>177</v>
      </c>
      <c r="I98" s="149"/>
      <c r="J98" s="150"/>
      <c r="K98" s="140"/>
      <c r="L98" s="236"/>
      <c r="M98" s="36" t="s">
        <v>16</v>
      </c>
      <c r="N98" s="151" t="s">
        <v>178</v>
      </c>
      <c r="O98" s="152"/>
      <c r="P98" s="153"/>
      <c r="Q98" s="140"/>
      <c r="R98" s="236"/>
      <c r="S98" s="36" t="s">
        <v>16</v>
      </c>
      <c r="T98" s="279"/>
      <c r="U98" s="280"/>
      <c r="V98" s="280"/>
      <c r="W98" s="280"/>
      <c r="X98" s="280"/>
      <c r="Y98" s="280"/>
      <c r="AD98" s="13"/>
      <c r="AE98" s="13"/>
      <c r="AF98" s="13"/>
      <c r="AG98" s="13"/>
      <c r="AH98" s="13"/>
      <c r="AI98" s="13"/>
      <c r="AJ98" s="13"/>
      <c r="AK98" s="13"/>
      <c r="AL98" s="13"/>
      <c r="AM98" s="13"/>
      <c r="AN98" s="13"/>
      <c r="AO98" s="13"/>
      <c r="AP98" s="13"/>
      <c r="AQ98" s="13"/>
      <c r="AR98" s="13"/>
      <c r="AS98" s="13"/>
      <c r="AT98" s="13"/>
      <c r="AU98" s="13"/>
      <c r="AV98" s="13"/>
    </row>
    <row r="99" spans="2:48" s="17" customFormat="1" ht="18" customHeight="1" thickBot="1">
      <c r="B99" s="243" t="s">
        <v>179</v>
      </c>
      <c r="C99" s="244"/>
      <c r="D99" s="245"/>
      <c r="E99" s="246"/>
      <c r="F99" s="247"/>
      <c r="G99" s="37" t="s">
        <v>16</v>
      </c>
      <c r="H99" s="243" t="s">
        <v>180</v>
      </c>
      <c r="I99" s="244"/>
      <c r="J99" s="245"/>
      <c r="K99" s="246"/>
      <c r="L99" s="247"/>
      <c r="M99" s="37" t="s">
        <v>16</v>
      </c>
      <c r="N99" s="248" t="s">
        <v>181</v>
      </c>
      <c r="O99" s="249"/>
      <c r="P99" s="250"/>
      <c r="Q99" s="251">
        <f>SUM(E85:F99,K85:L99,Q85:R98)</f>
        <v>0</v>
      </c>
      <c r="R99" s="251"/>
      <c r="S99" s="37" t="s">
        <v>16</v>
      </c>
      <c r="T99" s="279"/>
      <c r="U99" s="280"/>
      <c r="V99" s="280"/>
      <c r="W99" s="280"/>
      <c r="X99" s="280"/>
      <c r="Y99" s="280"/>
      <c r="AD99" s="13"/>
      <c r="AE99" s="13"/>
      <c r="AF99" s="13"/>
      <c r="AG99" s="13"/>
      <c r="AH99" s="13"/>
      <c r="AI99" s="13"/>
      <c r="AJ99" s="13"/>
      <c r="AK99" s="13"/>
      <c r="AL99" s="13"/>
      <c r="AM99" s="13"/>
      <c r="AN99" s="13"/>
      <c r="AO99" s="13"/>
      <c r="AP99" s="13"/>
      <c r="AQ99" s="13"/>
      <c r="AR99" s="13"/>
      <c r="AS99" s="13"/>
      <c r="AT99" s="13"/>
      <c r="AU99" s="13"/>
      <c r="AV99" s="13"/>
    </row>
    <row r="100" spans="2:48" s="17" customFormat="1" ht="18" customHeight="1" thickTop="1">
      <c r="B100" s="38"/>
      <c r="C100" s="38"/>
      <c r="D100" s="38"/>
      <c r="E100" s="16"/>
      <c r="F100" s="16"/>
      <c r="G100" s="39"/>
      <c r="H100" s="38"/>
      <c r="I100" s="38"/>
      <c r="J100" s="38"/>
      <c r="K100" s="16"/>
      <c r="L100" s="16"/>
      <c r="M100" s="39"/>
      <c r="N100" s="40"/>
      <c r="O100" s="40"/>
      <c r="P100" s="40"/>
      <c r="Q100" s="51" t="s">
        <v>182</v>
      </c>
      <c r="R100" s="16"/>
      <c r="S100" s="39"/>
      <c r="T100" s="16"/>
      <c r="U100" s="41"/>
      <c r="V100" s="41"/>
      <c r="W100" s="41"/>
      <c r="X100" s="41"/>
      <c r="Y100" s="41"/>
      <c r="AD100" s="13"/>
      <c r="AE100" s="13"/>
      <c r="AF100" s="13"/>
      <c r="AG100" s="13"/>
      <c r="AH100" s="13"/>
      <c r="AI100" s="13"/>
      <c r="AJ100" s="13"/>
      <c r="AK100" s="13"/>
      <c r="AL100" s="13"/>
      <c r="AM100" s="13"/>
      <c r="AN100" s="13"/>
      <c r="AO100" s="13"/>
      <c r="AP100" s="13"/>
      <c r="AQ100" s="13"/>
      <c r="AR100" s="13"/>
      <c r="AS100" s="13"/>
      <c r="AT100" s="13"/>
      <c r="AU100" s="13"/>
      <c r="AV100" s="13"/>
    </row>
    <row r="101" spans="2:48" s="17" customFormat="1" ht="18" customHeight="1">
      <c r="B101" s="28"/>
      <c r="C101" s="29"/>
      <c r="D101" s="29"/>
      <c r="E101" s="29"/>
      <c r="F101" s="29"/>
      <c r="G101" s="20"/>
      <c r="H101" s="20"/>
      <c r="I101" s="10"/>
      <c r="J101" s="21"/>
      <c r="K101" s="16"/>
      <c r="L101" s="16"/>
      <c r="M101" s="16"/>
      <c r="N101" s="16"/>
      <c r="O101" s="20"/>
      <c r="P101" s="30"/>
      <c r="Q101" s="10"/>
      <c r="R101" s="21"/>
      <c r="S101" s="21"/>
      <c r="T101" s="21"/>
      <c r="U101" s="21"/>
      <c r="V101" s="21"/>
      <c r="W101" s="20"/>
      <c r="X101" s="20"/>
      <c r="Y101" s="10"/>
      <c r="AD101" s="13"/>
      <c r="AE101" s="13"/>
      <c r="AF101" s="13"/>
      <c r="AG101" s="13"/>
      <c r="AH101" s="13"/>
      <c r="AI101" s="13"/>
      <c r="AJ101" s="13"/>
      <c r="AK101" s="13"/>
      <c r="AL101" s="13"/>
      <c r="AM101" s="13"/>
      <c r="AN101" s="13"/>
      <c r="AO101" s="13"/>
      <c r="AP101" s="13"/>
      <c r="AQ101" s="13"/>
      <c r="AR101" s="13"/>
      <c r="AS101" s="13"/>
      <c r="AT101" s="13"/>
      <c r="AU101" s="13"/>
      <c r="AV101" s="13"/>
    </row>
    <row r="102" spans="2:48" s="17" customFormat="1" ht="18" customHeight="1" thickBot="1">
      <c r="B102" s="72" t="s">
        <v>229</v>
      </c>
      <c r="C102" s="29"/>
      <c r="D102" s="29"/>
      <c r="E102" s="29"/>
      <c r="F102" s="29"/>
      <c r="G102" s="20"/>
      <c r="H102" s="20"/>
      <c r="I102" s="10"/>
      <c r="J102" s="21"/>
      <c r="K102" s="16"/>
      <c r="L102" s="16"/>
      <c r="M102" s="16"/>
      <c r="N102" s="16"/>
      <c r="O102" s="20"/>
      <c r="P102" s="30"/>
      <c r="Q102" s="10"/>
      <c r="R102" s="21"/>
      <c r="S102" s="21"/>
      <c r="T102" s="21"/>
      <c r="U102" s="21"/>
      <c r="V102" s="21"/>
      <c r="W102" s="20"/>
      <c r="X102" s="20"/>
      <c r="Y102" s="10"/>
      <c r="AD102" s="13"/>
      <c r="AE102" s="13"/>
      <c r="AF102" s="13"/>
      <c r="AG102" s="13"/>
      <c r="AH102" s="13"/>
      <c r="AI102" s="13"/>
      <c r="AJ102" s="13"/>
      <c r="AK102" s="13"/>
      <c r="AL102" s="13"/>
      <c r="AM102" s="13"/>
      <c r="AN102" s="13"/>
      <c r="AO102" s="13"/>
      <c r="AP102" s="13"/>
      <c r="AQ102" s="13"/>
      <c r="AR102" s="13"/>
      <c r="AS102" s="13"/>
      <c r="AT102" s="13"/>
      <c r="AU102" s="13"/>
      <c r="AV102" s="13"/>
    </row>
    <row r="103" spans="2:48" ht="18" customHeight="1" thickTop="1" thickBot="1">
      <c r="B103" s="13" t="s">
        <v>233</v>
      </c>
      <c r="C103" s="38"/>
      <c r="D103" s="38"/>
      <c r="E103" s="16"/>
      <c r="F103" s="16"/>
      <c r="G103" s="39"/>
      <c r="H103" s="38"/>
      <c r="I103" s="38"/>
      <c r="J103" s="38"/>
      <c r="K103" s="16"/>
      <c r="L103" s="16"/>
      <c r="M103" s="39"/>
      <c r="N103" s="40"/>
      <c r="O103" s="40"/>
      <c r="P103" s="40"/>
      <c r="Q103" s="51"/>
      <c r="R103" s="16"/>
      <c r="S103" s="265" t="s">
        <v>230</v>
      </c>
      <c r="T103" s="266"/>
      <c r="U103" s="266"/>
      <c r="V103" s="266"/>
      <c r="W103" s="252"/>
      <c r="X103" s="159"/>
      <c r="Y103" s="20" t="s">
        <v>104</v>
      </c>
    </row>
    <row r="104" spans="2:48" ht="18" customHeight="1" thickTop="1">
      <c r="B104" s="13"/>
      <c r="C104" s="42" t="s">
        <v>203</v>
      </c>
      <c r="D104" s="38"/>
      <c r="E104" s="16"/>
      <c r="F104" s="16"/>
      <c r="G104" s="39"/>
      <c r="H104" s="38"/>
      <c r="I104" s="38"/>
      <c r="J104" s="38"/>
      <c r="K104" s="16"/>
      <c r="L104" s="16"/>
      <c r="M104" s="39"/>
      <c r="N104" s="40"/>
      <c r="O104" s="40"/>
      <c r="P104" s="40"/>
      <c r="Q104" s="51"/>
      <c r="R104" s="16"/>
      <c r="S104" s="39"/>
      <c r="T104" s="16"/>
      <c r="U104" s="41"/>
      <c r="V104" s="41"/>
      <c r="W104" s="20"/>
      <c r="X104" s="20"/>
      <c r="Y104" s="20"/>
    </row>
    <row r="105" spans="2:48" ht="18" customHeight="1">
      <c r="B105" s="13"/>
      <c r="C105" s="42" t="s">
        <v>231</v>
      </c>
      <c r="D105" s="38"/>
      <c r="E105" s="16"/>
      <c r="F105" s="16"/>
      <c r="G105" s="39"/>
      <c r="H105" s="38"/>
      <c r="I105" s="38"/>
      <c r="J105" s="38"/>
      <c r="K105" s="16"/>
      <c r="L105" s="16"/>
      <c r="M105" s="39"/>
      <c r="N105" s="40"/>
      <c r="O105" s="40"/>
      <c r="P105" s="40"/>
      <c r="Q105" s="51"/>
      <c r="R105" s="16"/>
      <c r="S105" s="39"/>
      <c r="T105" s="16"/>
      <c r="U105" s="41"/>
      <c r="V105" s="41"/>
      <c r="W105" s="20"/>
      <c r="X105" s="20"/>
      <c r="Y105" s="20"/>
    </row>
    <row r="106" spans="2:48" ht="18" customHeight="1">
      <c r="B106" s="13"/>
      <c r="C106" s="42"/>
      <c r="D106" s="45" t="s">
        <v>207</v>
      </c>
      <c r="E106" s="16"/>
      <c r="F106" s="16"/>
      <c r="G106" s="39"/>
      <c r="H106" s="38"/>
      <c r="I106" s="38"/>
      <c r="J106" s="38"/>
      <c r="K106" s="16"/>
      <c r="L106" s="16"/>
      <c r="M106" s="39"/>
      <c r="N106" s="40"/>
      <c r="O106" s="40"/>
      <c r="P106" s="40"/>
      <c r="Q106" s="51"/>
      <c r="R106" s="16"/>
      <c r="S106" s="39"/>
      <c r="T106" s="16"/>
      <c r="U106" s="41"/>
      <c r="V106" s="41"/>
      <c r="W106" s="20"/>
      <c r="X106" s="20"/>
      <c r="Y106" s="20"/>
    </row>
    <row r="107" spans="2:48" ht="18" customHeight="1">
      <c r="B107" s="38"/>
      <c r="C107" s="16"/>
      <c r="D107" s="42" t="s">
        <v>232</v>
      </c>
      <c r="E107" s="16"/>
      <c r="F107" s="16"/>
      <c r="G107" s="39"/>
      <c r="H107" s="38"/>
      <c r="I107" s="38"/>
      <c r="J107" s="38"/>
      <c r="K107" s="16"/>
      <c r="L107" s="16"/>
      <c r="M107" s="39"/>
      <c r="N107" s="40"/>
      <c r="O107" s="40"/>
      <c r="P107" s="40"/>
      <c r="Q107" s="51"/>
      <c r="R107" s="16"/>
      <c r="S107" s="39"/>
      <c r="T107" s="16"/>
      <c r="U107" s="41"/>
      <c r="V107" s="41"/>
      <c r="W107" s="41"/>
      <c r="X107" s="41"/>
      <c r="Y107" s="41"/>
    </row>
    <row r="108" spans="2:48" ht="18" customHeight="1" thickBot="1">
      <c r="B108" s="38"/>
      <c r="C108" s="16"/>
      <c r="D108" s="42"/>
      <c r="E108" s="16"/>
      <c r="F108" s="16"/>
      <c r="G108" s="39"/>
      <c r="H108" s="38"/>
      <c r="I108" s="38"/>
      <c r="J108" s="38"/>
      <c r="K108" s="16"/>
      <c r="L108" s="16"/>
      <c r="M108" s="39"/>
      <c r="N108" s="40"/>
      <c r="O108" s="40"/>
      <c r="P108" s="40"/>
      <c r="Q108" s="51"/>
      <c r="R108" s="16"/>
      <c r="S108" s="39"/>
      <c r="T108" s="16"/>
      <c r="U108" s="41"/>
      <c r="V108" s="41"/>
      <c r="W108" s="41"/>
      <c r="X108" s="41"/>
      <c r="Y108" s="41"/>
    </row>
    <row r="109" spans="2:48" ht="18" customHeight="1" thickTop="1" thickBot="1">
      <c r="B109" s="13" t="s">
        <v>234</v>
      </c>
      <c r="C109" s="38"/>
      <c r="D109" s="38"/>
      <c r="E109" s="16"/>
      <c r="F109" s="16"/>
      <c r="G109" s="39"/>
      <c r="H109" s="38"/>
      <c r="I109" s="38"/>
      <c r="J109" s="38"/>
      <c r="K109" s="16"/>
      <c r="L109" s="16"/>
      <c r="M109" s="39"/>
      <c r="N109" s="40"/>
      <c r="O109" s="40"/>
      <c r="P109" s="40"/>
      <c r="Q109" s="51"/>
      <c r="R109" s="16"/>
      <c r="S109" s="265" t="s">
        <v>235</v>
      </c>
      <c r="T109" s="266"/>
      <c r="U109" s="266"/>
      <c r="V109" s="266"/>
      <c r="W109" s="252"/>
      <c r="X109" s="159"/>
      <c r="Y109" s="20" t="s">
        <v>104</v>
      </c>
    </row>
    <row r="110" spans="2:48" ht="18" customHeight="1" thickTop="1">
      <c r="B110" s="13"/>
      <c r="C110" s="42" t="s">
        <v>198</v>
      </c>
      <c r="D110" s="38"/>
      <c r="E110" s="16"/>
      <c r="F110" s="16"/>
      <c r="G110" s="39"/>
      <c r="H110" s="38"/>
      <c r="I110" s="38"/>
      <c r="J110" s="38"/>
      <c r="K110" s="16"/>
      <c r="L110" s="281" t="str">
        <f>IF(W109&gt;W103,"【!!確認!!】（１）過去３年の利用者数を超えています。入力に誤りがないか確認してください。","")</f>
        <v/>
      </c>
      <c r="M110" s="281"/>
      <c r="N110" s="281"/>
      <c r="O110" s="281"/>
      <c r="P110" s="281"/>
      <c r="Q110" s="281"/>
      <c r="R110" s="281"/>
      <c r="S110" s="281"/>
      <c r="T110" s="281"/>
      <c r="U110" s="281"/>
      <c r="V110" s="281"/>
      <c r="W110" s="281"/>
      <c r="X110" s="281"/>
      <c r="Y110" s="281"/>
      <c r="Z110" s="281"/>
    </row>
    <row r="111" spans="2:48" ht="18" customHeight="1" thickBot="1">
      <c r="B111" s="13"/>
      <c r="C111" s="42" t="s">
        <v>196</v>
      </c>
      <c r="D111" s="38"/>
      <c r="E111" s="16"/>
      <c r="F111" s="16"/>
      <c r="G111" s="39"/>
      <c r="H111" s="38"/>
      <c r="I111" s="38"/>
      <c r="J111" s="38"/>
      <c r="K111" s="16"/>
      <c r="L111" s="16"/>
      <c r="M111" s="39"/>
      <c r="N111" s="40"/>
      <c r="O111" s="40"/>
      <c r="Q111" s="51"/>
      <c r="R111" s="16"/>
      <c r="S111" s="39"/>
      <c r="T111" s="16"/>
      <c r="U111" s="41"/>
      <c r="V111" s="41"/>
      <c r="W111" s="20"/>
      <c r="X111" s="20"/>
      <c r="Y111" s="20"/>
      <c r="Z111" s="17"/>
    </row>
    <row r="112" spans="2:48" ht="18" customHeight="1">
      <c r="B112" s="13"/>
      <c r="C112" s="42" t="s">
        <v>197</v>
      </c>
      <c r="D112" s="38"/>
      <c r="E112" s="16"/>
      <c r="F112" s="16"/>
      <c r="G112" s="39"/>
      <c r="H112" s="38"/>
      <c r="I112" s="38"/>
      <c r="J112" s="38"/>
      <c r="K112" s="16"/>
      <c r="L112" s="16"/>
      <c r="M112" s="39"/>
      <c r="N112" s="40"/>
      <c r="O112" s="267" t="s">
        <v>211</v>
      </c>
      <c r="P112" s="268"/>
      <c r="Q112" s="268"/>
      <c r="R112" s="268"/>
      <c r="S112" s="268"/>
      <c r="T112" s="268"/>
      <c r="U112" s="268"/>
      <c r="V112" s="268"/>
      <c r="W112" s="268"/>
      <c r="X112" s="268"/>
      <c r="Y112" s="269"/>
      <c r="Z112" s="17"/>
    </row>
    <row r="113" spans="2:48" ht="18" customHeight="1" thickBot="1">
      <c r="B113" s="13"/>
      <c r="C113" s="42"/>
      <c r="D113" s="38"/>
      <c r="E113" s="16"/>
      <c r="F113" s="16"/>
      <c r="G113" s="39"/>
      <c r="H113" s="38"/>
      <c r="I113" s="38"/>
      <c r="J113" s="38"/>
      <c r="K113" s="16"/>
      <c r="L113" s="16"/>
      <c r="M113" s="39"/>
      <c r="N113" s="40"/>
      <c r="O113" s="270"/>
      <c r="P113" s="271"/>
      <c r="Q113" s="271"/>
      <c r="R113" s="271"/>
      <c r="S113" s="271"/>
      <c r="T113" s="271"/>
      <c r="U113" s="271"/>
      <c r="V113" s="271"/>
      <c r="W113" s="271"/>
      <c r="X113" s="271"/>
      <c r="Y113" s="272"/>
      <c r="Z113" s="17"/>
    </row>
    <row r="114" spans="2:48" ht="18" customHeight="1" thickTop="1" thickBot="1">
      <c r="B114" s="13"/>
      <c r="C114" s="277" t="s">
        <v>236</v>
      </c>
      <c r="D114" s="277"/>
      <c r="E114" s="277"/>
      <c r="F114" s="277"/>
      <c r="G114" s="277"/>
      <c r="H114" s="277"/>
      <c r="I114" s="278"/>
      <c r="J114" s="253">
        <f>IF(W103=0,0,W109/W103)</f>
        <v>0</v>
      </c>
      <c r="K114" s="254"/>
      <c r="L114" s="42" t="s">
        <v>199</v>
      </c>
      <c r="M114" s="38"/>
      <c r="N114" s="16"/>
      <c r="O114" s="16"/>
      <c r="P114" s="44"/>
      <c r="Q114" s="40"/>
      <c r="R114" s="40"/>
      <c r="S114" s="40"/>
      <c r="T114" s="51"/>
      <c r="U114" s="16"/>
      <c r="V114" s="39"/>
      <c r="W114" s="16"/>
      <c r="X114" s="41"/>
      <c r="Y114" s="41"/>
      <c r="Z114" s="20"/>
    </row>
    <row r="115" spans="2:48" ht="18" customHeight="1" thickTop="1">
      <c r="B115" s="38"/>
      <c r="C115" s="38"/>
      <c r="D115" s="38"/>
      <c r="E115" s="16"/>
      <c r="F115" s="16"/>
      <c r="G115" s="39"/>
      <c r="H115" s="38"/>
      <c r="I115" s="38"/>
      <c r="J115" s="38"/>
      <c r="K115" s="16"/>
      <c r="L115" s="16"/>
      <c r="M115" s="39"/>
      <c r="N115" s="40"/>
      <c r="O115" s="40"/>
      <c r="P115" s="40"/>
      <c r="Q115" s="51"/>
      <c r="R115" s="16"/>
      <c r="S115" s="39"/>
      <c r="T115" s="16"/>
      <c r="U115" s="41"/>
      <c r="V115" s="41"/>
      <c r="W115" s="41"/>
      <c r="X115" s="41"/>
      <c r="Y115" s="41"/>
      <c r="Z115" s="17"/>
    </row>
    <row r="116" spans="2:48" ht="18" customHeight="1" thickBot="1">
      <c r="B116" s="13" t="s">
        <v>237</v>
      </c>
      <c r="C116" s="38"/>
      <c r="D116" s="38"/>
      <c r="E116" s="16"/>
      <c r="F116" s="16"/>
      <c r="G116" s="39"/>
      <c r="H116" s="38"/>
      <c r="I116" s="38"/>
      <c r="J116" s="38"/>
      <c r="K116" s="16"/>
      <c r="L116" s="16"/>
      <c r="M116" s="39"/>
      <c r="N116" s="40"/>
      <c r="O116" s="57"/>
      <c r="P116" s="57"/>
      <c r="Q116" s="57"/>
      <c r="R116" s="57"/>
      <c r="S116" s="57"/>
      <c r="T116" s="57"/>
      <c r="U116" s="57"/>
      <c r="V116" s="57"/>
      <c r="W116" s="57"/>
      <c r="X116" s="57"/>
      <c r="Y116" s="57"/>
    </row>
    <row r="117" spans="2:48" s="17" customFormat="1" ht="18" customHeight="1" thickTop="1" thickBot="1">
      <c r="B117" s="241" t="s">
        <v>238</v>
      </c>
      <c r="C117" s="242"/>
      <c r="D117" s="242"/>
      <c r="E117" s="242"/>
      <c r="F117" s="242"/>
      <c r="G117" s="242"/>
      <c r="H117" s="103">
        <f>$W$103</f>
        <v>0</v>
      </c>
      <c r="I117" s="103"/>
      <c r="J117" s="53" t="s">
        <v>225</v>
      </c>
      <c r="K117" s="53"/>
      <c r="L117" s="54"/>
      <c r="M117" s="55"/>
      <c r="N117" s="54"/>
      <c r="O117" s="55"/>
      <c r="P117" s="55"/>
      <c r="Q117" s="54"/>
      <c r="R117" s="55"/>
      <c r="AC117" s="13"/>
      <c r="AD117" s="13"/>
    </row>
    <row r="118" spans="2:48" ht="18" customHeight="1" thickTop="1">
      <c r="B118" s="105" t="s">
        <v>25</v>
      </c>
      <c r="C118" s="106"/>
      <c r="D118" s="106"/>
      <c r="E118" s="106"/>
      <c r="F118" s="107"/>
      <c r="G118" s="108"/>
      <c r="H118" s="109"/>
      <c r="I118" s="22" t="s">
        <v>16</v>
      </c>
      <c r="J118" s="110" t="s">
        <v>23</v>
      </c>
      <c r="K118" s="106"/>
      <c r="L118" s="106"/>
      <c r="M118" s="106"/>
      <c r="N118" s="107"/>
      <c r="O118" s="108"/>
      <c r="P118" s="109"/>
      <c r="Q118" s="22" t="s">
        <v>16</v>
      </c>
      <c r="R118" s="111" t="s">
        <v>22</v>
      </c>
      <c r="S118" s="112"/>
      <c r="T118" s="112"/>
      <c r="U118" s="112"/>
      <c r="V118" s="113"/>
      <c r="W118" s="108"/>
      <c r="X118" s="109"/>
      <c r="Y118" s="14" t="s">
        <v>16</v>
      </c>
    </row>
    <row r="119" spans="2:48" ht="18" customHeight="1" thickBot="1">
      <c r="B119" s="221" t="s">
        <v>26</v>
      </c>
      <c r="C119" s="222"/>
      <c r="D119" s="222"/>
      <c r="E119" s="222"/>
      <c r="F119" s="223"/>
      <c r="G119" s="115"/>
      <c r="H119" s="116"/>
      <c r="I119" s="23" t="s">
        <v>16</v>
      </c>
      <c r="J119" s="228" t="s">
        <v>24</v>
      </c>
      <c r="K119" s="222"/>
      <c r="L119" s="222"/>
      <c r="M119" s="222"/>
      <c r="N119" s="223"/>
      <c r="O119" s="115"/>
      <c r="P119" s="116"/>
      <c r="Q119" s="23" t="s">
        <v>16</v>
      </c>
      <c r="R119" s="229" t="s">
        <v>21</v>
      </c>
      <c r="S119" s="230"/>
      <c r="T119" s="230"/>
      <c r="U119" s="230"/>
      <c r="V119" s="231"/>
      <c r="W119" s="115"/>
      <c r="X119" s="116"/>
      <c r="Y119" s="15" t="s">
        <v>16</v>
      </c>
    </row>
    <row r="120" spans="2:48" ht="18" customHeight="1" thickTop="1" thickBot="1">
      <c r="B120" s="215" t="s">
        <v>200</v>
      </c>
      <c r="C120" s="216"/>
      <c r="D120" s="216"/>
      <c r="E120" s="216"/>
      <c r="F120" s="217"/>
      <c r="G120" s="218">
        <f>G118+G119+O118+O119+W118+W119</f>
        <v>0</v>
      </c>
      <c r="H120" s="103"/>
      <c r="I120" s="43" t="s">
        <v>16</v>
      </c>
      <c r="J120" s="219" t="str">
        <f>IF(G120=W103,"","【!!確認!!】（１）過去３年利用者数の回答と一致していません。入力に誤りがないか確認してください。")</f>
        <v/>
      </c>
      <c r="K120" s="220"/>
      <c r="L120" s="220"/>
      <c r="M120" s="220"/>
      <c r="N120" s="220"/>
      <c r="O120" s="220"/>
      <c r="P120" s="220"/>
      <c r="Q120" s="220"/>
      <c r="R120" s="220"/>
      <c r="S120" s="220"/>
      <c r="T120" s="220"/>
      <c r="U120" s="220"/>
      <c r="V120" s="220"/>
      <c r="W120" s="220"/>
      <c r="X120" s="220"/>
      <c r="Y120" s="220"/>
      <c r="Z120" s="220"/>
    </row>
    <row r="121" spans="2:48" ht="18" customHeight="1" thickTop="1">
      <c r="B121" s="51"/>
      <c r="C121" s="12"/>
      <c r="D121" s="51"/>
      <c r="E121" s="51"/>
      <c r="F121" s="51"/>
      <c r="G121" s="46" t="s">
        <v>226</v>
      </c>
      <c r="H121" s="51"/>
      <c r="I121" s="51"/>
      <c r="J121" s="51"/>
      <c r="K121" s="51"/>
      <c r="L121" s="51"/>
      <c r="N121" s="52"/>
      <c r="Q121" s="52"/>
    </row>
    <row r="122" spans="2:48" ht="18" customHeight="1">
      <c r="B122" s="38"/>
      <c r="C122" s="38"/>
      <c r="D122" s="38"/>
      <c r="E122" s="16"/>
      <c r="F122" s="16"/>
      <c r="G122" s="39"/>
      <c r="H122" s="38"/>
      <c r="I122" s="38"/>
      <c r="J122" s="38"/>
      <c r="K122" s="16"/>
      <c r="L122" s="16"/>
      <c r="M122" s="39"/>
      <c r="N122" s="40"/>
      <c r="O122" s="40"/>
      <c r="P122" s="40"/>
      <c r="Q122" s="51"/>
      <c r="R122" s="16"/>
      <c r="S122" s="39"/>
      <c r="T122" s="16"/>
      <c r="U122" s="41"/>
      <c r="V122" s="41"/>
      <c r="W122" s="41"/>
      <c r="X122" s="41"/>
      <c r="Y122" s="41"/>
    </row>
    <row r="123" spans="2:48" ht="18" customHeight="1">
      <c r="B123" s="46" t="s">
        <v>268</v>
      </c>
      <c r="C123" s="46"/>
      <c r="D123" s="46"/>
      <c r="E123" s="46"/>
      <c r="F123" s="46"/>
      <c r="G123" s="46"/>
      <c r="H123" s="46"/>
      <c r="I123" s="46"/>
      <c r="J123" s="46"/>
      <c r="K123" s="46"/>
      <c r="L123" s="51"/>
      <c r="M123" s="52"/>
      <c r="N123" s="51"/>
      <c r="O123" s="52"/>
      <c r="P123" s="52"/>
      <c r="Q123" s="51"/>
      <c r="R123" s="52"/>
    </row>
    <row r="124" spans="2:48" ht="18" customHeight="1" thickBot="1">
      <c r="B124" s="56" t="s">
        <v>17</v>
      </c>
      <c r="C124" s="46"/>
      <c r="D124" s="46"/>
      <c r="E124" s="46"/>
      <c r="F124" s="46"/>
      <c r="G124" s="46"/>
      <c r="H124" s="46"/>
      <c r="I124" s="46"/>
      <c r="J124" s="46"/>
      <c r="K124" s="46"/>
      <c r="L124" s="51"/>
      <c r="M124" s="52"/>
      <c r="N124" s="51"/>
      <c r="O124" s="52"/>
      <c r="P124" s="52"/>
      <c r="Q124" s="51"/>
      <c r="R124" s="52"/>
    </row>
    <row r="125" spans="2:48" s="17" customFormat="1" ht="18" customHeight="1" thickTop="1" thickBot="1">
      <c r="B125" s="101" t="s">
        <v>25</v>
      </c>
      <c r="C125" s="102"/>
      <c r="D125" s="102"/>
      <c r="E125" s="102"/>
      <c r="F125" s="102"/>
      <c r="G125" s="102"/>
      <c r="H125" s="103">
        <f>G118</f>
        <v>0</v>
      </c>
      <c r="I125" s="103"/>
      <c r="J125" s="53" t="s">
        <v>225</v>
      </c>
      <c r="K125" s="53"/>
      <c r="L125" s="54"/>
      <c r="M125" s="55"/>
      <c r="N125" s="51"/>
      <c r="O125" s="52"/>
      <c r="P125" s="52"/>
      <c r="Q125" s="51"/>
      <c r="R125" s="52"/>
      <c r="S125" s="1"/>
      <c r="T125" s="1"/>
      <c r="U125" s="1"/>
      <c r="V125" s="1"/>
      <c r="W125" s="1"/>
      <c r="X125" s="1"/>
      <c r="Y125" s="1"/>
      <c r="Z125" s="1"/>
      <c r="AC125" s="13"/>
      <c r="AD125" s="13"/>
    </row>
    <row r="126" spans="2:48" ht="18" customHeight="1" thickTop="1">
      <c r="B126" s="126" t="s">
        <v>27</v>
      </c>
      <c r="C126" s="127"/>
      <c r="D126" s="127"/>
      <c r="E126" s="127"/>
      <c r="F126" s="128"/>
      <c r="G126" s="108"/>
      <c r="H126" s="109"/>
      <c r="I126" s="22" t="s">
        <v>16</v>
      </c>
      <c r="J126" s="129" t="s">
        <v>30</v>
      </c>
      <c r="K126" s="127"/>
      <c r="L126" s="127"/>
      <c r="M126" s="127"/>
      <c r="N126" s="128"/>
      <c r="O126" s="108"/>
      <c r="P126" s="109"/>
      <c r="Q126" s="22" t="s">
        <v>16</v>
      </c>
      <c r="R126" s="232" t="s">
        <v>36</v>
      </c>
      <c r="S126" s="233"/>
      <c r="T126" s="233"/>
      <c r="U126" s="233"/>
      <c r="V126" s="234"/>
      <c r="W126" s="108"/>
      <c r="X126" s="109"/>
      <c r="Y126" s="14" t="s">
        <v>16</v>
      </c>
    </row>
    <row r="127" spans="2:48" ht="18" customHeight="1" thickBot="1">
      <c r="B127" s="117" t="s">
        <v>28</v>
      </c>
      <c r="C127" s="118"/>
      <c r="D127" s="118"/>
      <c r="E127" s="118"/>
      <c r="F127" s="119"/>
      <c r="G127" s="115"/>
      <c r="H127" s="116"/>
      <c r="I127" s="23" t="s">
        <v>16</v>
      </c>
      <c r="J127" s="120" t="s">
        <v>31</v>
      </c>
      <c r="K127" s="121"/>
      <c r="L127" s="121"/>
      <c r="M127" s="121"/>
      <c r="N127" s="122"/>
      <c r="O127" s="115"/>
      <c r="P127" s="116"/>
      <c r="Q127" s="23" t="s">
        <v>16</v>
      </c>
      <c r="R127" s="123" t="s">
        <v>29</v>
      </c>
      <c r="S127" s="124"/>
      <c r="T127" s="124"/>
      <c r="U127" s="124"/>
      <c r="V127" s="125"/>
      <c r="W127" s="115"/>
      <c r="X127" s="116"/>
      <c r="Y127" s="15" t="s">
        <v>16</v>
      </c>
    </row>
    <row r="128" spans="2:48" s="17" customFormat="1" ht="18" customHeight="1" thickTop="1">
      <c r="B128" s="255" t="str">
        <f>IF($G$118=G126+G127+O126+O127+W126+W127,"","【!!確認!!】障がい種別の内訳の合計人数と上の「身体障がい」の人数が一致していません。確認してください。")</f>
        <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D128" s="13"/>
      <c r="AE128" s="13"/>
      <c r="AF128" s="13"/>
      <c r="AG128" s="13"/>
      <c r="AH128" s="13"/>
      <c r="AI128" s="13"/>
      <c r="AJ128" s="13"/>
      <c r="AK128" s="13"/>
      <c r="AL128" s="13"/>
      <c r="AM128" s="13"/>
      <c r="AN128" s="13"/>
      <c r="AO128" s="13"/>
      <c r="AP128" s="13"/>
      <c r="AQ128" s="13"/>
      <c r="AR128" s="13"/>
      <c r="AS128" s="13"/>
      <c r="AT128" s="13"/>
      <c r="AU128" s="13"/>
      <c r="AV128" s="13"/>
    </row>
    <row r="129" spans="2:48" s="17" customFormat="1" ht="18" customHeight="1">
      <c r="B129" s="28"/>
      <c r="C129" s="29"/>
      <c r="D129" s="29"/>
      <c r="E129" s="29"/>
      <c r="F129" s="29"/>
      <c r="G129" s="20"/>
      <c r="H129" s="20"/>
      <c r="I129" s="10"/>
      <c r="J129" s="21"/>
      <c r="K129" s="16"/>
      <c r="L129" s="16"/>
      <c r="M129" s="16"/>
      <c r="N129" s="48"/>
      <c r="O129" s="48"/>
      <c r="P129" s="48"/>
      <c r="Q129" s="48"/>
      <c r="R129" s="48"/>
      <c r="S129" s="48"/>
      <c r="T129" s="48"/>
      <c r="U129" s="48"/>
      <c r="V129" s="48"/>
      <c r="W129" s="48"/>
      <c r="X129" s="48"/>
      <c r="Y129" s="48"/>
      <c r="Z129" s="48"/>
      <c r="AD129" s="13"/>
      <c r="AE129" s="13"/>
      <c r="AF129" s="13"/>
      <c r="AG129" s="13"/>
      <c r="AH129" s="13"/>
      <c r="AI129" s="13"/>
      <c r="AJ129" s="13"/>
      <c r="AK129" s="13"/>
      <c r="AL129" s="13"/>
      <c r="AM129" s="13"/>
      <c r="AN129" s="13"/>
      <c r="AO129" s="13"/>
      <c r="AP129" s="13"/>
      <c r="AQ129" s="13"/>
      <c r="AR129" s="13"/>
      <c r="AS129" s="13"/>
      <c r="AT129" s="13"/>
      <c r="AU129" s="13"/>
      <c r="AV129" s="13"/>
    </row>
    <row r="130" spans="2:48" ht="18" customHeight="1" thickBot="1">
      <c r="B130" s="13" t="s">
        <v>272</v>
      </c>
      <c r="C130" s="38"/>
      <c r="D130" s="38"/>
      <c r="E130" s="16"/>
      <c r="F130" s="16"/>
      <c r="G130" s="39"/>
      <c r="H130" s="38"/>
      <c r="I130" s="38"/>
      <c r="J130" s="38"/>
      <c r="K130" s="16"/>
      <c r="L130" s="16"/>
      <c r="M130" s="39"/>
      <c r="N130" s="40"/>
      <c r="O130" s="40"/>
      <c r="P130" s="40"/>
      <c r="Q130" s="51"/>
      <c r="R130" s="16"/>
      <c r="S130" s="39"/>
      <c r="T130" s="16"/>
      <c r="U130" s="41"/>
      <c r="V130" s="41"/>
      <c r="W130" s="41"/>
      <c r="X130" s="41"/>
      <c r="Y130" s="41"/>
    </row>
    <row r="131" spans="2:48" s="17" customFormat="1" ht="18" customHeight="1" thickTop="1" thickBot="1">
      <c r="B131" s="101" t="s">
        <v>230</v>
      </c>
      <c r="C131" s="102"/>
      <c r="D131" s="102"/>
      <c r="E131" s="102"/>
      <c r="F131" s="102"/>
      <c r="G131" s="102"/>
      <c r="H131" s="103">
        <f>$W$103</f>
        <v>0</v>
      </c>
      <c r="I131" s="103"/>
      <c r="J131" s="53" t="s">
        <v>225</v>
      </c>
      <c r="K131" s="53"/>
      <c r="L131" s="54"/>
      <c r="M131" s="55"/>
      <c r="N131" s="54"/>
      <c r="O131" s="55"/>
      <c r="P131" s="55"/>
      <c r="Q131" s="54"/>
      <c r="R131" s="55"/>
      <c r="AC131" s="13"/>
      <c r="AD131" s="13"/>
    </row>
    <row r="132" spans="2:48" ht="18" customHeight="1" thickTop="1">
      <c r="B132" s="224" t="s">
        <v>137</v>
      </c>
      <c r="C132" s="225"/>
      <c r="D132" s="226"/>
      <c r="E132" s="227"/>
      <c r="F132" s="227"/>
      <c r="G132" s="35" t="s">
        <v>16</v>
      </c>
      <c r="H132" s="224" t="s">
        <v>138</v>
      </c>
      <c r="I132" s="225"/>
      <c r="J132" s="226"/>
      <c r="K132" s="227"/>
      <c r="L132" s="227"/>
      <c r="M132" s="35" t="s">
        <v>16</v>
      </c>
      <c r="N132" s="237" t="s">
        <v>139</v>
      </c>
      <c r="O132" s="238"/>
      <c r="P132" s="239"/>
      <c r="Q132" s="227"/>
      <c r="R132" s="227"/>
      <c r="S132" s="35" t="s">
        <v>16</v>
      </c>
      <c r="X132" s="13"/>
      <c r="Y132" s="13"/>
    </row>
    <row r="133" spans="2:48" ht="18" customHeight="1">
      <c r="B133" s="137" t="s">
        <v>140</v>
      </c>
      <c r="C133" s="138"/>
      <c r="D133" s="139"/>
      <c r="E133" s="140"/>
      <c r="F133" s="141"/>
      <c r="G133" s="36" t="s">
        <v>16</v>
      </c>
      <c r="H133" s="137" t="s">
        <v>141</v>
      </c>
      <c r="I133" s="138"/>
      <c r="J133" s="139"/>
      <c r="K133" s="140"/>
      <c r="L133" s="141"/>
      <c r="M133" s="36" t="s">
        <v>16</v>
      </c>
      <c r="N133" s="142" t="s">
        <v>142</v>
      </c>
      <c r="O133" s="143"/>
      <c r="P133" s="144"/>
      <c r="Q133" s="140"/>
      <c r="R133" s="141"/>
      <c r="S133" s="36" t="s">
        <v>16</v>
      </c>
      <c r="X133" s="13"/>
      <c r="Y133" s="13"/>
    </row>
    <row r="134" spans="2:48" ht="18" customHeight="1">
      <c r="B134" s="145" t="s">
        <v>143</v>
      </c>
      <c r="C134" s="146"/>
      <c r="D134" s="147"/>
      <c r="E134" s="140"/>
      <c r="F134" s="141"/>
      <c r="G134" s="36" t="s">
        <v>16</v>
      </c>
      <c r="H134" s="148" t="s">
        <v>144</v>
      </c>
      <c r="I134" s="149"/>
      <c r="J134" s="150"/>
      <c r="K134" s="140"/>
      <c r="L134" s="141"/>
      <c r="M134" s="36" t="s">
        <v>16</v>
      </c>
      <c r="N134" s="151" t="s">
        <v>145</v>
      </c>
      <c r="O134" s="152"/>
      <c r="P134" s="153"/>
      <c r="Q134" s="140"/>
      <c r="R134" s="141"/>
      <c r="S134" s="36" t="s">
        <v>16</v>
      </c>
      <c r="X134" s="13"/>
      <c r="Y134" s="13"/>
    </row>
    <row r="135" spans="2:48" ht="18" customHeight="1">
      <c r="B135" s="148" t="s">
        <v>146</v>
      </c>
      <c r="C135" s="149"/>
      <c r="D135" s="150"/>
      <c r="E135" s="140"/>
      <c r="F135" s="141"/>
      <c r="G135" s="36" t="s">
        <v>16</v>
      </c>
      <c r="H135" s="148" t="s">
        <v>147</v>
      </c>
      <c r="I135" s="149"/>
      <c r="J135" s="150"/>
      <c r="K135" s="140"/>
      <c r="L135" s="141"/>
      <c r="M135" s="36" t="s">
        <v>16</v>
      </c>
      <c r="N135" s="151" t="s">
        <v>148</v>
      </c>
      <c r="O135" s="152"/>
      <c r="P135" s="153"/>
      <c r="Q135" s="140"/>
      <c r="R135" s="141"/>
      <c r="S135" s="36" t="s">
        <v>16</v>
      </c>
      <c r="X135" s="13"/>
      <c r="Y135" s="13"/>
    </row>
    <row r="136" spans="2:48" ht="18" customHeight="1">
      <c r="B136" s="148" t="s">
        <v>149</v>
      </c>
      <c r="C136" s="149"/>
      <c r="D136" s="150"/>
      <c r="E136" s="140"/>
      <c r="F136" s="141"/>
      <c r="G136" s="36" t="s">
        <v>16</v>
      </c>
      <c r="H136" s="148" t="s">
        <v>150</v>
      </c>
      <c r="I136" s="149"/>
      <c r="J136" s="150"/>
      <c r="K136" s="140"/>
      <c r="L136" s="141"/>
      <c r="M136" s="36" t="s">
        <v>16</v>
      </c>
      <c r="N136" s="151" t="s">
        <v>151</v>
      </c>
      <c r="O136" s="152"/>
      <c r="P136" s="153"/>
      <c r="Q136" s="140"/>
      <c r="R136" s="141"/>
      <c r="S136" s="36" t="s">
        <v>16</v>
      </c>
      <c r="X136" s="13"/>
      <c r="Y136" s="13"/>
    </row>
    <row r="137" spans="2:48" ht="18" customHeight="1">
      <c r="B137" s="148" t="s">
        <v>152</v>
      </c>
      <c r="C137" s="149"/>
      <c r="D137" s="150"/>
      <c r="E137" s="140"/>
      <c r="F137" s="141"/>
      <c r="G137" s="36" t="s">
        <v>16</v>
      </c>
      <c r="H137" s="148" t="s">
        <v>153</v>
      </c>
      <c r="I137" s="149"/>
      <c r="J137" s="150"/>
      <c r="K137" s="140"/>
      <c r="L137" s="141"/>
      <c r="M137" s="36" t="s">
        <v>16</v>
      </c>
      <c r="N137" s="151" t="s">
        <v>154</v>
      </c>
      <c r="O137" s="152"/>
      <c r="P137" s="153"/>
      <c r="Q137" s="140"/>
      <c r="R137" s="141"/>
      <c r="S137" s="36" t="s">
        <v>16</v>
      </c>
      <c r="X137" s="13"/>
      <c r="Y137" s="13"/>
    </row>
    <row r="138" spans="2:48" ht="18" customHeight="1">
      <c r="B138" s="148" t="s">
        <v>155</v>
      </c>
      <c r="C138" s="149"/>
      <c r="D138" s="150"/>
      <c r="E138" s="140"/>
      <c r="F138" s="141"/>
      <c r="G138" s="36" t="s">
        <v>16</v>
      </c>
      <c r="H138" s="148" t="s">
        <v>156</v>
      </c>
      <c r="I138" s="149"/>
      <c r="J138" s="150"/>
      <c r="K138" s="140"/>
      <c r="L138" s="141"/>
      <c r="M138" s="36" t="s">
        <v>16</v>
      </c>
      <c r="N138" s="151" t="s">
        <v>157</v>
      </c>
      <c r="O138" s="152"/>
      <c r="P138" s="153"/>
      <c r="Q138" s="140"/>
      <c r="R138" s="141"/>
      <c r="S138" s="36" t="s">
        <v>16</v>
      </c>
      <c r="X138" s="13"/>
      <c r="Y138" s="13"/>
    </row>
    <row r="139" spans="2:48" ht="18" customHeight="1">
      <c r="B139" s="148" t="s">
        <v>158</v>
      </c>
      <c r="C139" s="149"/>
      <c r="D139" s="150"/>
      <c r="E139" s="140"/>
      <c r="F139" s="141"/>
      <c r="G139" s="36" t="s">
        <v>16</v>
      </c>
      <c r="H139" s="148" t="s">
        <v>159</v>
      </c>
      <c r="I139" s="149"/>
      <c r="J139" s="150"/>
      <c r="K139" s="140"/>
      <c r="L139" s="141"/>
      <c r="M139" s="36" t="s">
        <v>16</v>
      </c>
      <c r="N139" s="151" t="s">
        <v>160</v>
      </c>
      <c r="O139" s="152"/>
      <c r="P139" s="153"/>
      <c r="Q139" s="140"/>
      <c r="R139" s="141"/>
      <c r="S139" s="36" t="s">
        <v>16</v>
      </c>
      <c r="X139" s="13"/>
      <c r="Y139" s="13"/>
    </row>
    <row r="140" spans="2:48" ht="18" customHeight="1">
      <c r="B140" s="148" t="s">
        <v>161</v>
      </c>
      <c r="C140" s="149"/>
      <c r="D140" s="150"/>
      <c r="E140" s="140"/>
      <c r="F140" s="141"/>
      <c r="G140" s="36" t="s">
        <v>16</v>
      </c>
      <c r="H140" s="148" t="s">
        <v>162</v>
      </c>
      <c r="I140" s="149"/>
      <c r="J140" s="150"/>
      <c r="K140" s="140"/>
      <c r="L140" s="141"/>
      <c r="M140" s="36" t="s">
        <v>16</v>
      </c>
      <c r="N140" s="151" t="s">
        <v>163</v>
      </c>
      <c r="O140" s="152"/>
      <c r="P140" s="153"/>
      <c r="Q140" s="140"/>
      <c r="R140" s="141"/>
      <c r="S140" s="36" t="s">
        <v>16</v>
      </c>
      <c r="T140" s="275" t="str">
        <f>IF($W$103=$Q$146,"","【!!確認!!】合計人数が（１）過去３年の利用者数と一致していません。入力に誤りがないか確認してください。")</f>
        <v/>
      </c>
      <c r="U140" s="276"/>
      <c r="V140" s="276"/>
      <c r="W140" s="276"/>
      <c r="X140" s="276"/>
      <c r="Y140" s="276"/>
    </row>
    <row r="141" spans="2:48" ht="18" customHeight="1">
      <c r="B141" s="148" t="s">
        <v>164</v>
      </c>
      <c r="C141" s="149"/>
      <c r="D141" s="150"/>
      <c r="E141" s="140"/>
      <c r="F141" s="141"/>
      <c r="G141" s="36" t="s">
        <v>16</v>
      </c>
      <c r="H141" s="148" t="s">
        <v>165</v>
      </c>
      <c r="I141" s="149"/>
      <c r="J141" s="150"/>
      <c r="K141" s="140"/>
      <c r="L141" s="141"/>
      <c r="M141" s="36" t="s">
        <v>16</v>
      </c>
      <c r="N141" s="151" t="s">
        <v>166</v>
      </c>
      <c r="O141" s="152"/>
      <c r="P141" s="153"/>
      <c r="Q141" s="140"/>
      <c r="R141" s="141"/>
      <c r="S141" s="36" t="s">
        <v>16</v>
      </c>
      <c r="T141" s="275"/>
      <c r="U141" s="276"/>
      <c r="V141" s="276"/>
      <c r="W141" s="276"/>
      <c r="X141" s="276"/>
      <c r="Y141" s="276"/>
    </row>
    <row r="142" spans="2:48" ht="18" customHeight="1">
      <c r="B142" s="148" t="s">
        <v>167</v>
      </c>
      <c r="C142" s="149"/>
      <c r="D142" s="150"/>
      <c r="E142" s="140"/>
      <c r="F142" s="141"/>
      <c r="G142" s="36" t="s">
        <v>16</v>
      </c>
      <c r="H142" s="148" t="s">
        <v>168</v>
      </c>
      <c r="I142" s="149"/>
      <c r="J142" s="150"/>
      <c r="K142" s="140"/>
      <c r="L142" s="141"/>
      <c r="M142" s="36" t="s">
        <v>16</v>
      </c>
      <c r="N142" s="151" t="s">
        <v>169</v>
      </c>
      <c r="O142" s="152"/>
      <c r="P142" s="153"/>
      <c r="Q142" s="140"/>
      <c r="R142" s="141"/>
      <c r="S142" s="36" t="s">
        <v>16</v>
      </c>
      <c r="T142" s="275"/>
      <c r="U142" s="276"/>
      <c r="V142" s="276"/>
      <c r="W142" s="276"/>
      <c r="X142" s="276"/>
      <c r="Y142" s="276"/>
    </row>
    <row r="143" spans="2:48" ht="18" customHeight="1">
      <c r="B143" s="148" t="s">
        <v>170</v>
      </c>
      <c r="C143" s="149"/>
      <c r="D143" s="150"/>
      <c r="E143" s="140"/>
      <c r="F143" s="141"/>
      <c r="G143" s="36" t="s">
        <v>16</v>
      </c>
      <c r="H143" s="148" t="s">
        <v>171</v>
      </c>
      <c r="I143" s="149"/>
      <c r="J143" s="150"/>
      <c r="K143" s="140"/>
      <c r="L143" s="141"/>
      <c r="M143" s="36" t="s">
        <v>16</v>
      </c>
      <c r="N143" s="151" t="s">
        <v>172</v>
      </c>
      <c r="O143" s="152"/>
      <c r="P143" s="153"/>
      <c r="Q143" s="140"/>
      <c r="R143" s="141"/>
      <c r="S143" s="36" t="s">
        <v>16</v>
      </c>
      <c r="T143" s="275"/>
      <c r="U143" s="276"/>
      <c r="V143" s="276"/>
      <c r="W143" s="276"/>
      <c r="X143" s="276"/>
      <c r="Y143" s="276"/>
    </row>
    <row r="144" spans="2:48" ht="18" customHeight="1">
      <c r="B144" s="148" t="s">
        <v>173</v>
      </c>
      <c r="C144" s="149"/>
      <c r="D144" s="150"/>
      <c r="E144" s="140"/>
      <c r="F144" s="141"/>
      <c r="G144" s="36" t="s">
        <v>16</v>
      </c>
      <c r="H144" s="148" t="s">
        <v>174</v>
      </c>
      <c r="I144" s="149"/>
      <c r="J144" s="150"/>
      <c r="K144" s="140"/>
      <c r="L144" s="141"/>
      <c r="M144" s="36" t="s">
        <v>16</v>
      </c>
      <c r="N144" s="151" t="s">
        <v>175</v>
      </c>
      <c r="O144" s="152"/>
      <c r="P144" s="153"/>
      <c r="Q144" s="140"/>
      <c r="R144" s="141"/>
      <c r="S144" s="36" t="s">
        <v>16</v>
      </c>
      <c r="T144" s="275"/>
      <c r="U144" s="276"/>
      <c r="V144" s="276"/>
      <c r="W144" s="276"/>
      <c r="X144" s="276"/>
      <c r="Y144" s="276"/>
    </row>
    <row r="145" spans="2:30" ht="18" customHeight="1">
      <c r="B145" s="148" t="s">
        <v>176</v>
      </c>
      <c r="C145" s="149"/>
      <c r="D145" s="150"/>
      <c r="E145" s="140"/>
      <c r="F145" s="141"/>
      <c r="G145" s="36" t="s">
        <v>16</v>
      </c>
      <c r="H145" s="148" t="s">
        <v>177</v>
      </c>
      <c r="I145" s="149"/>
      <c r="J145" s="150"/>
      <c r="K145" s="140"/>
      <c r="L145" s="141"/>
      <c r="M145" s="36" t="s">
        <v>16</v>
      </c>
      <c r="N145" s="151" t="s">
        <v>178</v>
      </c>
      <c r="O145" s="152"/>
      <c r="P145" s="153"/>
      <c r="Q145" s="140"/>
      <c r="R145" s="141"/>
      <c r="S145" s="36" t="s">
        <v>16</v>
      </c>
      <c r="T145" s="275"/>
      <c r="U145" s="276"/>
      <c r="V145" s="276"/>
      <c r="W145" s="276"/>
      <c r="X145" s="276"/>
      <c r="Y145" s="276"/>
    </row>
    <row r="146" spans="2:30" ht="18" customHeight="1" thickBot="1">
      <c r="B146" s="243" t="s">
        <v>179</v>
      </c>
      <c r="C146" s="244"/>
      <c r="D146" s="245"/>
      <c r="E146" s="273"/>
      <c r="F146" s="274"/>
      <c r="G146" s="37" t="s">
        <v>16</v>
      </c>
      <c r="H146" s="243" t="s">
        <v>180</v>
      </c>
      <c r="I146" s="244"/>
      <c r="J146" s="245"/>
      <c r="K146" s="273"/>
      <c r="L146" s="274"/>
      <c r="M146" s="37" t="s">
        <v>16</v>
      </c>
      <c r="N146" s="248" t="s">
        <v>181</v>
      </c>
      <c r="O146" s="249"/>
      <c r="P146" s="250"/>
      <c r="Q146" s="251">
        <f>SUM(E132:F146,K132:L146,Q132:R145)</f>
        <v>0</v>
      </c>
      <c r="R146" s="251"/>
      <c r="S146" s="37" t="s">
        <v>16</v>
      </c>
      <c r="T146" s="275"/>
      <c r="U146" s="276"/>
      <c r="V146" s="276"/>
      <c r="W146" s="276"/>
      <c r="X146" s="276"/>
      <c r="Y146" s="276"/>
    </row>
    <row r="147" spans="2:30" ht="18" customHeight="1" thickTop="1">
      <c r="B147" s="38"/>
      <c r="C147" s="38"/>
      <c r="D147" s="38"/>
      <c r="E147" s="16"/>
      <c r="F147" s="16"/>
      <c r="G147" s="39"/>
      <c r="H147" s="38"/>
      <c r="I147" s="38"/>
      <c r="J147" s="38"/>
      <c r="K147" s="16"/>
      <c r="L147" s="16"/>
      <c r="M147" s="39"/>
      <c r="N147" s="40"/>
      <c r="O147" s="40"/>
      <c r="P147" s="40"/>
      <c r="Q147" s="51" t="s">
        <v>208</v>
      </c>
      <c r="R147" s="16"/>
      <c r="S147" s="39"/>
      <c r="T147" s="16"/>
      <c r="U147" s="41"/>
      <c r="V147" s="41"/>
      <c r="W147" s="41"/>
      <c r="X147" s="41"/>
      <c r="Y147" s="41"/>
    </row>
    <row r="148" spans="2:30" ht="18" customHeight="1">
      <c r="B148" s="13"/>
      <c r="C148" s="38"/>
      <c r="D148" s="38"/>
      <c r="E148" s="16"/>
      <c r="F148" s="16"/>
      <c r="G148" s="39"/>
      <c r="H148" s="38"/>
      <c r="I148" s="38"/>
      <c r="J148" s="38"/>
      <c r="K148" s="16"/>
      <c r="L148" s="16"/>
      <c r="M148" s="39"/>
      <c r="N148" s="40"/>
      <c r="O148" s="40"/>
      <c r="P148" s="40"/>
      <c r="Q148" s="51"/>
      <c r="R148" s="16"/>
      <c r="S148" s="39"/>
      <c r="T148" s="16"/>
      <c r="U148" s="41"/>
      <c r="V148" s="41"/>
      <c r="W148" s="41"/>
      <c r="X148" s="41"/>
      <c r="Y148" s="41"/>
    </row>
    <row r="149" spans="2:30" ht="18" customHeight="1" thickBot="1">
      <c r="B149" s="13" t="s">
        <v>239</v>
      </c>
      <c r="C149" s="38"/>
      <c r="D149" s="38"/>
      <c r="E149" s="16"/>
      <c r="F149" s="16"/>
      <c r="G149" s="39"/>
      <c r="H149" s="38"/>
      <c r="I149" s="38"/>
      <c r="J149" s="38"/>
      <c r="K149" s="16"/>
      <c r="L149" s="16"/>
      <c r="M149" s="39"/>
      <c r="N149" s="40"/>
      <c r="O149" s="57"/>
      <c r="P149" s="57"/>
      <c r="Q149" s="57"/>
      <c r="R149" s="57"/>
      <c r="S149" s="57"/>
      <c r="T149" s="57"/>
      <c r="U149" s="57"/>
      <c r="V149" s="57"/>
      <c r="W149" s="57"/>
      <c r="X149" s="57"/>
      <c r="Y149" s="57"/>
    </row>
    <row r="150" spans="2:30" s="17" customFormat="1" ht="18" customHeight="1" thickTop="1" thickBot="1">
      <c r="B150" s="241" t="s">
        <v>240</v>
      </c>
      <c r="C150" s="242"/>
      <c r="D150" s="242"/>
      <c r="E150" s="242"/>
      <c r="F150" s="242"/>
      <c r="G150" s="242"/>
      <c r="H150" s="103">
        <f>$W$109</f>
        <v>0</v>
      </c>
      <c r="I150" s="103"/>
      <c r="J150" s="53" t="s">
        <v>225</v>
      </c>
      <c r="K150" s="53"/>
      <c r="L150" s="54"/>
      <c r="M150" s="55"/>
      <c r="N150" s="54"/>
      <c r="O150" s="55"/>
      <c r="P150" s="55"/>
      <c r="Q150" s="54"/>
      <c r="R150" s="55"/>
      <c r="AC150" s="13"/>
      <c r="AD150" s="13"/>
    </row>
    <row r="151" spans="2:30" ht="18" customHeight="1" thickTop="1">
      <c r="B151" s="105" t="s">
        <v>25</v>
      </c>
      <c r="C151" s="106"/>
      <c r="D151" s="106"/>
      <c r="E151" s="106"/>
      <c r="F151" s="107"/>
      <c r="G151" s="108"/>
      <c r="H151" s="109"/>
      <c r="I151" s="22" t="s">
        <v>16</v>
      </c>
      <c r="J151" s="110" t="s">
        <v>23</v>
      </c>
      <c r="K151" s="106"/>
      <c r="L151" s="106"/>
      <c r="M151" s="106"/>
      <c r="N151" s="107"/>
      <c r="O151" s="108"/>
      <c r="P151" s="109"/>
      <c r="Q151" s="22" t="s">
        <v>16</v>
      </c>
      <c r="R151" s="111" t="s">
        <v>22</v>
      </c>
      <c r="S151" s="112"/>
      <c r="T151" s="112"/>
      <c r="U151" s="112"/>
      <c r="V151" s="113"/>
      <c r="W151" s="108"/>
      <c r="X151" s="109"/>
      <c r="Y151" s="14" t="s">
        <v>16</v>
      </c>
    </row>
    <row r="152" spans="2:30" ht="18" customHeight="1" thickBot="1">
      <c r="B152" s="221" t="s">
        <v>26</v>
      </c>
      <c r="C152" s="222"/>
      <c r="D152" s="222"/>
      <c r="E152" s="222"/>
      <c r="F152" s="223"/>
      <c r="G152" s="115"/>
      <c r="H152" s="116"/>
      <c r="I152" s="23" t="s">
        <v>16</v>
      </c>
      <c r="J152" s="228" t="s">
        <v>24</v>
      </c>
      <c r="K152" s="222"/>
      <c r="L152" s="222"/>
      <c r="M152" s="222"/>
      <c r="N152" s="223"/>
      <c r="O152" s="115"/>
      <c r="P152" s="116"/>
      <c r="Q152" s="23" t="s">
        <v>16</v>
      </c>
      <c r="R152" s="229" t="s">
        <v>21</v>
      </c>
      <c r="S152" s="230"/>
      <c r="T152" s="230"/>
      <c r="U152" s="230"/>
      <c r="V152" s="231"/>
      <c r="W152" s="115"/>
      <c r="X152" s="116"/>
      <c r="Y152" s="15" t="s">
        <v>16</v>
      </c>
    </row>
    <row r="153" spans="2:30" ht="18" customHeight="1" thickTop="1" thickBot="1">
      <c r="B153" s="215" t="s">
        <v>200</v>
      </c>
      <c r="C153" s="216"/>
      <c r="D153" s="216"/>
      <c r="E153" s="216"/>
      <c r="F153" s="217"/>
      <c r="G153" s="218">
        <f>G151+G152+O151+O152+W151+W152</f>
        <v>0</v>
      </c>
      <c r="H153" s="103"/>
      <c r="I153" s="43" t="s">
        <v>16</v>
      </c>
      <c r="J153" s="219" t="str">
        <f>IF(G153=W109,"","【!!確認!!】（２）の回答と一致していません。入力に誤りがないか確認してください。")</f>
        <v/>
      </c>
      <c r="K153" s="220"/>
      <c r="L153" s="220"/>
      <c r="M153" s="220"/>
      <c r="N153" s="220"/>
      <c r="O153" s="220"/>
      <c r="P153" s="220"/>
      <c r="Q153" s="220"/>
      <c r="R153" s="220"/>
      <c r="S153" s="220"/>
      <c r="T153" s="220"/>
      <c r="U153" s="220"/>
      <c r="V153" s="220"/>
      <c r="W153" s="220"/>
      <c r="X153" s="220"/>
      <c r="Y153" s="220"/>
      <c r="Z153" s="220"/>
    </row>
    <row r="154" spans="2:30" ht="18" customHeight="1" thickTop="1">
      <c r="B154" s="51"/>
      <c r="C154" s="12"/>
      <c r="D154" s="51"/>
      <c r="E154" s="51"/>
      <c r="F154" s="51"/>
      <c r="G154" s="46" t="s">
        <v>226</v>
      </c>
      <c r="H154" s="51"/>
      <c r="I154" s="51"/>
      <c r="J154" s="51"/>
      <c r="K154" s="51"/>
      <c r="L154" s="51"/>
      <c r="N154" s="52"/>
      <c r="Q154" s="52"/>
    </row>
    <row r="155" spans="2:30" ht="18" customHeight="1">
      <c r="B155" s="38"/>
      <c r="C155" s="38"/>
      <c r="D155" s="38"/>
      <c r="E155" s="16"/>
      <c r="F155" s="16"/>
      <c r="G155" s="39"/>
      <c r="H155" s="38"/>
      <c r="I155" s="38"/>
      <c r="J155" s="38"/>
      <c r="K155" s="16"/>
      <c r="L155" s="16"/>
      <c r="M155" s="39"/>
      <c r="N155" s="40"/>
      <c r="O155" s="40"/>
      <c r="P155" s="40"/>
      <c r="Q155" s="51"/>
      <c r="R155" s="16"/>
      <c r="S155" s="39"/>
      <c r="T155" s="16"/>
      <c r="U155" s="41"/>
      <c r="V155" s="41"/>
      <c r="W155" s="41"/>
      <c r="X155" s="41"/>
      <c r="Y155" s="41"/>
    </row>
    <row r="156" spans="2:30" ht="18" customHeight="1">
      <c r="B156" s="46" t="s">
        <v>268</v>
      </c>
      <c r="C156" s="46"/>
      <c r="D156" s="46"/>
      <c r="E156" s="46"/>
      <c r="F156" s="46"/>
      <c r="G156" s="46"/>
      <c r="H156" s="46"/>
      <c r="I156" s="46"/>
      <c r="J156" s="46"/>
      <c r="K156" s="46"/>
      <c r="L156" s="51"/>
      <c r="M156" s="52"/>
      <c r="N156" s="51"/>
      <c r="O156" s="52"/>
      <c r="P156" s="52"/>
      <c r="Q156" s="51"/>
      <c r="R156" s="52"/>
    </row>
    <row r="157" spans="2:30" ht="18" customHeight="1" thickBot="1">
      <c r="B157" s="56" t="s">
        <v>17</v>
      </c>
      <c r="C157" s="46"/>
      <c r="D157" s="46"/>
      <c r="E157" s="46"/>
      <c r="F157" s="46"/>
      <c r="G157" s="46"/>
      <c r="H157" s="46"/>
      <c r="I157" s="46"/>
      <c r="J157" s="46"/>
      <c r="K157" s="46"/>
      <c r="L157" s="51"/>
      <c r="M157" s="52"/>
      <c r="N157" s="51"/>
      <c r="O157" s="52"/>
      <c r="P157" s="52"/>
      <c r="Q157" s="51"/>
      <c r="R157" s="52"/>
    </row>
    <row r="158" spans="2:30" s="17" customFormat="1" ht="18" customHeight="1" thickTop="1" thickBot="1">
      <c r="B158" s="101" t="s">
        <v>25</v>
      </c>
      <c r="C158" s="102"/>
      <c r="D158" s="102"/>
      <c r="E158" s="102"/>
      <c r="F158" s="102"/>
      <c r="G158" s="102"/>
      <c r="H158" s="103">
        <f>G151</f>
        <v>0</v>
      </c>
      <c r="I158" s="103"/>
      <c r="J158" s="53" t="s">
        <v>225</v>
      </c>
      <c r="K158" s="53"/>
      <c r="L158" s="54"/>
      <c r="M158" s="55"/>
      <c r="N158" s="51"/>
      <c r="O158" s="52"/>
      <c r="P158" s="52"/>
      <c r="Q158" s="51"/>
      <c r="R158" s="52"/>
      <c r="S158" s="1"/>
      <c r="T158" s="1"/>
      <c r="U158" s="1"/>
      <c r="V158" s="1"/>
      <c r="W158" s="1"/>
      <c r="X158" s="1"/>
      <c r="Y158" s="1"/>
      <c r="Z158" s="1"/>
      <c r="AC158" s="13"/>
      <c r="AD158" s="13"/>
    </row>
    <row r="159" spans="2:30" ht="18" customHeight="1" thickTop="1">
      <c r="B159" s="126" t="s">
        <v>27</v>
      </c>
      <c r="C159" s="127"/>
      <c r="D159" s="127"/>
      <c r="E159" s="127"/>
      <c r="F159" s="128"/>
      <c r="G159" s="108"/>
      <c r="H159" s="109"/>
      <c r="I159" s="22" t="s">
        <v>16</v>
      </c>
      <c r="J159" s="129" t="s">
        <v>30</v>
      </c>
      <c r="K159" s="127"/>
      <c r="L159" s="127"/>
      <c r="M159" s="127"/>
      <c r="N159" s="128"/>
      <c r="O159" s="108"/>
      <c r="P159" s="109"/>
      <c r="Q159" s="22" t="s">
        <v>16</v>
      </c>
      <c r="R159" s="232" t="s">
        <v>36</v>
      </c>
      <c r="S159" s="233"/>
      <c r="T159" s="233"/>
      <c r="U159" s="233"/>
      <c r="V159" s="234"/>
      <c r="W159" s="108"/>
      <c r="X159" s="109"/>
      <c r="Y159" s="14" t="s">
        <v>16</v>
      </c>
    </row>
    <row r="160" spans="2:30" ht="18" customHeight="1" thickBot="1">
      <c r="B160" s="117" t="s">
        <v>28</v>
      </c>
      <c r="C160" s="118"/>
      <c r="D160" s="118"/>
      <c r="E160" s="118"/>
      <c r="F160" s="119"/>
      <c r="G160" s="115"/>
      <c r="H160" s="116"/>
      <c r="I160" s="23" t="s">
        <v>16</v>
      </c>
      <c r="J160" s="120" t="s">
        <v>31</v>
      </c>
      <c r="K160" s="121"/>
      <c r="L160" s="121"/>
      <c r="M160" s="121"/>
      <c r="N160" s="122"/>
      <c r="O160" s="115"/>
      <c r="P160" s="116"/>
      <c r="Q160" s="23" t="s">
        <v>16</v>
      </c>
      <c r="R160" s="123" t="s">
        <v>29</v>
      </c>
      <c r="S160" s="124"/>
      <c r="T160" s="124"/>
      <c r="U160" s="124"/>
      <c r="V160" s="125"/>
      <c r="W160" s="115"/>
      <c r="X160" s="116"/>
      <c r="Y160" s="15" t="s">
        <v>16</v>
      </c>
    </row>
    <row r="161" spans="2:48" s="17" customFormat="1" ht="18" customHeight="1" thickTop="1">
      <c r="B161" s="255" t="str">
        <f>IF($G$151=G159+G160+O159+O160+W159+W160,"","【!!確認!!】障がい種別の内訳の合計人数と上の「身体障がい」の人数が一致していません。確認してください。")</f>
        <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D161" s="13"/>
      <c r="AE161" s="13"/>
      <c r="AF161" s="13"/>
      <c r="AG161" s="13"/>
      <c r="AH161" s="13"/>
      <c r="AI161" s="13"/>
      <c r="AJ161" s="13"/>
      <c r="AK161" s="13"/>
      <c r="AL161" s="13"/>
      <c r="AM161" s="13"/>
      <c r="AN161" s="13"/>
      <c r="AO161" s="13"/>
      <c r="AP161" s="13"/>
      <c r="AQ161" s="13"/>
      <c r="AR161" s="13"/>
      <c r="AS161" s="13"/>
      <c r="AT161" s="13"/>
      <c r="AU161" s="13"/>
      <c r="AV161" s="13"/>
    </row>
    <row r="162" spans="2:48" s="17" customFormat="1" ht="18" customHeight="1">
      <c r="B162" s="28"/>
      <c r="C162" s="29"/>
      <c r="D162" s="29"/>
      <c r="E162" s="29"/>
      <c r="F162" s="29"/>
      <c r="G162" s="20"/>
      <c r="H162" s="20"/>
      <c r="I162" s="10"/>
      <c r="J162" s="21"/>
      <c r="K162" s="16"/>
      <c r="L162" s="16"/>
      <c r="M162" s="16"/>
      <c r="N162" s="48"/>
      <c r="O162" s="48"/>
      <c r="P162" s="48"/>
      <c r="Q162" s="48"/>
      <c r="R162" s="48"/>
      <c r="S162" s="48"/>
      <c r="T162" s="48"/>
      <c r="U162" s="48"/>
      <c r="V162" s="48"/>
      <c r="W162" s="48"/>
      <c r="X162" s="48"/>
      <c r="Y162" s="48"/>
      <c r="Z162" s="48"/>
      <c r="AD162" s="13"/>
      <c r="AE162" s="13"/>
      <c r="AF162" s="13"/>
      <c r="AG162" s="13"/>
      <c r="AH162" s="13"/>
      <c r="AI162" s="13"/>
      <c r="AJ162" s="13"/>
      <c r="AK162" s="13"/>
      <c r="AL162" s="13"/>
      <c r="AM162" s="13"/>
      <c r="AN162" s="13"/>
      <c r="AO162" s="13"/>
      <c r="AP162" s="13"/>
      <c r="AQ162" s="13"/>
      <c r="AR162" s="13"/>
      <c r="AS162" s="13"/>
      <c r="AT162" s="13"/>
      <c r="AU162" s="13"/>
      <c r="AV162" s="13"/>
    </row>
    <row r="163" spans="2:48" ht="18" customHeight="1" thickBot="1">
      <c r="B163" s="13" t="s">
        <v>271</v>
      </c>
      <c r="C163" s="38"/>
      <c r="D163" s="38"/>
      <c r="E163" s="16"/>
      <c r="F163" s="16"/>
      <c r="G163" s="39"/>
      <c r="H163" s="38"/>
      <c r="I163" s="38"/>
      <c r="J163" s="38"/>
      <c r="K163" s="16"/>
      <c r="L163" s="16"/>
      <c r="M163" s="39"/>
      <c r="N163" s="40"/>
      <c r="O163" s="40"/>
      <c r="P163" s="40"/>
      <c r="Q163" s="51"/>
      <c r="R163" s="16"/>
      <c r="S163" s="39"/>
      <c r="T163" s="16"/>
      <c r="U163" s="41"/>
      <c r="V163" s="41"/>
      <c r="W163" s="41"/>
      <c r="X163" s="41"/>
      <c r="Y163" s="41"/>
    </row>
    <row r="164" spans="2:48" s="17" customFormat="1" ht="18" customHeight="1" thickTop="1" thickBot="1">
      <c r="B164" s="101" t="s">
        <v>240</v>
      </c>
      <c r="C164" s="102"/>
      <c r="D164" s="102"/>
      <c r="E164" s="102"/>
      <c r="F164" s="102"/>
      <c r="G164" s="102"/>
      <c r="H164" s="103">
        <f>$W$109</f>
        <v>0</v>
      </c>
      <c r="I164" s="103"/>
      <c r="J164" s="53" t="s">
        <v>225</v>
      </c>
      <c r="K164" s="53"/>
      <c r="L164" s="54"/>
      <c r="M164" s="55"/>
      <c r="N164" s="54"/>
      <c r="O164" s="55"/>
      <c r="P164" s="55"/>
      <c r="Q164" s="54"/>
      <c r="R164" s="55"/>
      <c r="AC164" s="13"/>
      <c r="AD164" s="13"/>
    </row>
    <row r="165" spans="2:48" ht="18" customHeight="1" thickTop="1">
      <c r="B165" s="224" t="s">
        <v>137</v>
      </c>
      <c r="C165" s="225"/>
      <c r="D165" s="226"/>
      <c r="E165" s="227"/>
      <c r="F165" s="227"/>
      <c r="G165" s="35" t="s">
        <v>16</v>
      </c>
      <c r="H165" s="224" t="s">
        <v>138</v>
      </c>
      <c r="I165" s="225"/>
      <c r="J165" s="226"/>
      <c r="K165" s="227"/>
      <c r="L165" s="227"/>
      <c r="M165" s="35" t="s">
        <v>16</v>
      </c>
      <c r="N165" s="237" t="s">
        <v>139</v>
      </c>
      <c r="O165" s="238"/>
      <c r="P165" s="239"/>
      <c r="Q165" s="227"/>
      <c r="R165" s="227"/>
      <c r="S165" s="35" t="s">
        <v>16</v>
      </c>
      <c r="X165" s="13"/>
      <c r="Y165" s="13"/>
    </row>
    <row r="166" spans="2:48" ht="18" customHeight="1">
      <c r="B166" s="137" t="s">
        <v>140</v>
      </c>
      <c r="C166" s="138"/>
      <c r="D166" s="139"/>
      <c r="E166" s="140"/>
      <c r="F166" s="141"/>
      <c r="G166" s="36" t="s">
        <v>16</v>
      </c>
      <c r="H166" s="137" t="s">
        <v>141</v>
      </c>
      <c r="I166" s="138"/>
      <c r="J166" s="139"/>
      <c r="K166" s="140"/>
      <c r="L166" s="141"/>
      <c r="M166" s="36" t="s">
        <v>16</v>
      </c>
      <c r="N166" s="142" t="s">
        <v>142</v>
      </c>
      <c r="O166" s="143"/>
      <c r="P166" s="144"/>
      <c r="Q166" s="140"/>
      <c r="R166" s="141"/>
      <c r="S166" s="36" t="s">
        <v>16</v>
      </c>
      <c r="X166" s="13"/>
      <c r="Y166" s="13"/>
    </row>
    <row r="167" spans="2:48" ht="18" customHeight="1">
      <c r="B167" s="145" t="s">
        <v>143</v>
      </c>
      <c r="C167" s="146"/>
      <c r="D167" s="147"/>
      <c r="E167" s="140"/>
      <c r="F167" s="141"/>
      <c r="G167" s="36" t="s">
        <v>16</v>
      </c>
      <c r="H167" s="148" t="s">
        <v>144</v>
      </c>
      <c r="I167" s="149"/>
      <c r="J167" s="150"/>
      <c r="K167" s="140"/>
      <c r="L167" s="141"/>
      <c r="M167" s="36" t="s">
        <v>16</v>
      </c>
      <c r="N167" s="151" t="s">
        <v>145</v>
      </c>
      <c r="O167" s="152"/>
      <c r="P167" s="153"/>
      <c r="Q167" s="140"/>
      <c r="R167" s="141"/>
      <c r="S167" s="36" t="s">
        <v>16</v>
      </c>
      <c r="X167" s="13"/>
      <c r="Y167" s="13"/>
    </row>
    <row r="168" spans="2:48" ht="18" customHeight="1">
      <c r="B168" s="148" t="s">
        <v>146</v>
      </c>
      <c r="C168" s="149"/>
      <c r="D168" s="150"/>
      <c r="E168" s="140"/>
      <c r="F168" s="141"/>
      <c r="G168" s="36" t="s">
        <v>16</v>
      </c>
      <c r="H168" s="148" t="s">
        <v>147</v>
      </c>
      <c r="I168" s="149"/>
      <c r="J168" s="150"/>
      <c r="K168" s="140"/>
      <c r="L168" s="141"/>
      <c r="M168" s="36" t="s">
        <v>16</v>
      </c>
      <c r="N168" s="151" t="s">
        <v>148</v>
      </c>
      <c r="O168" s="152"/>
      <c r="P168" s="153"/>
      <c r="Q168" s="140"/>
      <c r="R168" s="141"/>
      <c r="S168" s="36" t="s">
        <v>16</v>
      </c>
      <c r="X168" s="13"/>
      <c r="Y168" s="13"/>
    </row>
    <row r="169" spans="2:48" ht="18" customHeight="1">
      <c r="B169" s="148" t="s">
        <v>149</v>
      </c>
      <c r="C169" s="149"/>
      <c r="D169" s="150"/>
      <c r="E169" s="140"/>
      <c r="F169" s="141"/>
      <c r="G169" s="36" t="s">
        <v>16</v>
      </c>
      <c r="H169" s="148" t="s">
        <v>150</v>
      </c>
      <c r="I169" s="149"/>
      <c r="J169" s="150"/>
      <c r="K169" s="140"/>
      <c r="L169" s="141"/>
      <c r="M169" s="36" t="s">
        <v>16</v>
      </c>
      <c r="N169" s="151" t="s">
        <v>151</v>
      </c>
      <c r="O169" s="152"/>
      <c r="P169" s="153"/>
      <c r="Q169" s="140"/>
      <c r="R169" s="141"/>
      <c r="S169" s="36" t="s">
        <v>16</v>
      </c>
      <c r="X169" s="13"/>
      <c r="Y169" s="13"/>
    </row>
    <row r="170" spans="2:48" ht="18" customHeight="1">
      <c r="B170" s="148" t="s">
        <v>152</v>
      </c>
      <c r="C170" s="149"/>
      <c r="D170" s="150"/>
      <c r="E170" s="140"/>
      <c r="F170" s="141"/>
      <c r="G170" s="36" t="s">
        <v>16</v>
      </c>
      <c r="H170" s="148" t="s">
        <v>153</v>
      </c>
      <c r="I170" s="149"/>
      <c r="J170" s="150"/>
      <c r="K170" s="140"/>
      <c r="L170" s="141"/>
      <c r="M170" s="36" t="s">
        <v>16</v>
      </c>
      <c r="N170" s="151" t="s">
        <v>154</v>
      </c>
      <c r="O170" s="152"/>
      <c r="P170" s="153"/>
      <c r="Q170" s="140"/>
      <c r="R170" s="141"/>
      <c r="S170" s="36" t="s">
        <v>16</v>
      </c>
      <c r="X170" s="13"/>
      <c r="Y170" s="13"/>
    </row>
    <row r="171" spans="2:48" ht="18" customHeight="1">
      <c r="B171" s="148" t="s">
        <v>155</v>
      </c>
      <c r="C171" s="149"/>
      <c r="D171" s="150"/>
      <c r="E171" s="140"/>
      <c r="F171" s="141"/>
      <c r="G171" s="36" t="s">
        <v>16</v>
      </c>
      <c r="H171" s="148" t="s">
        <v>156</v>
      </c>
      <c r="I171" s="149"/>
      <c r="J171" s="150"/>
      <c r="K171" s="140"/>
      <c r="L171" s="141"/>
      <c r="M171" s="36" t="s">
        <v>16</v>
      </c>
      <c r="N171" s="151" t="s">
        <v>157</v>
      </c>
      <c r="O171" s="152"/>
      <c r="P171" s="153"/>
      <c r="Q171" s="140"/>
      <c r="R171" s="141"/>
      <c r="S171" s="36" t="s">
        <v>16</v>
      </c>
      <c r="X171" s="13"/>
      <c r="Y171" s="13"/>
    </row>
    <row r="172" spans="2:48" ht="18" customHeight="1">
      <c r="B172" s="148" t="s">
        <v>158</v>
      </c>
      <c r="C172" s="149"/>
      <c r="D172" s="150"/>
      <c r="E172" s="140"/>
      <c r="F172" s="141"/>
      <c r="G172" s="36" t="s">
        <v>16</v>
      </c>
      <c r="H172" s="148" t="s">
        <v>159</v>
      </c>
      <c r="I172" s="149"/>
      <c r="J172" s="150"/>
      <c r="K172" s="140"/>
      <c r="L172" s="141"/>
      <c r="M172" s="36" t="s">
        <v>16</v>
      </c>
      <c r="N172" s="151" t="s">
        <v>160</v>
      </c>
      <c r="O172" s="152"/>
      <c r="P172" s="153"/>
      <c r="Q172" s="140"/>
      <c r="R172" s="141"/>
      <c r="S172" s="36" t="s">
        <v>16</v>
      </c>
      <c r="X172" s="13"/>
      <c r="Y172" s="13"/>
    </row>
    <row r="173" spans="2:48" ht="18" customHeight="1">
      <c r="B173" s="148" t="s">
        <v>161</v>
      </c>
      <c r="C173" s="149"/>
      <c r="D173" s="150"/>
      <c r="E173" s="140"/>
      <c r="F173" s="141"/>
      <c r="G173" s="36" t="s">
        <v>16</v>
      </c>
      <c r="H173" s="148" t="s">
        <v>162</v>
      </c>
      <c r="I173" s="149"/>
      <c r="J173" s="150"/>
      <c r="K173" s="140"/>
      <c r="L173" s="141"/>
      <c r="M173" s="36" t="s">
        <v>16</v>
      </c>
      <c r="N173" s="151" t="s">
        <v>163</v>
      </c>
      <c r="O173" s="152"/>
      <c r="P173" s="153"/>
      <c r="Q173" s="140"/>
      <c r="R173" s="141"/>
      <c r="S173" s="36" t="s">
        <v>16</v>
      </c>
      <c r="T173" s="275" t="str">
        <f>IF($W$109=$Q$179,"","【!!確認!!】合計人数が（２）の回答と一致していません。入力に誤りがないか確認してください。")</f>
        <v/>
      </c>
      <c r="U173" s="276"/>
      <c r="V173" s="276"/>
      <c r="W173" s="276"/>
      <c r="X173" s="276"/>
      <c r="Y173" s="276"/>
    </row>
    <row r="174" spans="2:48" ht="18" customHeight="1">
      <c r="B174" s="148" t="s">
        <v>164</v>
      </c>
      <c r="C174" s="149"/>
      <c r="D174" s="150"/>
      <c r="E174" s="140"/>
      <c r="F174" s="141"/>
      <c r="G174" s="36" t="s">
        <v>16</v>
      </c>
      <c r="H174" s="148" t="s">
        <v>165</v>
      </c>
      <c r="I174" s="149"/>
      <c r="J174" s="150"/>
      <c r="K174" s="140"/>
      <c r="L174" s="141"/>
      <c r="M174" s="36" t="s">
        <v>16</v>
      </c>
      <c r="N174" s="151" t="s">
        <v>166</v>
      </c>
      <c r="O174" s="152"/>
      <c r="P174" s="153"/>
      <c r="Q174" s="140"/>
      <c r="R174" s="141"/>
      <c r="S174" s="36" t="s">
        <v>16</v>
      </c>
      <c r="T174" s="275"/>
      <c r="U174" s="276"/>
      <c r="V174" s="276"/>
      <c r="W174" s="276"/>
      <c r="X174" s="276"/>
      <c r="Y174" s="276"/>
    </row>
    <row r="175" spans="2:48" ht="18" customHeight="1">
      <c r="B175" s="148" t="s">
        <v>167</v>
      </c>
      <c r="C175" s="149"/>
      <c r="D175" s="150"/>
      <c r="E175" s="140"/>
      <c r="F175" s="141"/>
      <c r="G175" s="36" t="s">
        <v>16</v>
      </c>
      <c r="H175" s="148" t="s">
        <v>168</v>
      </c>
      <c r="I175" s="149"/>
      <c r="J175" s="150"/>
      <c r="K175" s="140"/>
      <c r="L175" s="141"/>
      <c r="M175" s="36" t="s">
        <v>16</v>
      </c>
      <c r="N175" s="151" t="s">
        <v>169</v>
      </c>
      <c r="O175" s="152"/>
      <c r="P175" s="153"/>
      <c r="Q175" s="140"/>
      <c r="R175" s="141"/>
      <c r="S175" s="36" t="s">
        <v>16</v>
      </c>
      <c r="T175" s="275"/>
      <c r="U175" s="276"/>
      <c r="V175" s="276"/>
      <c r="W175" s="276"/>
      <c r="X175" s="276"/>
      <c r="Y175" s="276"/>
    </row>
    <row r="176" spans="2:48" ht="18" customHeight="1">
      <c r="B176" s="148" t="s">
        <v>170</v>
      </c>
      <c r="C176" s="149"/>
      <c r="D176" s="150"/>
      <c r="E176" s="140"/>
      <c r="F176" s="141"/>
      <c r="G176" s="36" t="s">
        <v>16</v>
      </c>
      <c r="H176" s="148" t="s">
        <v>171</v>
      </c>
      <c r="I176" s="149"/>
      <c r="J176" s="150"/>
      <c r="K176" s="140"/>
      <c r="L176" s="141"/>
      <c r="M176" s="36" t="s">
        <v>16</v>
      </c>
      <c r="N176" s="151" t="s">
        <v>172</v>
      </c>
      <c r="O176" s="152"/>
      <c r="P176" s="153"/>
      <c r="Q176" s="140"/>
      <c r="R176" s="141"/>
      <c r="S176" s="36" t="s">
        <v>16</v>
      </c>
      <c r="T176" s="275"/>
      <c r="U176" s="276"/>
      <c r="V176" s="276"/>
      <c r="W176" s="276"/>
      <c r="X176" s="276"/>
      <c r="Y176" s="276"/>
    </row>
    <row r="177" spans="2:30" ht="18" customHeight="1">
      <c r="B177" s="148" t="s">
        <v>173</v>
      </c>
      <c r="C177" s="149"/>
      <c r="D177" s="150"/>
      <c r="E177" s="140"/>
      <c r="F177" s="141"/>
      <c r="G177" s="36" t="s">
        <v>16</v>
      </c>
      <c r="H177" s="148" t="s">
        <v>174</v>
      </c>
      <c r="I177" s="149"/>
      <c r="J177" s="150"/>
      <c r="K177" s="140"/>
      <c r="L177" s="141"/>
      <c r="M177" s="36" t="s">
        <v>16</v>
      </c>
      <c r="N177" s="151" t="s">
        <v>175</v>
      </c>
      <c r="O177" s="152"/>
      <c r="P177" s="153"/>
      <c r="Q177" s="140"/>
      <c r="R177" s="141"/>
      <c r="S177" s="36" t="s">
        <v>16</v>
      </c>
      <c r="T177" s="275"/>
      <c r="U177" s="276"/>
      <c r="V177" s="276"/>
      <c r="W177" s="276"/>
      <c r="X177" s="276"/>
      <c r="Y177" s="276"/>
    </row>
    <row r="178" spans="2:30" ht="18" customHeight="1">
      <c r="B178" s="148" t="s">
        <v>176</v>
      </c>
      <c r="C178" s="149"/>
      <c r="D178" s="150"/>
      <c r="E178" s="140"/>
      <c r="F178" s="141"/>
      <c r="G178" s="36" t="s">
        <v>16</v>
      </c>
      <c r="H178" s="148" t="s">
        <v>177</v>
      </c>
      <c r="I178" s="149"/>
      <c r="J178" s="150"/>
      <c r="K178" s="140"/>
      <c r="L178" s="141"/>
      <c r="M178" s="36" t="s">
        <v>16</v>
      </c>
      <c r="N178" s="151" t="s">
        <v>178</v>
      </c>
      <c r="O178" s="152"/>
      <c r="P178" s="153"/>
      <c r="Q178" s="140"/>
      <c r="R178" s="141"/>
      <c r="S178" s="36" t="s">
        <v>16</v>
      </c>
      <c r="T178" s="275"/>
      <c r="U178" s="276"/>
      <c r="V178" s="276"/>
      <c r="W178" s="276"/>
      <c r="X178" s="276"/>
      <c r="Y178" s="276"/>
    </row>
    <row r="179" spans="2:30" ht="18" customHeight="1" thickBot="1">
      <c r="B179" s="243" t="s">
        <v>179</v>
      </c>
      <c r="C179" s="244"/>
      <c r="D179" s="245"/>
      <c r="E179" s="273"/>
      <c r="F179" s="274"/>
      <c r="G179" s="37" t="s">
        <v>16</v>
      </c>
      <c r="H179" s="243" t="s">
        <v>180</v>
      </c>
      <c r="I179" s="244"/>
      <c r="J179" s="245"/>
      <c r="K179" s="273"/>
      <c r="L179" s="274"/>
      <c r="M179" s="37" t="s">
        <v>16</v>
      </c>
      <c r="N179" s="248" t="s">
        <v>181</v>
      </c>
      <c r="O179" s="249"/>
      <c r="P179" s="250"/>
      <c r="Q179" s="251">
        <f>SUM(E165:F179,K165:L179,Q165:R178)</f>
        <v>0</v>
      </c>
      <c r="R179" s="251"/>
      <c r="S179" s="37" t="s">
        <v>16</v>
      </c>
      <c r="T179" s="275"/>
      <c r="U179" s="276"/>
      <c r="V179" s="276"/>
      <c r="W179" s="276"/>
      <c r="X179" s="276"/>
      <c r="Y179" s="276"/>
    </row>
    <row r="180" spans="2:30" ht="18" customHeight="1" thickTop="1">
      <c r="B180" s="38"/>
      <c r="C180" s="38"/>
      <c r="D180" s="38"/>
      <c r="E180" s="16"/>
      <c r="F180" s="16"/>
      <c r="G180" s="39"/>
      <c r="H180" s="38"/>
      <c r="I180" s="38"/>
      <c r="J180" s="38"/>
      <c r="K180" s="16"/>
      <c r="L180" s="16"/>
      <c r="M180" s="39"/>
      <c r="N180" s="40"/>
      <c r="O180" s="40"/>
      <c r="P180" s="40"/>
      <c r="Q180" s="51" t="s">
        <v>208</v>
      </c>
      <c r="R180" s="16"/>
      <c r="S180" s="39"/>
      <c r="T180" s="16"/>
      <c r="U180" s="41"/>
      <c r="V180" s="41"/>
      <c r="W180" s="41"/>
      <c r="X180" s="41"/>
      <c r="Y180" s="41"/>
    </row>
    <row r="181" spans="2:30" ht="18" customHeight="1">
      <c r="I181" s="26"/>
      <c r="J181" s="26"/>
      <c r="K181" s="26"/>
      <c r="N181" s="25"/>
      <c r="O181" s="25"/>
      <c r="P181" s="30"/>
      <c r="Q181" s="25"/>
      <c r="R181" s="25"/>
      <c r="S181" s="25"/>
      <c r="T181" s="25"/>
      <c r="U181" s="25"/>
      <c r="V181" s="25"/>
      <c r="W181" s="25"/>
      <c r="X181" s="25"/>
      <c r="Y181" s="25"/>
    </row>
    <row r="182" spans="2:30" ht="18" customHeight="1">
      <c r="B182" s="73" t="s">
        <v>243</v>
      </c>
      <c r="I182" s="7"/>
      <c r="J182" s="7"/>
      <c r="K182" s="7"/>
      <c r="N182" s="25"/>
      <c r="O182" s="25"/>
      <c r="P182" s="25"/>
      <c r="Q182" s="25"/>
      <c r="R182" s="25"/>
      <c r="S182" s="25"/>
      <c r="T182" s="25"/>
      <c r="U182" s="25"/>
      <c r="V182" s="25"/>
      <c r="W182" s="25"/>
      <c r="X182" s="25"/>
      <c r="Y182" s="25"/>
    </row>
    <row r="183" spans="2:30" ht="18" customHeight="1" thickBot="1">
      <c r="B183" s="133" t="s">
        <v>241</v>
      </c>
      <c r="C183" s="133"/>
      <c r="D183" s="133"/>
      <c r="E183" s="133"/>
      <c r="F183" s="133"/>
      <c r="G183" s="133"/>
      <c r="H183" s="133"/>
      <c r="I183" s="133"/>
      <c r="J183" s="133"/>
      <c r="K183" s="133"/>
      <c r="L183" s="133"/>
      <c r="M183" s="133"/>
      <c r="N183" s="133"/>
      <c r="O183" s="133"/>
      <c r="P183" s="133"/>
      <c r="Q183" s="133"/>
      <c r="R183" s="133"/>
      <c r="S183" s="47"/>
      <c r="T183" s="47"/>
      <c r="U183" s="47"/>
      <c r="V183" s="47"/>
      <c r="W183" s="47"/>
      <c r="X183" s="47"/>
      <c r="Y183" s="47"/>
      <c r="Z183" s="47"/>
    </row>
    <row r="184" spans="2:30" ht="17.25" thickTop="1" thickBot="1">
      <c r="B184" s="133"/>
      <c r="C184" s="133"/>
      <c r="D184" s="133"/>
      <c r="E184" s="133"/>
      <c r="F184" s="133"/>
      <c r="G184" s="133"/>
      <c r="H184" s="133"/>
      <c r="I184" s="133"/>
      <c r="J184" s="133"/>
      <c r="K184" s="133"/>
      <c r="L184" s="133"/>
      <c r="M184" s="133"/>
      <c r="N184" s="133"/>
      <c r="O184" s="133"/>
      <c r="P184" s="133"/>
      <c r="Q184" s="133"/>
      <c r="R184" s="133"/>
      <c r="S184" s="18"/>
      <c r="T184" s="130"/>
      <c r="U184" s="131"/>
      <c r="V184" s="60" t="s">
        <v>104</v>
      </c>
      <c r="W184" s="18"/>
      <c r="X184" s="18"/>
      <c r="Y184" s="18"/>
    </row>
    <row r="185" spans="2:30" ht="16.5" thickTop="1">
      <c r="C185" s="283" t="str">
        <f>IF(T184&gt;W30,"【!!確認!!】令和４年４月１日時点の利用者数を超えています。入力に誤りがないか確認してください。","")</f>
        <v/>
      </c>
      <c r="D185" s="283"/>
      <c r="E185" s="283"/>
      <c r="F185" s="283"/>
      <c r="G185" s="283"/>
      <c r="H185" s="283"/>
      <c r="I185" s="283"/>
      <c r="J185" s="283"/>
      <c r="K185" s="283"/>
      <c r="L185" s="283"/>
      <c r="M185" s="283"/>
      <c r="N185" s="283"/>
      <c r="O185" s="283"/>
      <c r="P185" s="283"/>
      <c r="Q185" s="283"/>
      <c r="R185" s="283"/>
      <c r="S185" s="283"/>
      <c r="T185" s="283"/>
      <c r="U185" s="283"/>
      <c r="V185" s="283"/>
      <c r="W185" s="283"/>
      <c r="X185" s="283"/>
      <c r="Y185" s="283"/>
      <c r="Z185" s="283"/>
    </row>
    <row r="186" spans="2:30" ht="15.75" customHeight="1" thickBot="1">
      <c r="B186" s="214" t="s">
        <v>194</v>
      </c>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row>
    <row r="187" spans="2:30" s="17" customFormat="1" ht="18" customHeight="1" thickTop="1" thickBot="1">
      <c r="B187" s="101" t="s">
        <v>244</v>
      </c>
      <c r="C187" s="102"/>
      <c r="D187" s="102"/>
      <c r="E187" s="102"/>
      <c r="F187" s="102"/>
      <c r="G187" s="102"/>
      <c r="H187" s="103">
        <f>T184</f>
        <v>0</v>
      </c>
      <c r="I187" s="103"/>
      <c r="J187" s="53" t="s">
        <v>225</v>
      </c>
      <c r="K187" s="53"/>
      <c r="L187" s="54"/>
      <c r="M187" s="55"/>
      <c r="N187" s="54"/>
      <c r="O187" s="55"/>
      <c r="P187" s="55"/>
      <c r="Q187" s="54"/>
      <c r="R187" s="55"/>
      <c r="AC187" s="13"/>
      <c r="AD187" s="13"/>
    </row>
    <row r="188" spans="2:30" ht="16.5" thickTop="1">
      <c r="B188" s="213" t="s">
        <v>10</v>
      </c>
      <c r="C188" s="135"/>
      <c r="D188" s="135"/>
      <c r="E188" s="135"/>
      <c r="F188" s="136"/>
      <c r="G188" s="109"/>
      <c r="H188" s="132"/>
      <c r="I188" s="22" t="s">
        <v>16</v>
      </c>
      <c r="J188" s="134" t="s">
        <v>11</v>
      </c>
      <c r="K188" s="135"/>
      <c r="L188" s="135"/>
      <c r="M188" s="135"/>
      <c r="N188" s="136"/>
      <c r="O188" s="109"/>
      <c r="P188" s="132"/>
      <c r="Q188" s="22" t="s">
        <v>16</v>
      </c>
      <c r="R188" s="134" t="s">
        <v>12</v>
      </c>
      <c r="S188" s="135"/>
      <c r="T188" s="135"/>
      <c r="U188" s="135"/>
      <c r="V188" s="136"/>
      <c r="W188" s="109"/>
      <c r="X188" s="132"/>
      <c r="Y188" s="14" t="s">
        <v>16</v>
      </c>
    </row>
    <row r="189" spans="2:30" ht="16.5" thickBot="1">
      <c r="B189" s="208" t="s">
        <v>13</v>
      </c>
      <c r="C189" s="209"/>
      <c r="D189" s="209"/>
      <c r="E189" s="209"/>
      <c r="F189" s="210"/>
      <c r="G189" s="116"/>
      <c r="H189" s="212"/>
      <c r="I189" s="23" t="s">
        <v>16</v>
      </c>
      <c r="J189" s="211" t="s">
        <v>15</v>
      </c>
      <c r="K189" s="209"/>
      <c r="L189" s="209"/>
      <c r="M189" s="209"/>
      <c r="N189" s="210"/>
      <c r="O189" s="116"/>
      <c r="P189" s="212"/>
      <c r="Q189" s="23" t="s">
        <v>16</v>
      </c>
      <c r="R189" s="211" t="s">
        <v>14</v>
      </c>
      <c r="S189" s="209"/>
      <c r="T189" s="209"/>
      <c r="U189" s="209"/>
      <c r="V189" s="210"/>
      <c r="W189" s="116"/>
      <c r="X189" s="212"/>
      <c r="Y189" s="15" t="s">
        <v>16</v>
      </c>
    </row>
    <row r="190" spans="2:30" ht="16.5" thickTop="1">
      <c r="B190" s="282" t="str">
        <f>IF($T$184=SUM($G$188,$O$188,$W$188,$W$189,$O$189,$G$189),"","【!!確認!!】内訳の合計と（１）の回答が一致していません。入力に誤りがないか確認してください。")</f>
        <v/>
      </c>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row>
    <row r="191" spans="2:30">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2:30" ht="18" customHeight="1" thickBot="1">
      <c r="B192" s="133" t="s">
        <v>245</v>
      </c>
      <c r="C192" s="133"/>
      <c r="D192" s="133"/>
      <c r="E192" s="133"/>
      <c r="F192" s="133"/>
      <c r="G192" s="133"/>
      <c r="H192" s="133"/>
      <c r="I192" s="133"/>
      <c r="J192" s="133"/>
      <c r="K192" s="133"/>
      <c r="L192" s="133"/>
      <c r="M192" s="133"/>
      <c r="N192" s="133"/>
      <c r="O192" s="133"/>
      <c r="P192" s="133"/>
      <c r="Q192" s="133"/>
      <c r="R192" s="133"/>
      <c r="S192" s="47"/>
      <c r="T192" s="47"/>
      <c r="U192" s="47"/>
      <c r="V192" s="47"/>
      <c r="W192" s="47"/>
      <c r="X192" s="47"/>
      <c r="Y192" s="47"/>
      <c r="Z192" s="47"/>
    </row>
    <row r="193" spans="2:30" ht="17.25" thickTop="1" thickBot="1">
      <c r="B193" s="133"/>
      <c r="C193" s="133"/>
      <c r="D193" s="133"/>
      <c r="E193" s="133"/>
      <c r="F193" s="133"/>
      <c r="G193" s="133"/>
      <c r="H193" s="133"/>
      <c r="I193" s="133"/>
      <c r="J193" s="133"/>
      <c r="K193" s="133"/>
      <c r="L193" s="133"/>
      <c r="M193" s="133"/>
      <c r="N193" s="133"/>
      <c r="O193" s="133"/>
      <c r="P193" s="133"/>
      <c r="Q193" s="133"/>
      <c r="R193" s="133"/>
      <c r="S193" s="18"/>
      <c r="T193" s="130"/>
      <c r="U193" s="131"/>
      <c r="V193" s="60" t="s">
        <v>104</v>
      </c>
      <c r="W193" s="18"/>
      <c r="X193" s="18"/>
      <c r="Y193" s="18"/>
    </row>
    <row r="194" spans="2:30" ht="16.5" thickTop="1">
      <c r="C194" s="283" t="str">
        <f>IF(T193&gt;T184,"【!!確認!!】（１）の回答人数を超えています。入力に誤りがないか確認してください。","")</f>
        <v/>
      </c>
      <c r="D194" s="283"/>
      <c r="E194" s="283"/>
      <c r="F194" s="283"/>
      <c r="G194" s="283"/>
      <c r="H194" s="283"/>
      <c r="I194" s="283"/>
      <c r="J194" s="283"/>
      <c r="K194" s="283"/>
      <c r="L194" s="283"/>
      <c r="M194" s="283"/>
      <c r="N194" s="283"/>
      <c r="O194" s="283"/>
      <c r="P194" s="283"/>
      <c r="Q194" s="283"/>
      <c r="R194" s="283"/>
      <c r="S194" s="283"/>
      <c r="T194" s="283"/>
      <c r="U194" s="283"/>
      <c r="V194" s="283"/>
      <c r="W194" s="283"/>
      <c r="X194" s="283"/>
      <c r="Y194" s="283"/>
      <c r="Z194" s="283"/>
    </row>
    <row r="195" spans="2:30" ht="15.75" customHeight="1" thickBot="1">
      <c r="B195" s="214" t="s">
        <v>195</v>
      </c>
      <c r="C195" s="214"/>
      <c r="D195" s="214"/>
      <c r="E195" s="214"/>
      <c r="F195" s="214"/>
      <c r="G195" s="214"/>
      <c r="H195" s="214"/>
      <c r="I195" s="214"/>
      <c r="J195" s="214"/>
      <c r="K195" s="214"/>
      <c r="L195" s="214"/>
      <c r="M195" s="214"/>
      <c r="N195" s="214"/>
      <c r="O195" s="214"/>
      <c r="P195" s="214"/>
      <c r="Q195" s="214"/>
      <c r="R195" s="214"/>
      <c r="S195" s="214"/>
      <c r="T195" s="214"/>
      <c r="U195" s="214"/>
      <c r="V195" s="214"/>
      <c r="W195" s="214"/>
      <c r="X195" s="214"/>
      <c r="Y195" s="214"/>
    </row>
    <row r="196" spans="2:30" s="17" customFormat="1" ht="18" customHeight="1" thickTop="1" thickBot="1">
      <c r="B196" s="101" t="s">
        <v>246</v>
      </c>
      <c r="C196" s="102"/>
      <c r="D196" s="102"/>
      <c r="E196" s="102"/>
      <c r="F196" s="102"/>
      <c r="G196" s="102"/>
      <c r="H196" s="103">
        <f>T193</f>
        <v>0</v>
      </c>
      <c r="I196" s="103"/>
      <c r="J196" s="53" t="s">
        <v>225</v>
      </c>
      <c r="K196" s="53"/>
      <c r="L196" s="54"/>
      <c r="M196" s="55"/>
      <c r="N196" s="54"/>
      <c r="O196" s="55"/>
      <c r="P196" s="55"/>
      <c r="Q196" s="54"/>
      <c r="R196" s="55"/>
      <c r="AC196" s="13"/>
      <c r="AD196" s="13"/>
    </row>
    <row r="197" spans="2:30" ht="16.5" thickTop="1">
      <c r="B197" s="213" t="s">
        <v>10</v>
      </c>
      <c r="C197" s="135"/>
      <c r="D197" s="135"/>
      <c r="E197" s="135"/>
      <c r="F197" s="136"/>
      <c r="G197" s="109"/>
      <c r="H197" s="132"/>
      <c r="I197" s="22" t="s">
        <v>16</v>
      </c>
      <c r="J197" s="134" t="s">
        <v>11</v>
      </c>
      <c r="K197" s="135"/>
      <c r="L197" s="135"/>
      <c r="M197" s="135"/>
      <c r="N197" s="136"/>
      <c r="O197" s="109"/>
      <c r="P197" s="132"/>
      <c r="Q197" s="22" t="s">
        <v>16</v>
      </c>
      <c r="R197" s="134" t="s">
        <v>12</v>
      </c>
      <c r="S197" s="135"/>
      <c r="T197" s="135"/>
      <c r="U197" s="135"/>
      <c r="V197" s="136"/>
      <c r="W197" s="109"/>
      <c r="X197" s="132"/>
      <c r="Y197" s="14" t="s">
        <v>16</v>
      </c>
    </row>
    <row r="198" spans="2:30" ht="16.5" thickBot="1">
      <c r="B198" s="208" t="s">
        <v>13</v>
      </c>
      <c r="C198" s="209"/>
      <c r="D198" s="209"/>
      <c r="E198" s="209"/>
      <c r="F198" s="210"/>
      <c r="G198" s="116"/>
      <c r="H198" s="212"/>
      <c r="I198" s="23" t="s">
        <v>16</v>
      </c>
      <c r="J198" s="211" t="s">
        <v>15</v>
      </c>
      <c r="K198" s="209"/>
      <c r="L198" s="209"/>
      <c r="M198" s="209"/>
      <c r="N198" s="210"/>
      <c r="O198" s="116"/>
      <c r="P198" s="212"/>
      <c r="Q198" s="23" t="s">
        <v>16</v>
      </c>
      <c r="R198" s="211" t="s">
        <v>14</v>
      </c>
      <c r="S198" s="209"/>
      <c r="T198" s="209"/>
      <c r="U198" s="209"/>
      <c r="V198" s="210"/>
      <c r="W198" s="116"/>
      <c r="X198" s="212"/>
      <c r="Y198" s="15" t="s">
        <v>16</v>
      </c>
    </row>
    <row r="199" spans="2:30" ht="16.5" thickTop="1">
      <c r="B199" s="282" t="str">
        <f>IF(T193=G197+G198+O198+O197+W197+W198,"","【!!確認!!】内訳の合計と（３）の回答が一致していません。入力に誤りがないか確認してください。")</f>
        <v/>
      </c>
      <c r="C199" s="282"/>
      <c r="D199" s="282"/>
      <c r="E199" s="282"/>
      <c r="F199" s="282"/>
      <c r="G199" s="282"/>
      <c r="H199" s="282"/>
      <c r="I199" s="282"/>
      <c r="J199" s="282"/>
      <c r="K199" s="282"/>
      <c r="L199" s="282"/>
      <c r="M199" s="282"/>
      <c r="N199" s="282"/>
      <c r="O199" s="282"/>
      <c r="P199" s="282"/>
      <c r="Q199" s="282"/>
      <c r="R199" s="282"/>
      <c r="S199" s="282"/>
      <c r="T199" s="282"/>
      <c r="U199" s="282"/>
      <c r="V199" s="282"/>
      <c r="W199" s="282"/>
      <c r="X199" s="282"/>
      <c r="Y199" s="282"/>
      <c r="Z199" s="282"/>
    </row>
    <row r="200" spans="2:30" ht="11.25" customHeight="1">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2" spans="2:30" ht="16.5" thickBot="1">
      <c r="B202" s="1" t="s">
        <v>242</v>
      </c>
    </row>
    <row r="203" spans="2:30" ht="16.5" thickTop="1">
      <c r="B203" s="256"/>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8"/>
    </row>
    <row r="204" spans="2:30">
      <c r="B204" s="259"/>
      <c r="C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1"/>
    </row>
    <row r="205" spans="2:30">
      <c r="B205" s="259"/>
      <c r="C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1"/>
    </row>
    <row r="206" spans="2:30" ht="16.5" thickBot="1">
      <c r="B206" s="262"/>
      <c r="C206" s="263"/>
      <c r="D206" s="263"/>
      <c r="E206" s="263"/>
      <c r="F206" s="263"/>
      <c r="G206" s="263"/>
      <c r="H206" s="263"/>
      <c r="I206" s="263"/>
      <c r="J206" s="263"/>
      <c r="K206" s="263"/>
      <c r="L206" s="263"/>
      <c r="M206" s="263"/>
      <c r="N206" s="263"/>
      <c r="O206" s="263"/>
      <c r="P206" s="263"/>
      <c r="Q206" s="263"/>
      <c r="R206" s="263"/>
      <c r="S206" s="263"/>
      <c r="T206" s="263"/>
      <c r="U206" s="263"/>
      <c r="V206" s="263"/>
      <c r="W206" s="263"/>
      <c r="X206" s="263"/>
      <c r="Y206" s="264"/>
    </row>
    <row r="207" spans="2:30" ht="16.5" thickTop="1"/>
    <row r="208" spans="2:30" ht="16.5" thickBot="1"/>
    <row r="209" spans="2:23" s="62" customFormat="1" ht="5.25" customHeight="1" thickTop="1">
      <c r="B209" s="63"/>
      <c r="C209" s="64"/>
      <c r="D209" s="64"/>
      <c r="E209" s="64"/>
      <c r="F209" s="64"/>
      <c r="G209" s="64"/>
      <c r="H209" s="64"/>
      <c r="I209" s="64"/>
      <c r="J209" s="64"/>
      <c r="K209" s="64"/>
      <c r="L209" s="64"/>
      <c r="M209" s="64"/>
      <c r="N209" s="64"/>
      <c r="O209" s="64"/>
      <c r="P209" s="64"/>
      <c r="Q209" s="64"/>
      <c r="R209" s="64"/>
      <c r="S209" s="64"/>
      <c r="T209" s="64"/>
      <c r="U209" s="64"/>
      <c r="V209" s="64"/>
      <c r="W209" s="65"/>
    </row>
    <row r="210" spans="2:23" s="62" customFormat="1">
      <c r="B210" s="66" t="s">
        <v>263</v>
      </c>
      <c r="W210" s="67"/>
    </row>
    <row r="211" spans="2:23" s="62" customFormat="1">
      <c r="B211" s="66" t="s">
        <v>275</v>
      </c>
      <c r="W211" s="67"/>
    </row>
    <row r="212" spans="2:23" s="62" customFormat="1">
      <c r="B212" s="66" t="s">
        <v>264</v>
      </c>
      <c r="W212" s="67"/>
    </row>
    <row r="213" spans="2:23" s="62" customFormat="1" ht="5.25" customHeight="1" thickBot="1">
      <c r="B213" s="68"/>
      <c r="C213" s="69"/>
      <c r="D213" s="69"/>
      <c r="E213" s="69"/>
      <c r="F213" s="69"/>
      <c r="G213" s="69"/>
      <c r="H213" s="69"/>
      <c r="I213" s="69"/>
      <c r="J213" s="69"/>
      <c r="K213" s="69"/>
      <c r="L213" s="69"/>
      <c r="M213" s="69"/>
      <c r="N213" s="69"/>
      <c r="O213" s="69"/>
      <c r="P213" s="69"/>
      <c r="Q213" s="69"/>
      <c r="R213" s="69"/>
      <c r="S213" s="69"/>
      <c r="T213" s="69"/>
      <c r="U213" s="69"/>
      <c r="V213" s="69"/>
      <c r="W213" s="70"/>
    </row>
    <row r="214" spans="2:23" ht="16.5" thickTop="1"/>
  </sheetData>
  <mergeCells count="592">
    <mergeCell ref="B192:R193"/>
    <mergeCell ref="T193:U193"/>
    <mergeCell ref="C194:Z194"/>
    <mergeCell ref="B195:Y195"/>
    <mergeCell ref="B196:G196"/>
    <mergeCell ref="H196:I196"/>
    <mergeCell ref="B199:Z199"/>
    <mergeCell ref="B197:F197"/>
    <mergeCell ref="G197:H197"/>
    <mergeCell ref="J197:N197"/>
    <mergeCell ref="O197:P197"/>
    <mergeCell ref="R197:V197"/>
    <mergeCell ref="W197:X197"/>
    <mergeCell ref="B198:F198"/>
    <mergeCell ref="G198:H198"/>
    <mergeCell ref="J198:N198"/>
    <mergeCell ref="O198:P198"/>
    <mergeCell ref="R198:V198"/>
    <mergeCell ref="W198:X198"/>
    <mergeCell ref="B173:D173"/>
    <mergeCell ref="E173:F173"/>
    <mergeCell ref="H173:J173"/>
    <mergeCell ref="K173:L173"/>
    <mergeCell ref="N173:P173"/>
    <mergeCell ref="Q173:R173"/>
    <mergeCell ref="B187:G187"/>
    <mergeCell ref="H187:I187"/>
    <mergeCell ref="B190:Z190"/>
    <mergeCell ref="C185:Z185"/>
    <mergeCell ref="Q176:R176"/>
    <mergeCell ref="B177:D177"/>
    <mergeCell ref="E177:F177"/>
    <mergeCell ref="H177:J177"/>
    <mergeCell ref="K177:L177"/>
    <mergeCell ref="N177:P177"/>
    <mergeCell ref="Q177:R177"/>
    <mergeCell ref="B178:D178"/>
    <mergeCell ref="E178:F178"/>
    <mergeCell ref="H178:J178"/>
    <mergeCell ref="K178:L178"/>
    <mergeCell ref="N178:P178"/>
    <mergeCell ref="Q178:R178"/>
    <mergeCell ref="T173:Y179"/>
    <mergeCell ref="N179:P179"/>
    <mergeCell ref="B174:D174"/>
    <mergeCell ref="E174:F174"/>
    <mergeCell ref="H174:J174"/>
    <mergeCell ref="K174:L174"/>
    <mergeCell ref="N174:P174"/>
    <mergeCell ref="Q174:R174"/>
    <mergeCell ref="B175:D175"/>
    <mergeCell ref="E175:F175"/>
    <mergeCell ref="H175:J175"/>
    <mergeCell ref="K175:L175"/>
    <mergeCell ref="N175:P175"/>
    <mergeCell ref="Q175:R175"/>
    <mergeCell ref="Q179:R179"/>
    <mergeCell ref="B176:D176"/>
    <mergeCell ref="E176:F176"/>
    <mergeCell ref="H176:J176"/>
    <mergeCell ref="K176:L176"/>
    <mergeCell ref="N176:P176"/>
    <mergeCell ref="B179:D179"/>
    <mergeCell ref="E179:F179"/>
    <mergeCell ref="H179:J179"/>
    <mergeCell ref="K179:L179"/>
    <mergeCell ref="N170:P170"/>
    <mergeCell ref="Q170:R170"/>
    <mergeCell ref="B171:D171"/>
    <mergeCell ref="E171:F171"/>
    <mergeCell ref="H171:J171"/>
    <mergeCell ref="K171:L171"/>
    <mergeCell ref="B172:D172"/>
    <mergeCell ref="E172:F172"/>
    <mergeCell ref="H172:J172"/>
    <mergeCell ref="K172:L172"/>
    <mergeCell ref="N172:P172"/>
    <mergeCell ref="Q172:R172"/>
    <mergeCell ref="N171:P171"/>
    <mergeCell ref="Q171:R171"/>
    <mergeCell ref="B168:D168"/>
    <mergeCell ref="E168:F168"/>
    <mergeCell ref="H168:J168"/>
    <mergeCell ref="K168:L168"/>
    <mergeCell ref="B169:D169"/>
    <mergeCell ref="E169:F169"/>
    <mergeCell ref="H169:J169"/>
    <mergeCell ref="K169:L169"/>
    <mergeCell ref="B170:D170"/>
    <mergeCell ref="E170:F170"/>
    <mergeCell ref="H170:J170"/>
    <mergeCell ref="K170:L170"/>
    <mergeCell ref="W160:X160"/>
    <mergeCell ref="B161:Z161"/>
    <mergeCell ref="B164:G164"/>
    <mergeCell ref="H164:I164"/>
    <mergeCell ref="B167:D167"/>
    <mergeCell ref="E167:F167"/>
    <mergeCell ref="H167:J167"/>
    <mergeCell ref="K167:L167"/>
    <mergeCell ref="N167:P167"/>
    <mergeCell ref="Q167:R167"/>
    <mergeCell ref="B166:D166"/>
    <mergeCell ref="E166:F166"/>
    <mergeCell ref="H166:J166"/>
    <mergeCell ref="K166:L166"/>
    <mergeCell ref="N166:P166"/>
    <mergeCell ref="Q166:R166"/>
    <mergeCell ref="B153:F153"/>
    <mergeCell ref="G153:H153"/>
    <mergeCell ref="J153:Z153"/>
    <mergeCell ref="B159:F159"/>
    <mergeCell ref="G159:H159"/>
    <mergeCell ref="J159:N159"/>
    <mergeCell ref="O159:P159"/>
    <mergeCell ref="R159:V159"/>
    <mergeCell ref="W159:X159"/>
    <mergeCell ref="W152:X152"/>
    <mergeCell ref="T92:Y99"/>
    <mergeCell ref="L110:Z110"/>
    <mergeCell ref="H143:J143"/>
    <mergeCell ref="K143:L143"/>
    <mergeCell ref="N143:P143"/>
    <mergeCell ref="Q143:R143"/>
    <mergeCell ref="B141:D141"/>
    <mergeCell ref="E141:F141"/>
    <mergeCell ref="H141:J141"/>
    <mergeCell ref="K141:L141"/>
    <mergeCell ref="H140:J140"/>
    <mergeCell ref="K140:L140"/>
    <mergeCell ref="N140:P140"/>
    <mergeCell ref="Q140:R140"/>
    <mergeCell ref="Q141:R141"/>
    <mergeCell ref="E137:F137"/>
    <mergeCell ref="H137:J137"/>
    <mergeCell ref="K137:L137"/>
    <mergeCell ref="E138:F138"/>
    <mergeCell ref="H138:J138"/>
    <mergeCell ref="C114:I114"/>
    <mergeCell ref="Q137:R137"/>
    <mergeCell ref="B152:F152"/>
    <mergeCell ref="G152:H152"/>
    <mergeCell ref="J152:N152"/>
    <mergeCell ref="O152:P152"/>
    <mergeCell ref="R152:V152"/>
    <mergeCell ref="T140:Y146"/>
    <mergeCell ref="B150:G150"/>
    <mergeCell ref="H150:I150"/>
    <mergeCell ref="H146:J146"/>
    <mergeCell ref="K146:L146"/>
    <mergeCell ref="N146:P146"/>
    <mergeCell ref="Q146:R146"/>
    <mergeCell ref="B143:D143"/>
    <mergeCell ref="E143:F143"/>
    <mergeCell ref="B142:D142"/>
    <mergeCell ref="E142:F142"/>
    <mergeCell ref="H142:J142"/>
    <mergeCell ref="K142:L142"/>
    <mergeCell ref="N142:P142"/>
    <mergeCell ref="Q142:R142"/>
    <mergeCell ref="N141:P141"/>
    <mergeCell ref="B140:D140"/>
    <mergeCell ref="E140:F140"/>
    <mergeCell ref="J40:Z40"/>
    <mergeCell ref="T58:Y65"/>
    <mergeCell ref="H50:I50"/>
    <mergeCell ref="H70:I70"/>
    <mergeCell ref="B73:F73"/>
    <mergeCell ref="G73:H73"/>
    <mergeCell ref="J73:Z73"/>
    <mergeCell ref="B68:Z68"/>
    <mergeCell ref="B70:G70"/>
    <mergeCell ref="B50:G50"/>
    <mergeCell ref="B63:D63"/>
    <mergeCell ref="E63:F63"/>
    <mergeCell ref="H63:J63"/>
    <mergeCell ref="K63:L63"/>
    <mergeCell ref="N63:P63"/>
    <mergeCell ref="N64:P64"/>
    <mergeCell ref="Q64:R64"/>
    <mergeCell ref="B65:D65"/>
    <mergeCell ref="E65:F65"/>
    <mergeCell ref="H65:J65"/>
    <mergeCell ref="K65:L65"/>
    <mergeCell ref="K64:L64"/>
    <mergeCell ref="N65:P65"/>
    <mergeCell ref="Q65:R65"/>
    <mergeCell ref="B203:Y206"/>
    <mergeCell ref="S109:V109"/>
    <mergeCell ref="S103:V103"/>
    <mergeCell ref="O112:Y113"/>
    <mergeCell ref="B144:D144"/>
    <mergeCell ref="E144:F144"/>
    <mergeCell ref="H144:J144"/>
    <mergeCell ref="K144:L144"/>
    <mergeCell ref="N144:P144"/>
    <mergeCell ref="Q144:R144"/>
    <mergeCell ref="B145:D145"/>
    <mergeCell ref="E145:F145"/>
    <mergeCell ref="H145:J145"/>
    <mergeCell ref="K145:L145"/>
    <mergeCell ref="N145:P145"/>
    <mergeCell ref="Q145:R145"/>
    <mergeCell ref="B146:D146"/>
    <mergeCell ref="E146:F146"/>
    <mergeCell ref="B139:D139"/>
    <mergeCell ref="E139:F139"/>
    <mergeCell ref="H139:J139"/>
    <mergeCell ref="K139:L139"/>
    <mergeCell ref="N139:P139"/>
    <mergeCell ref="Q139:R139"/>
    <mergeCell ref="Q138:R138"/>
    <mergeCell ref="W118:X118"/>
    <mergeCell ref="B119:F119"/>
    <mergeCell ref="G119:H119"/>
    <mergeCell ref="J119:N119"/>
    <mergeCell ref="O119:P119"/>
    <mergeCell ref="R119:V119"/>
    <mergeCell ref="W119:X119"/>
    <mergeCell ref="B132:D132"/>
    <mergeCell ref="E132:F132"/>
    <mergeCell ref="H132:J132"/>
    <mergeCell ref="K132:L132"/>
    <mergeCell ref="N132:P132"/>
    <mergeCell ref="Q132:R132"/>
    <mergeCell ref="B126:F126"/>
    <mergeCell ref="J126:N126"/>
    <mergeCell ref="R126:V126"/>
    <mergeCell ref="W126:X126"/>
    <mergeCell ref="B127:F127"/>
    <mergeCell ref="B128:Z128"/>
    <mergeCell ref="G127:H127"/>
    <mergeCell ref="J127:N127"/>
    <mergeCell ref="B131:G131"/>
    <mergeCell ref="H131:I131"/>
    <mergeCell ref="O127:P127"/>
    <mergeCell ref="R127:V127"/>
    <mergeCell ref="W103:X103"/>
    <mergeCell ref="K165:L165"/>
    <mergeCell ref="N165:P165"/>
    <mergeCell ref="Q165:R165"/>
    <mergeCell ref="B165:D165"/>
    <mergeCell ref="E165:F165"/>
    <mergeCell ref="H165:J165"/>
    <mergeCell ref="B160:F160"/>
    <mergeCell ref="G160:H160"/>
    <mergeCell ref="J160:N160"/>
    <mergeCell ref="O160:P160"/>
    <mergeCell ref="R160:V160"/>
    <mergeCell ref="G126:H126"/>
    <mergeCell ref="O126:P126"/>
    <mergeCell ref="W127:X127"/>
    <mergeCell ref="W109:X109"/>
    <mergeCell ref="J114:K114"/>
    <mergeCell ref="B117:G117"/>
    <mergeCell ref="N137:P137"/>
    <mergeCell ref="B138:D138"/>
    <mergeCell ref="K138:L138"/>
    <mergeCell ref="N138:P138"/>
    <mergeCell ref="B99:D99"/>
    <mergeCell ref="E99:F99"/>
    <mergeCell ref="H99:J99"/>
    <mergeCell ref="K99:L99"/>
    <mergeCell ref="N99:P99"/>
    <mergeCell ref="Q99:R99"/>
    <mergeCell ref="N168:P168"/>
    <mergeCell ref="Q168:R168"/>
    <mergeCell ref="N169:P169"/>
    <mergeCell ref="Q169:R169"/>
    <mergeCell ref="H117:I117"/>
    <mergeCell ref="B118:F118"/>
    <mergeCell ref="G118:H118"/>
    <mergeCell ref="J118:N118"/>
    <mergeCell ref="O118:P118"/>
    <mergeCell ref="R118:V118"/>
    <mergeCell ref="K134:L134"/>
    <mergeCell ref="N134:P134"/>
    <mergeCell ref="Q134:R134"/>
    <mergeCell ref="B135:D135"/>
    <mergeCell ref="E135:F135"/>
    <mergeCell ref="H135:J135"/>
    <mergeCell ref="K135:L135"/>
    <mergeCell ref="N135:P135"/>
    <mergeCell ref="B98:D98"/>
    <mergeCell ref="E98:F98"/>
    <mergeCell ref="H98:J98"/>
    <mergeCell ref="K98:L98"/>
    <mergeCell ref="N98:P98"/>
    <mergeCell ref="Q98:R98"/>
    <mergeCell ref="B97:D97"/>
    <mergeCell ref="E97:F97"/>
    <mergeCell ref="H97:J97"/>
    <mergeCell ref="K97:L97"/>
    <mergeCell ref="N97:P97"/>
    <mergeCell ref="Q97:R97"/>
    <mergeCell ref="B94:D94"/>
    <mergeCell ref="E94:F94"/>
    <mergeCell ref="H94:J94"/>
    <mergeCell ref="K94:L94"/>
    <mergeCell ref="N94:P94"/>
    <mergeCell ref="Q94:R94"/>
    <mergeCell ref="B96:D96"/>
    <mergeCell ref="E96:F96"/>
    <mergeCell ref="H96:J96"/>
    <mergeCell ref="K96:L96"/>
    <mergeCell ref="N96:P96"/>
    <mergeCell ref="Q96:R96"/>
    <mergeCell ref="B95:D95"/>
    <mergeCell ref="E95:F95"/>
    <mergeCell ref="H95:J95"/>
    <mergeCell ref="K95:L95"/>
    <mergeCell ref="N95:P95"/>
    <mergeCell ref="Q95:R95"/>
    <mergeCell ref="B91:D91"/>
    <mergeCell ref="E91:F91"/>
    <mergeCell ref="H91:J91"/>
    <mergeCell ref="K91:L91"/>
    <mergeCell ref="N91:P91"/>
    <mergeCell ref="Q91:R91"/>
    <mergeCell ref="B92:D92"/>
    <mergeCell ref="E92:F92"/>
    <mergeCell ref="H92:J92"/>
    <mergeCell ref="K92:L92"/>
    <mergeCell ref="N92:P92"/>
    <mergeCell ref="Q92:R92"/>
    <mergeCell ref="B88:D88"/>
    <mergeCell ref="E88:F88"/>
    <mergeCell ref="H88:J88"/>
    <mergeCell ref="K88:L88"/>
    <mergeCell ref="N88:P88"/>
    <mergeCell ref="Q88:R88"/>
    <mergeCell ref="B93:D93"/>
    <mergeCell ref="E93:F93"/>
    <mergeCell ref="H93:J93"/>
    <mergeCell ref="K93:L93"/>
    <mergeCell ref="N93:P93"/>
    <mergeCell ref="Q93:R93"/>
    <mergeCell ref="B89:D89"/>
    <mergeCell ref="E89:F89"/>
    <mergeCell ref="H89:J89"/>
    <mergeCell ref="K89:L89"/>
    <mergeCell ref="N89:P89"/>
    <mergeCell ref="Q89:R89"/>
    <mergeCell ref="B90:D90"/>
    <mergeCell ref="E90:F90"/>
    <mergeCell ref="H90:J90"/>
    <mergeCell ref="K90:L90"/>
    <mergeCell ref="N90:P90"/>
    <mergeCell ref="Q90:R90"/>
    <mergeCell ref="B86:D86"/>
    <mergeCell ref="E86:F86"/>
    <mergeCell ref="H86:J86"/>
    <mergeCell ref="K86:L86"/>
    <mergeCell ref="N86:P86"/>
    <mergeCell ref="Q86:R86"/>
    <mergeCell ref="B84:G84"/>
    <mergeCell ref="H84:I84"/>
    <mergeCell ref="B87:D87"/>
    <mergeCell ref="E87:F87"/>
    <mergeCell ref="H87:J87"/>
    <mergeCell ref="K87:L87"/>
    <mergeCell ref="N87:P87"/>
    <mergeCell ref="Q87:R87"/>
    <mergeCell ref="B83:Y83"/>
    <mergeCell ref="B85:D85"/>
    <mergeCell ref="E85:F85"/>
    <mergeCell ref="H85:J85"/>
    <mergeCell ref="K85:L85"/>
    <mergeCell ref="N85:P85"/>
    <mergeCell ref="Q85:R85"/>
    <mergeCell ref="B81:Y81"/>
    <mergeCell ref="Q63:R63"/>
    <mergeCell ref="B64:D64"/>
    <mergeCell ref="E64:F64"/>
    <mergeCell ref="H64:J64"/>
    <mergeCell ref="R79:V79"/>
    <mergeCell ref="W79:X79"/>
    <mergeCell ref="N59:P59"/>
    <mergeCell ref="Q59:R59"/>
    <mergeCell ref="B60:D60"/>
    <mergeCell ref="E60:F60"/>
    <mergeCell ref="H60:J60"/>
    <mergeCell ref="K60:L60"/>
    <mergeCell ref="N60:P60"/>
    <mergeCell ref="Q60:R60"/>
    <mergeCell ref="H62:J62"/>
    <mergeCell ref="K62:L62"/>
    <mergeCell ref="N62:P62"/>
    <mergeCell ref="Q62:R62"/>
    <mergeCell ref="B61:D61"/>
    <mergeCell ref="E61:F61"/>
    <mergeCell ref="H61:J61"/>
    <mergeCell ref="K61:L61"/>
    <mergeCell ref="N61:P61"/>
    <mergeCell ref="Q61:R61"/>
    <mergeCell ref="B62:D62"/>
    <mergeCell ref="E62:F62"/>
    <mergeCell ref="B57:D57"/>
    <mergeCell ref="E57:F57"/>
    <mergeCell ref="H57:J57"/>
    <mergeCell ref="K57:L57"/>
    <mergeCell ref="N57:P57"/>
    <mergeCell ref="Q57:R57"/>
    <mergeCell ref="B58:D58"/>
    <mergeCell ref="E58:F58"/>
    <mergeCell ref="H58:J58"/>
    <mergeCell ref="K58:L58"/>
    <mergeCell ref="N58:P58"/>
    <mergeCell ref="Q58:R58"/>
    <mergeCell ref="B59:D59"/>
    <mergeCell ref="E59:F59"/>
    <mergeCell ref="H59:J59"/>
    <mergeCell ref="K59:L59"/>
    <mergeCell ref="B55:D55"/>
    <mergeCell ref="E55:F55"/>
    <mergeCell ref="H55:J55"/>
    <mergeCell ref="K55:L55"/>
    <mergeCell ref="N55:P55"/>
    <mergeCell ref="Q55:R55"/>
    <mergeCell ref="B56:D56"/>
    <mergeCell ref="E56:F56"/>
    <mergeCell ref="H56:J56"/>
    <mergeCell ref="K56:L56"/>
    <mergeCell ref="N56:P56"/>
    <mergeCell ref="Q56:R56"/>
    <mergeCell ref="H51:J51"/>
    <mergeCell ref="K51:L51"/>
    <mergeCell ref="N51:P51"/>
    <mergeCell ref="Q51:R51"/>
    <mergeCell ref="B52:D52"/>
    <mergeCell ref="E52:F52"/>
    <mergeCell ref="H52:J52"/>
    <mergeCell ref="K52:L52"/>
    <mergeCell ref="N52:P52"/>
    <mergeCell ref="Q52:R52"/>
    <mergeCell ref="B53:D53"/>
    <mergeCell ref="E53:F53"/>
    <mergeCell ref="H53:J53"/>
    <mergeCell ref="K53:L53"/>
    <mergeCell ref="N53:P53"/>
    <mergeCell ref="Q53:R53"/>
    <mergeCell ref="B54:D54"/>
    <mergeCell ref="E54:F54"/>
    <mergeCell ref="H54:J54"/>
    <mergeCell ref="K54:L54"/>
    <mergeCell ref="N54:P54"/>
    <mergeCell ref="Q54:R54"/>
    <mergeCell ref="B40:F40"/>
    <mergeCell ref="B39:F39"/>
    <mergeCell ref="B49:Y49"/>
    <mergeCell ref="B51:D51"/>
    <mergeCell ref="E51:F51"/>
    <mergeCell ref="W72:X72"/>
    <mergeCell ref="B71:F71"/>
    <mergeCell ref="G71:H71"/>
    <mergeCell ref="J71:N71"/>
    <mergeCell ref="O71:P71"/>
    <mergeCell ref="R71:V71"/>
    <mergeCell ref="W71:X71"/>
    <mergeCell ref="B72:F72"/>
    <mergeCell ref="G72:H72"/>
    <mergeCell ref="J72:N72"/>
    <mergeCell ref="O72:P72"/>
    <mergeCell ref="R72:V72"/>
    <mergeCell ref="J39:N39"/>
    <mergeCell ref="O39:P39"/>
    <mergeCell ref="G40:H40"/>
    <mergeCell ref="R39:V39"/>
    <mergeCell ref="J46:N46"/>
    <mergeCell ref="O46:P46"/>
    <mergeCell ref="R46:V46"/>
    <mergeCell ref="G39:H39"/>
    <mergeCell ref="G46:H46"/>
    <mergeCell ref="B189:F189"/>
    <mergeCell ref="J189:N189"/>
    <mergeCell ref="R189:V189"/>
    <mergeCell ref="W46:X46"/>
    <mergeCell ref="B47:F47"/>
    <mergeCell ref="G47:H47"/>
    <mergeCell ref="J47:N47"/>
    <mergeCell ref="O47:P47"/>
    <mergeCell ref="R47:V47"/>
    <mergeCell ref="W47:X47"/>
    <mergeCell ref="G189:H189"/>
    <mergeCell ref="O189:P189"/>
    <mergeCell ref="W188:X188"/>
    <mergeCell ref="W189:X189"/>
    <mergeCell ref="R188:V188"/>
    <mergeCell ref="B188:F188"/>
    <mergeCell ref="B186:Y186"/>
    <mergeCell ref="B46:F46"/>
    <mergeCell ref="W39:X39"/>
    <mergeCell ref="B120:F120"/>
    <mergeCell ref="G120:H120"/>
    <mergeCell ref="J120:Z120"/>
    <mergeCell ref="J19:Y19"/>
    <mergeCell ref="J20:Y20"/>
    <mergeCell ref="J21:Y21"/>
    <mergeCell ref="J22:Y22"/>
    <mergeCell ref="B19:I19"/>
    <mergeCell ref="B20:I20"/>
    <mergeCell ref="B21:I21"/>
    <mergeCell ref="B22:I22"/>
    <mergeCell ref="B17:I17"/>
    <mergeCell ref="B18:I18"/>
    <mergeCell ref="J17:K17"/>
    <mergeCell ref="L17:P17"/>
    <mergeCell ref="J18:Y18"/>
    <mergeCell ref="Q17:R17"/>
    <mergeCell ref="S17:Y17"/>
    <mergeCell ref="B16:I16"/>
    <mergeCell ref="B2:Y3"/>
    <mergeCell ref="J11:Y11"/>
    <mergeCell ref="B11:I11"/>
    <mergeCell ref="B13:I13"/>
    <mergeCell ref="B14:I14"/>
    <mergeCell ref="B15:I15"/>
    <mergeCell ref="B12:I12"/>
    <mergeCell ref="J13:Y13"/>
    <mergeCell ref="J12:Y12"/>
    <mergeCell ref="J14:Y14"/>
    <mergeCell ref="J15:Y15"/>
    <mergeCell ref="R16:Y16"/>
    <mergeCell ref="B6:Y7"/>
    <mergeCell ref="B4:Y5"/>
    <mergeCell ref="J16:N16"/>
    <mergeCell ref="O16:Q16"/>
    <mergeCell ref="B30:O30"/>
    <mergeCell ref="W30:X30"/>
    <mergeCell ref="W33:X33"/>
    <mergeCell ref="B32:Z32"/>
    <mergeCell ref="P25:Y25"/>
    <mergeCell ref="P27:Y27"/>
    <mergeCell ref="N25:O25"/>
    <mergeCell ref="N27:O27"/>
    <mergeCell ref="R38:V38"/>
    <mergeCell ref="W38:X38"/>
    <mergeCell ref="G38:H38"/>
    <mergeCell ref="J38:N38"/>
    <mergeCell ref="O38:P38"/>
    <mergeCell ref="B38:F38"/>
    <mergeCell ref="L34:Z34"/>
    <mergeCell ref="H37:I37"/>
    <mergeCell ref="B37:G37"/>
    <mergeCell ref="T184:U184"/>
    <mergeCell ref="G188:H188"/>
    <mergeCell ref="O188:P188"/>
    <mergeCell ref="B183:R184"/>
    <mergeCell ref="J188:N188"/>
    <mergeCell ref="B133:D133"/>
    <mergeCell ref="E133:F133"/>
    <mergeCell ref="H133:J133"/>
    <mergeCell ref="K133:L133"/>
    <mergeCell ref="N133:P133"/>
    <mergeCell ref="Q133:R133"/>
    <mergeCell ref="B134:D134"/>
    <mergeCell ref="E134:F134"/>
    <mergeCell ref="B158:G158"/>
    <mergeCell ref="H158:I158"/>
    <mergeCell ref="Q135:R135"/>
    <mergeCell ref="H134:J134"/>
    <mergeCell ref="B136:D136"/>
    <mergeCell ref="E136:F136"/>
    <mergeCell ref="H136:J136"/>
    <mergeCell ref="K136:L136"/>
    <mergeCell ref="N136:P136"/>
    <mergeCell ref="Q136:R136"/>
    <mergeCell ref="B137:D137"/>
    <mergeCell ref="B45:G45"/>
    <mergeCell ref="H45:I45"/>
    <mergeCell ref="N43:Z45"/>
    <mergeCell ref="B78:G78"/>
    <mergeCell ref="H78:I78"/>
    <mergeCell ref="B125:G125"/>
    <mergeCell ref="H125:I125"/>
    <mergeCell ref="B151:F151"/>
    <mergeCell ref="G151:H151"/>
    <mergeCell ref="J151:N151"/>
    <mergeCell ref="O151:P151"/>
    <mergeCell ref="R151:V151"/>
    <mergeCell ref="W151:X151"/>
    <mergeCell ref="N48:Z48"/>
    <mergeCell ref="W80:X80"/>
    <mergeCell ref="B80:F80"/>
    <mergeCell ref="G80:H80"/>
    <mergeCell ref="J80:N80"/>
    <mergeCell ref="O80:P80"/>
    <mergeCell ref="R80:V80"/>
    <mergeCell ref="B79:F79"/>
    <mergeCell ref="G79:H79"/>
    <mergeCell ref="J79:N79"/>
    <mergeCell ref="O79:P79"/>
  </mergeCells>
  <phoneticPr fontId="2"/>
  <dataValidations count="2">
    <dataValidation type="list" allowBlank="1" showInputMessage="1" showErrorMessage="1" sqref="T28:Y28">
      <formula1>就労定着支援事業所</formula1>
    </dataValidation>
    <dataValidation type="whole" allowBlank="1" showInputMessage="1" showErrorMessage="1" sqref="J15:Y15">
      <formula1>2700000000</formula1>
      <formula2>2799999999</formula2>
    </dataValidation>
  </dataValidations>
  <printOptions horizontalCentered="1"/>
  <pageMargins left="0.78740157480314965" right="0.78740157480314965" top="0.74803149606299213" bottom="0.74803149606299213" header="0.31496062992125984" footer="0.31496062992125984"/>
  <pageSetup paperSize="9" scale="70" fitToHeight="0" orientation="portrait" r:id="rId1"/>
  <rowBreaks count="5" manualBreakCount="5">
    <brk id="28" max="25" man="1"/>
    <brk id="67" max="25" man="1"/>
    <brk id="101" max="25" man="1"/>
    <brk id="148" max="25" man="1"/>
    <brk id="181" max="25" man="1"/>
  </rowBreaks>
  <colBreaks count="1" manualBreakCount="1">
    <brk id="1" max="215" man="1"/>
  </col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プルダウンリスト!$B$2:$B$12</xm:f>
          </x14:formula1>
          <xm:sqref>J12:Y12</xm:sqref>
        </x14:dataValidation>
        <x14:dataValidation type="list" allowBlank="1" showInputMessage="1" showErrorMessage="1">
          <x14:formula1>
            <xm:f>プルダウンリスト!$A$2:$A$45</xm:f>
          </x14:formula1>
          <xm:sqref>J11:Y11</xm:sqref>
        </x14:dataValidation>
        <x14:dataValidation type="list" allowBlank="1" showInputMessage="1" showErrorMessage="1">
          <x14:formula1>
            <xm:f>プルダウンリスト!$G$2:$G$8</xm:f>
          </x14:formula1>
          <xm:sqref>J16</xm:sqref>
        </x14:dataValidation>
        <x14:dataValidation type="list" allowBlank="1" showInputMessage="1" showErrorMessage="1">
          <x14:formula1>
            <xm:f>プルダウンリスト!$C$2:$C$6</xm:f>
          </x14:formula1>
          <xm:sqref>L17:P17</xm:sqref>
        </x14:dataValidation>
        <x14:dataValidation type="list" allowBlank="1" showInputMessage="1" showErrorMessage="1">
          <x14:formula1>
            <xm:f>プルダウンリスト!$F$2:$F$9</xm:f>
          </x14:formula1>
          <xm:sqref>P25 P27</xm:sqref>
        </x14:dataValidation>
        <x14:dataValidation type="list" allowBlank="1" showInputMessage="1" showErrorMessage="1">
          <x14:formula1>
            <xm:f>プルダウンリスト!$E$2:$E$14</xm:f>
          </x14:formula1>
          <xm:sqref>S17:Y17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L11"/>
  <sheetViews>
    <sheetView zoomScale="110" zoomScaleNormal="110" workbookViewId="0">
      <pane xSplit="3" ySplit="2" topLeftCell="D3" activePane="bottomRight" state="frozen"/>
      <selection pane="topRight" activeCell="D1" sqref="D1"/>
      <selection pane="bottomLeft" activeCell="A3" sqref="A3"/>
      <selection pane="bottomRight" activeCell="B3" sqref="B3"/>
    </sheetView>
  </sheetViews>
  <sheetFormatPr defaultColWidth="9" defaultRowHeight="18.75"/>
  <cols>
    <col min="1" max="1" width="9.875" style="2" customWidth="1"/>
    <col min="2" max="7" width="17.875" style="2" customWidth="1"/>
    <col min="8" max="9" width="17.875" style="5" customWidth="1"/>
    <col min="10" max="14" width="17.875" style="2" customWidth="1"/>
    <col min="15" max="16" width="42.375" style="2" bestFit="1" customWidth="1"/>
    <col min="17" max="17" width="14.875" style="3" customWidth="1"/>
    <col min="18" max="18" width="11.625" style="3" customWidth="1"/>
    <col min="19" max="265" width="4.625" style="3" customWidth="1"/>
    <col min="266" max="271" width="3.625" style="3" customWidth="1"/>
    <col min="272" max="272" width="54.375" style="3" customWidth="1"/>
    <col min="273" max="16384" width="9" style="98"/>
  </cols>
  <sheetData>
    <row r="1" spans="1:272" ht="39.75" customHeight="1">
      <c r="A1" s="4"/>
      <c r="B1" s="61"/>
      <c r="C1" s="61"/>
      <c r="D1" s="61"/>
      <c r="E1" s="61"/>
      <c r="F1" s="61"/>
      <c r="G1" s="61"/>
      <c r="H1" s="61"/>
      <c r="I1" s="61"/>
      <c r="J1" s="61"/>
      <c r="K1" s="61"/>
      <c r="L1" s="61"/>
      <c r="M1" s="61"/>
      <c r="N1" s="61"/>
      <c r="O1" s="284" t="s">
        <v>112</v>
      </c>
      <c r="P1" s="284"/>
      <c r="Q1" s="74" t="s">
        <v>113</v>
      </c>
      <c r="R1" s="74" t="s">
        <v>114</v>
      </c>
      <c r="S1" s="286" t="s">
        <v>115</v>
      </c>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c r="BV1" s="286"/>
      <c r="BW1" s="286"/>
      <c r="BX1" s="286"/>
      <c r="BY1" s="286"/>
      <c r="BZ1" s="286" t="s">
        <v>184</v>
      </c>
      <c r="CA1" s="286"/>
      <c r="CB1" s="286"/>
      <c r="CC1" s="286"/>
      <c r="CD1" s="286"/>
      <c r="CE1" s="286"/>
      <c r="CF1" s="286"/>
      <c r="CG1" s="286"/>
      <c r="CH1" s="286"/>
      <c r="CI1" s="286"/>
      <c r="CJ1" s="286"/>
      <c r="CK1" s="286"/>
      <c r="CL1" s="286"/>
      <c r="CM1" s="286"/>
      <c r="CN1" s="286"/>
      <c r="CO1" s="286"/>
      <c r="CP1" s="286"/>
      <c r="CQ1" s="286"/>
      <c r="CR1" s="286"/>
      <c r="CS1" s="286"/>
      <c r="CT1" s="286"/>
      <c r="CU1" s="286"/>
      <c r="CV1" s="286"/>
      <c r="CW1" s="286"/>
      <c r="CX1" s="286"/>
      <c r="CY1" s="286"/>
      <c r="CZ1" s="286"/>
      <c r="DA1" s="286"/>
      <c r="DB1" s="286"/>
      <c r="DC1" s="286"/>
      <c r="DD1" s="286"/>
      <c r="DE1" s="286"/>
      <c r="DF1" s="286"/>
      <c r="DG1" s="286"/>
      <c r="DH1" s="286"/>
      <c r="DI1" s="286"/>
      <c r="DJ1" s="286"/>
      <c r="DK1" s="286"/>
      <c r="DL1" s="286"/>
      <c r="DM1" s="286"/>
      <c r="DN1" s="286"/>
      <c r="DO1" s="286"/>
      <c r="DP1" s="286"/>
      <c r="DQ1" s="286"/>
      <c r="DR1" s="286"/>
      <c r="DS1" s="286"/>
      <c r="DT1" s="286"/>
      <c r="DU1" s="286"/>
      <c r="DV1" s="286"/>
      <c r="DW1" s="286"/>
      <c r="DX1" s="286"/>
      <c r="DY1" s="286"/>
      <c r="DZ1" s="286"/>
      <c r="EA1" s="286"/>
      <c r="EB1" s="286"/>
      <c r="EC1" s="286"/>
      <c r="ED1" s="286"/>
      <c r="EE1" s="286"/>
      <c r="EF1" s="286"/>
      <c r="EG1" s="285" t="s">
        <v>260</v>
      </c>
      <c r="EH1" s="285"/>
      <c r="EI1" s="285"/>
      <c r="EJ1" s="285"/>
      <c r="EK1" s="285"/>
      <c r="EL1" s="285"/>
      <c r="EM1" s="285"/>
      <c r="EN1" s="285"/>
      <c r="EO1" s="285"/>
      <c r="EP1" s="285"/>
      <c r="EQ1" s="285"/>
      <c r="ER1" s="285"/>
      <c r="ES1" s="285"/>
      <c r="ET1" s="285"/>
      <c r="EU1" s="285"/>
      <c r="EV1" s="285"/>
      <c r="EW1" s="285"/>
      <c r="EX1" s="285"/>
      <c r="EY1" s="285"/>
      <c r="EZ1" s="285"/>
      <c r="FA1" s="285"/>
      <c r="FB1" s="285"/>
      <c r="FC1" s="285"/>
      <c r="FD1" s="285"/>
      <c r="FE1" s="285"/>
      <c r="FF1" s="285"/>
      <c r="FG1" s="285"/>
      <c r="FH1" s="285"/>
      <c r="FI1" s="285"/>
      <c r="FJ1" s="285"/>
      <c r="FK1" s="285"/>
      <c r="FL1" s="285"/>
      <c r="FM1" s="285"/>
      <c r="FN1" s="285"/>
      <c r="FO1" s="285"/>
      <c r="FP1" s="285"/>
      <c r="FQ1" s="285"/>
      <c r="FR1" s="285"/>
      <c r="FS1" s="285"/>
      <c r="FT1" s="285"/>
      <c r="FU1" s="285"/>
      <c r="FV1" s="285"/>
      <c r="FW1" s="285"/>
      <c r="FX1" s="285"/>
      <c r="FY1" s="285"/>
      <c r="FZ1" s="285"/>
      <c r="GA1" s="285"/>
      <c r="GB1" s="285"/>
      <c r="GC1" s="285"/>
      <c r="GD1" s="285"/>
      <c r="GE1" s="285"/>
      <c r="GF1" s="285"/>
      <c r="GG1" s="285"/>
      <c r="GH1" s="285"/>
      <c r="GI1" s="285"/>
      <c r="GJ1" s="285"/>
      <c r="GK1" s="285"/>
      <c r="GL1" s="285"/>
      <c r="GM1" s="285"/>
      <c r="GN1" s="285"/>
      <c r="GO1" s="285"/>
      <c r="GP1" s="28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c r="IW1" s="75"/>
      <c r="IX1" s="285" t="s">
        <v>262</v>
      </c>
      <c r="IY1" s="285"/>
      <c r="IZ1" s="285"/>
      <c r="JA1" s="285"/>
      <c r="JB1" s="285"/>
      <c r="JC1" s="285"/>
      <c r="JD1" s="285"/>
      <c r="JE1" s="285" t="s">
        <v>261</v>
      </c>
      <c r="JF1" s="285"/>
      <c r="JG1" s="285"/>
      <c r="JH1" s="285"/>
      <c r="JI1" s="285"/>
      <c r="JJ1" s="285"/>
      <c r="JK1" s="285"/>
      <c r="JL1" s="76"/>
    </row>
    <row r="2" spans="1:272" s="99" customFormat="1" ht="109.5" customHeight="1">
      <c r="A2" s="77" t="s">
        <v>18</v>
      </c>
      <c r="B2" s="77" t="s">
        <v>4</v>
      </c>
      <c r="C2" s="77" t="s">
        <v>3</v>
      </c>
      <c r="D2" s="77" t="s">
        <v>109</v>
      </c>
      <c r="E2" s="77" t="s">
        <v>110</v>
      </c>
      <c r="F2" s="77" t="s">
        <v>111</v>
      </c>
      <c r="G2" s="77" t="s">
        <v>2</v>
      </c>
      <c r="H2" s="78" t="s">
        <v>32</v>
      </c>
      <c r="I2" s="78" t="s">
        <v>33</v>
      </c>
      <c r="J2" s="77" t="s">
        <v>6</v>
      </c>
      <c r="K2" s="77" t="s">
        <v>7</v>
      </c>
      <c r="L2" s="77" t="s">
        <v>8</v>
      </c>
      <c r="M2" s="77" t="s">
        <v>34</v>
      </c>
      <c r="N2" s="77" t="s">
        <v>19</v>
      </c>
      <c r="O2" s="79" t="s">
        <v>201</v>
      </c>
      <c r="P2" s="79" t="s">
        <v>202</v>
      </c>
      <c r="Q2" s="80" t="s">
        <v>192</v>
      </c>
      <c r="R2" s="80" t="s">
        <v>193</v>
      </c>
      <c r="S2" s="81" t="s">
        <v>116</v>
      </c>
      <c r="T2" s="82" t="s">
        <v>117</v>
      </c>
      <c r="U2" s="82" t="s">
        <v>118</v>
      </c>
      <c r="V2" s="82" t="s">
        <v>119</v>
      </c>
      <c r="W2" s="82" t="s">
        <v>120</v>
      </c>
      <c r="X2" s="82" t="s">
        <v>121</v>
      </c>
      <c r="Y2" s="82" t="s">
        <v>122</v>
      </c>
      <c r="Z2" s="83" t="s">
        <v>123</v>
      </c>
      <c r="AA2" s="84" t="s">
        <v>124</v>
      </c>
      <c r="AB2" s="84" t="s">
        <v>125</v>
      </c>
      <c r="AC2" s="84" t="s">
        <v>126</v>
      </c>
      <c r="AD2" s="84" t="s">
        <v>127</v>
      </c>
      <c r="AE2" s="84" t="s">
        <v>128</v>
      </c>
      <c r="AF2" s="84" t="s">
        <v>129</v>
      </c>
      <c r="AG2" s="85" t="s">
        <v>183</v>
      </c>
      <c r="AH2" s="86" t="s">
        <v>137</v>
      </c>
      <c r="AI2" s="86" t="s">
        <v>140</v>
      </c>
      <c r="AJ2" s="86" t="s">
        <v>143</v>
      </c>
      <c r="AK2" s="86" t="s">
        <v>146</v>
      </c>
      <c r="AL2" s="86" t="s">
        <v>149</v>
      </c>
      <c r="AM2" s="86" t="s">
        <v>152</v>
      </c>
      <c r="AN2" s="86" t="s">
        <v>155</v>
      </c>
      <c r="AO2" s="86" t="s">
        <v>158</v>
      </c>
      <c r="AP2" s="86" t="s">
        <v>161</v>
      </c>
      <c r="AQ2" s="86" t="s">
        <v>164</v>
      </c>
      <c r="AR2" s="86" t="s">
        <v>167</v>
      </c>
      <c r="AS2" s="86" t="s">
        <v>170</v>
      </c>
      <c r="AT2" s="86" t="s">
        <v>173</v>
      </c>
      <c r="AU2" s="86" t="s">
        <v>176</v>
      </c>
      <c r="AV2" s="86" t="s">
        <v>179</v>
      </c>
      <c r="AW2" s="86" t="s">
        <v>138</v>
      </c>
      <c r="AX2" s="86" t="s">
        <v>141</v>
      </c>
      <c r="AY2" s="86" t="s">
        <v>144</v>
      </c>
      <c r="AZ2" s="86" t="s">
        <v>147</v>
      </c>
      <c r="BA2" s="86" t="s">
        <v>150</v>
      </c>
      <c r="BB2" s="86" t="s">
        <v>153</v>
      </c>
      <c r="BC2" s="86" t="s">
        <v>156</v>
      </c>
      <c r="BD2" s="86" t="s">
        <v>159</v>
      </c>
      <c r="BE2" s="86" t="s">
        <v>162</v>
      </c>
      <c r="BF2" s="86" t="s">
        <v>165</v>
      </c>
      <c r="BG2" s="86" t="s">
        <v>168</v>
      </c>
      <c r="BH2" s="86" t="s">
        <v>171</v>
      </c>
      <c r="BI2" s="86" t="s">
        <v>174</v>
      </c>
      <c r="BJ2" s="86" t="s">
        <v>177</v>
      </c>
      <c r="BK2" s="86" t="s">
        <v>180</v>
      </c>
      <c r="BL2" s="86" t="s">
        <v>139</v>
      </c>
      <c r="BM2" s="86" t="s">
        <v>142</v>
      </c>
      <c r="BN2" s="86" t="s">
        <v>145</v>
      </c>
      <c r="BO2" s="86" t="s">
        <v>148</v>
      </c>
      <c r="BP2" s="86" t="s">
        <v>151</v>
      </c>
      <c r="BQ2" s="86" t="s">
        <v>154</v>
      </c>
      <c r="BR2" s="86" t="s">
        <v>157</v>
      </c>
      <c r="BS2" s="86" t="s">
        <v>160</v>
      </c>
      <c r="BT2" s="86" t="s">
        <v>163</v>
      </c>
      <c r="BU2" s="86" t="s">
        <v>166</v>
      </c>
      <c r="BV2" s="86" t="s">
        <v>169</v>
      </c>
      <c r="BW2" s="86" t="s">
        <v>172</v>
      </c>
      <c r="BX2" s="86" t="s">
        <v>175</v>
      </c>
      <c r="BY2" s="86" t="s">
        <v>178</v>
      </c>
      <c r="BZ2" s="81" t="s">
        <v>116</v>
      </c>
      <c r="CA2" s="82" t="s">
        <v>117</v>
      </c>
      <c r="CB2" s="82" t="s">
        <v>118</v>
      </c>
      <c r="CC2" s="82" t="s">
        <v>119</v>
      </c>
      <c r="CD2" s="82" t="s">
        <v>120</v>
      </c>
      <c r="CE2" s="82" t="s">
        <v>121</v>
      </c>
      <c r="CF2" s="82" t="s">
        <v>122</v>
      </c>
      <c r="CG2" s="83" t="s">
        <v>123</v>
      </c>
      <c r="CH2" s="84" t="s">
        <v>124</v>
      </c>
      <c r="CI2" s="84" t="s">
        <v>125</v>
      </c>
      <c r="CJ2" s="84" t="s">
        <v>126</v>
      </c>
      <c r="CK2" s="84" t="s">
        <v>127</v>
      </c>
      <c r="CL2" s="84" t="s">
        <v>128</v>
      </c>
      <c r="CM2" s="84" t="s">
        <v>129</v>
      </c>
      <c r="CN2" s="85" t="s">
        <v>183</v>
      </c>
      <c r="CO2" s="86" t="s">
        <v>137</v>
      </c>
      <c r="CP2" s="86" t="s">
        <v>140</v>
      </c>
      <c r="CQ2" s="86" t="s">
        <v>143</v>
      </c>
      <c r="CR2" s="86" t="s">
        <v>146</v>
      </c>
      <c r="CS2" s="86" t="s">
        <v>149</v>
      </c>
      <c r="CT2" s="86" t="s">
        <v>152</v>
      </c>
      <c r="CU2" s="86" t="s">
        <v>155</v>
      </c>
      <c r="CV2" s="86" t="s">
        <v>158</v>
      </c>
      <c r="CW2" s="86" t="s">
        <v>161</v>
      </c>
      <c r="CX2" s="86" t="s">
        <v>164</v>
      </c>
      <c r="CY2" s="86" t="s">
        <v>167</v>
      </c>
      <c r="CZ2" s="86" t="s">
        <v>170</v>
      </c>
      <c r="DA2" s="86" t="s">
        <v>173</v>
      </c>
      <c r="DB2" s="86" t="s">
        <v>176</v>
      </c>
      <c r="DC2" s="86" t="s">
        <v>179</v>
      </c>
      <c r="DD2" s="86" t="s">
        <v>138</v>
      </c>
      <c r="DE2" s="86" t="s">
        <v>141</v>
      </c>
      <c r="DF2" s="86" t="s">
        <v>144</v>
      </c>
      <c r="DG2" s="86" t="s">
        <v>147</v>
      </c>
      <c r="DH2" s="86" t="s">
        <v>150</v>
      </c>
      <c r="DI2" s="86" t="s">
        <v>153</v>
      </c>
      <c r="DJ2" s="86" t="s">
        <v>156</v>
      </c>
      <c r="DK2" s="86" t="s">
        <v>159</v>
      </c>
      <c r="DL2" s="86" t="s">
        <v>162</v>
      </c>
      <c r="DM2" s="86" t="s">
        <v>165</v>
      </c>
      <c r="DN2" s="86" t="s">
        <v>168</v>
      </c>
      <c r="DO2" s="86" t="s">
        <v>171</v>
      </c>
      <c r="DP2" s="86" t="s">
        <v>174</v>
      </c>
      <c r="DQ2" s="86" t="s">
        <v>177</v>
      </c>
      <c r="DR2" s="86" t="s">
        <v>180</v>
      </c>
      <c r="DS2" s="86" t="s">
        <v>139</v>
      </c>
      <c r="DT2" s="86" t="s">
        <v>142</v>
      </c>
      <c r="DU2" s="86" t="s">
        <v>145</v>
      </c>
      <c r="DV2" s="86" t="s">
        <v>148</v>
      </c>
      <c r="DW2" s="86" t="s">
        <v>151</v>
      </c>
      <c r="DX2" s="86" t="s">
        <v>154</v>
      </c>
      <c r="DY2" s="86" t="s">
        <v>157</v>
      </c>
      <c r="DZ2" s="86" t="s">
        <v>160</v>
      </c>
      <c r="EA2" s="86" t="s">
        <v>163</v>
      </c>
      <c r="EB2" s="86" t="s">
        <v>166</v>
      </c>
      <c r="EC2" s="86" t="s">
        <v>169</v>
      </c>
      <c r="ED2" s="86" t="s">
        <v>172</v>
      </c>
      <c r="EE2" s="86" t="s">
        <v>175</v>
      </c>
      <c r="EF2" s="86" t="s">
        <v>178</v>
      </c>
      <c r="EG2" s="87" t="s">
        <v>204</v>
      </c>
      <c r="EH2" s="88" t="s">
        <v>209</v>
      </c>
      <c r="EI2" s="88" t="s">
        <v>205</v>
      </c>
      <c r="EJ2" s="81" t="s">
        <v>116</v>
      </c>
      <c r="EK2" s="82" t="s">
        <v>117</v>
      </c>
      <c r="EL2" s="82" t="s">
        <v>118</v>
      </c>
      <c r="EM2" s="82" t="s">
        <v>119</v>
      </c>
      <c r="EN2" s="81" t="s">
        <v>120</v>
      </c>
      <c r="EO2" s="82" t="s">
        <v>121</v>
      </c>
      <c r="EP2" s="82" t="s">
        <v>122</v>
      </c>
      <c r="EQ2" s="83" t="s">
        <v>123</v>
      </c>
      <c r="ER2" s="84" t="s">
        <v>124</v>
      </c>
      <c r="ES2" s="84" t="s">
        <v>125</v>
      </c>
      <c r="ET2" s="84" t="s">
        <v>126</v>
      </c>
      <c r="EU2" s="83" t="s">
        <v>127</v>
      </c>
      <c r="EV2" s="84" t="s">
        <v>128</v>
      </c>
      <c r="EW2" s="84" t="s">
        <v>129</v>
      </c>
      <c r="EX2" s="85" t="s">
        <v>183</v>
      </c>
      <c r="EY2" s="86" t="s">
        <v>137</v>
      </c>
      <c r="EZ2" s="86" t="s">
        <v>140</v>
      </c>
      <c r="FA2" s="86" t="s">
        <v>143</v>
      </c>
      <c r="FB2" s="86" t="s">
        <v>146</v>
      </c>
      <c r="FC2" s="86" t="s">
        <v>149</v>
      </c>
      <c r="FD2" s="86" t="s">
        <v>152</v>
      </c>
      <c r="FE2" s="86" t="s">
        <v>155</v>
      </c>
      <c r="FF2" s="86" t="s">
        <v>158</v>
      </c>
      <c r="FG2" s="86" t="s">
        <v>161</v>
      </c>
      <c r="FH2" s="86" t="s">
        <v>164</v>
      </c>
      <c r="FI2" s="86" t="s">
        <v>167</v>
      </c>
      <c r="FJ2" s="86" t="s">
        <v>170</v>
      </c>
      <c r="FK2" s="86" t="s">
        <v>173</v>
      </c>
      <c r="FL2" s="86" t="s">
        <v>176</v>
      </c>
      <c r="FM2" s="86" t="s">
        <v>179</v>
      </c>
      <c r="FN2" s="86" t="s">
        <v>138</v>
      </c>
      <c r="FO2" s="86" t="s">
        <v>141</v>
      </c>
      <c r="FP2" s="86" t="s">
        <v>144</v>
      </c>
      <c r="FQ2" s="86" t="s">
        <v>147</v>
      </c>
      <c r="FR2" s="86" t="s">
        <v>150</v>
      </c>
      <c r="FS2" s="86" t="s">
        <v>153</v>
      </c>
      <c r="FT2" s="86" t="s">
        <v>156</v>
      </c>
      <c r="FU2" s="86" t="s">
        <v>159</v>
      </c>
      <c r="FV2" s="86" t="s">
        <v>162</v>
      </c>
      <c r="FW2" s="86" t="s">
        <v>165</v>
      </c>
      <c r="FX2" s="86" t="s">
        <v>168</v>
      </c>
      <c r="FY2" s="86" t="s">
        <v>171</v>
      </c>
      <c r="FZ2" s="86" t="s">
        <v>174</v>
      </c>
      <c r="GA2" s="86" t="s">
        <v>177</v>
      </c>
      <c r="GB2" s="86" t="s">
        <v>180</v>
      </c>
      <c r="GC2" s="86" t="s">
        <v>139</v>
      </c>
      <c r="GD2" s="86" t="s">
        <v>142</v>
      </c>
      <c r="GE2" s="86" t="s">
        <v>145</v>
      </c>
      <c r="GF2" s="86" t="s">
        <v>148</v>
      </c>
      <c r="GG2" s="86" t="s">
        <v>151</v>
      </c>
      <c r="GH2" s="86" t="s">
        <v>154</v>
      </c>
      <c r="GI2" s="86" t="s">
        <v>157</v>
      </c>
      <c r="GJ2" s="86" t="s">
        <v>160</v>
      </c>
      <c r="GK2" s="86" t="s">
        <v>163</v>
      </c>
      <c r="GL2" s="86" t="s">
        <v>166</v>
      </c>
      <c r="GM2" s="86" t="s">
        <v>169</v>
      </c>
      <c r="GN2" s="85" t="s">
        <v>172</v>
      </c>
      <c r="GO2" s="86" t="s">
        <v>175</v>
      </c>
      <c r="GP2" s="86" t="s">
        <v>178</v>
      </c>
      <c r="GQ2" s="81" t="s">
        <v>116</v>
      </c>
      <c r="GR2" s="82" t="s">
        <v>117</v>
      </c>
      <c r="GS2" s="82" t="s">
        <v>118</v>
      </c>
      <c r="GT2" s="82" t="s">
        <v>119</v>
      </c>
      <c r="GU2" s="81" t="s">
        <v>120</v>
      </c>
      <c r="GV2" s="82" t="s">
        <v>121</v>
      </c>
      <c r="GW2" s="82" t="s">
        <v>122</v>
      </c>
      <c r="GX2" s="83" t="s">
        <v>123</v>
      </c>
      <c r="GY2" s="84" t="s">
        <v>124</v>
      </c>
      <c r="GZ2" s="84" t="s">
        <v>125</v>
      </c>
      <c r="HA2" s="84" t="s">
        <v>126</v>
      </c>
      <c r="HB2" s="83" t="s">
        <v>127</v>
      </c>
      <c r="HC2" s="84" t="s">
        <v>128</v>
      </c>
      <c r="HD2" s="84" t="s">
        <v>129</v>
      </c>
      <c r="HE2" s="85" t="s">
        <v>183</v>
      </c>
      <c r="HF2" s="86" t="s">
        <v>137</v>
      </c>
      <c r="HG2" s="86" t="s">
        <v>140</v>
      </c>
      <c r="HH2" s="86" t="s">
        <v>143</v>
      </c>
      <c r="HI2" s="86" t="s">
        <v>146</v>
      </c>
      <c r="HJ2" s="86" t="s">
        <v>149</v>
      </c>
      <c r="HK2" s="86" t="s">
        <v>152</v>
      </c>
      <c r="HL2" s="86" t="s">
        <v>155</v>
      </c>
      <c r="HM2" s="86" t="s">
        <v>158</v>
      </c>
      <c r="HN2" s="86" t="s">
        <v>161</v>
      </c>
      <c r="HO2" s="86" t="s">
        <v>164</v>
      </c>
      <c r="HP2" s="86" t="s">
        <v>167</v>
      </c>
      <c r="HQ2" s="86" t="s">
        <v>170</v>
      </c>
      <c r="HR2" s="86" t="s">
        <v>173</v>
      </c>
      <c r="HS2" s="86" t="s">
        <v>176</v>
      </c>
      <c r="HT2" s="86" t="s">
        <v>179</v>
      </c>
      <c r="HU2" s="86" t="s">
        <v>138</v>
      </c>
      <c r="HV2" s="86" t="s">
        <v>141</v>
      </c>
      <c r="HW2" s="86" t="s">
        <v>144</v>
      </c>
      <c r="HX2" s="86" t="s">
        <v>147</v>
      </c>
      <c r="HY2" s="86" t="s">
        <v>150</v>
      </c>
      <c r="HZ2" s="86" t="s">
        <v>153</v>
      </c>
      <c r="IA2" s="86" t="s">
        <v>156</v>
      </c>
      <c r="IB2" s="86" t="s">
        <v>159</v>
      </c>
      <c r="IC2" s="86" t="s">
        <v>162</v>
      </c>
      <c r="ID2" s="86" t="s">
        <v>165</v>
      </c>
      <c r="IE2" s="86" t="s">
        <v>168</v>
      </c>
      <c r="IF2" s="86" t="s">
        <v>171</v>
      </c>
      <c r="IG2" s="86" t="s">
        <v>174</v>
      </c>
      <c r="IH2" s="86" t="s">
        <v>177</v>
      </c>
      <c r="II2" s="86" t="s">
        <v>180</v>
      </c>
      <c r="IJ2" s="86" t="s">
        <v>139</v>
      </c>
      <c r="IK2" s="86" t="s">
        <v>142</v>
      </c>
      <c r="IL2" s="86" t="s">
        <v>145</v>
      </c>
      <c r="IM2" s="86" t="s">
        <v>148</v>
      </c>
      <c r="IN2" s="86" t="s">
        <v>151</v>
      </c>
      <c r="IO2" s="86" t="s">
        <v>154</v>
      </c>
      <c r="IP2" s="86" t="s">
        <v>157</v>
      </c>
      <c r="IQ2" s="86" t="s">
        <v>160</v>
      </c>
      <c r="IR2" s="86" t="s">
        <v>163</v>
      </c>
      <c r="IS2" s="86" t="s">
        <v>166</v>
      </c>
      <c r="IT2" s="86" t="s">
        <v>169</v>
      </c>
      <c r="IU2" s="86" t="s">
        <v>172</v>
      </c>
      <c r="IV2" s="86" t="s">
        <v>175</v>
      </c>
      <c r="IW2" s="86" t="s">
        <v>178</v>
      </c>
      <c r="IX2" s="89" t="s">
        <v>130</v>
      </c>
      <c r="IY2" s="90" t="s">
        <v>131</v>
      </c>
      <c r="IZ2" s="90" t="s">
        <v>132</v>
      </c>
      <c r="JA2" s="90" t="s">
        <v>133</v>
      </c>
      <c r="JB2" s="90" t="s">
        <v>134</v>
      </c>
      <c r="JC2" s="90" t="s">
        <v>135</v>
      </c>
      <c r="JD2" s="90" t="s">
        <v>136</v>
      </c>
      <c r="JE2" s="89" t="s">
        <v>130</v>
      </c>
      <c r="JF2" s="90" t="s">
        <v>131</v>
      </c>
      <c r="JG2" s="90" t="s">
        <v>132</v>
      </c>
      <c r="JH2" s="90" t="s">
        <v>133</v>
      </c>
      <c r="JI2" s="90" t="s">
        <v>134</v>
      </c>
      <c r="JJ2" s="90" t="s">
        <v>135</v>
      </c>
      <c r="JK2" s="90" t="s">
        <v>136</v>
      </c>
      <c r="JL2" s="4" t="s">
        <v>206</v>
      </c>
    </row>
    <row r="3" spans="1:272" s="100" customFormat="1" ht="22.15" customHeight="1">
      <c r="A3" s="91" t="str">
        <f>'事業所回答（シート名変更禁止）'!$J$11</f>
        <v>（選択してください）</v>
      </c>
      <c r="B3" s="91">
        <f>'事業所回答（シート名変更禁止）'!$J$15</f>
        <v>0</v>
      </c>
      <c r="C3" s="91">
        <f>'事業所回答（シート名変更禁止）'!$J$14</f>
        <v>0</v>
      </c>
      <c r="D3" s="91" t="str">
        <f>'事業所回答（シート名変更禁止）'!J16</f>
        <v>（選択してください）</v>
      </c>
      <c r="E3" s="91">
        <f>'事業所回答（シート名変更禁止）'!R16</f>
        <v>0</v>
      </c>
      <c r="F3" s="91" t="str">
        <f>'事業所回答（シート名変更禁止）'!J12</f>
        <v>（選択してください）</v>
      </c>
      <c r="G3" s="91">
        <f>'事業所回答（シート名変更禁止）'!$J$13</f>
        <v>0</v>
      </c>
      <c r="H3" s="92" t="str">
        <f>'事業所回答（シート名変更禁止）'!$L$17</f>
        <v>（選択してください）</v>
      </c>
      <c r="I3" s="93" t="str">
        <f>'事業所回答（シート名変更禁止）'!$S$17</f>
        <v>（選択してください）</v>
      </c>
      <c r="J3" s="91">
        <f>'事業所回答（シート名変更禁止）'!$J$18</f>
        <v>0</v>
      </c>
      <c r="K3" s="91">
        <f>'事業所回答（シート名変更禁止）'!$J$19</f>
        <v>0</v>
      </c>
      <c r="L3" s="91">
        <f>'事業所回答（シート名変更禁止）'!$J$20</f>
        <v>0</v>
      </c>
      <c r="M3" s="91">
        <f>'事業所回答（シート名変更禁止）'!$J$21</f>
        <v>0</v>
      </c>
      <c r="N3" s="91">
        <f>'事業所回答（シート名変更禁止）'!$J$22</f>
        <v>0</v>
      </c>
      <c r="O3" s="91" t="str">
        <f>'事業所回答（シート名変更禁止）'!P25</f>
        <v>（選択してください）</v>
      </c>
      <c r="P3" s="91" t="str">
        <f>'事業所回答（シート名変更禁止）'!P27</f>
        <v>（選択してください）</v>
      </c>
      <c r="Q3" s="91">
        <f>'事業所回答（シート名変更禁止）'!W30</f>
        <v>0</v>
      </c>
      <c r="R3" s="91">
        <f>'事業所回答（シート名変更禁止）'!W33</f>
        <v>0</v>
      </c>
      <c r="S3" s="81"/>
      <c r="T3" s="91">
        <f>'事業所回答（シート名変更禁止）'!$G38</f>
        <v>0</v>
      </c>
      <c r="U3" s="91">
        <f>'事業所回答（シート名変更禁止）'!$O38</f>
        <v>0</v>
      </c>
      <c r="V3" s="91">
        <f>'事業所回答（シート名変更禁止）'!$W38</f>
        <v>0</v>
      </c>
      <c r="W3" s="91">
        <f>'事業所回答（シート名変更禁止）'!$G39</f>
        <v>0</v>
      </c>
      <c r="X3" s="91">
        <f>'事業所回答（シート名変更禁止）'!$O39</f>
        <v>0</v>
      </c>
      <c r="Y3" s="91">
        <f>'事業所回答（シート名変更禁止）'!$W39</f>
        <v>0</v>
      </c>
      <c r="Z3" s="83"/>
      <c r="AA3" s="91">
        <f>'事業所回答（シート名変更禁止）'!$G46</f>
        <v>0</v>
      </c>
      <c r="AB3" s="91">
        <f>'事業所回答（シート名変更禁止）'!$O46</f>
        <v>0</v>
      </c>
      <c r="AC3" s="91">
        <f>'事業所回答（シート名変更禁止）'!$W46</f>
        <v>0</v>
      </c>
      <c r="AD3" s="91">
        <f>'事業所回答（シート名変更禁止）'!$G47</f>
        <v>0</v>
      </c>
      <c r="AE3" s="91">
        <f>'事業所回答（シート名変更禁止）'!$O47</f>
        <v>0</v>
      </c>
      <c r="AF3" s="91">
        <f>'事業所回答（シート名変更禁止）'!$W47</f>
        <v>0</v>
      </c>
      <c r="AG3" s="85"/>
      <c r="AH3" s="91">
        <f>'事業所回答（シート名変更禁止）'!$E51</f>
        <v>0</v>
      </c>
      <c r="AI3" s="91">
        <f>'事業所回答（シート名変更禁止）'!$E52</f>
        <v>0</v>
      </c>
      <c r="AJ3" s="91">
        <f>'事業所回答（シート名変更禁止）'!$E53</f>
        <v>0</v>
      </c>
      <c r="AK3" s="91">
        <f>'事業所回答（シート名変更禁止）'!$E54</f>
        <v>0</v>
      </c>
      <c r="AL3" s="91">
        <f>'事業所回答（シート名変更禁止）'!$E55</f>
        <v>0</v>
      </c>
      <c r="AM3" s="91">
        <f>'事業所回答（シート名変更禁止）'!$E56</f>
        <v>0</v>
      </c>
      <c r="AN3" s="91">
        <f>'事業所回答（シート名変更禁止）'!$E57</f>
        <v>0</v>
      </c>
      <c r="AO3" s="91">
        <f>'事業所回答（シート名変更禁止）'!$E58</f>
        <v>0</v>
      </c>
      <c r="AP3" s="91">
        <f>'事業所回答（シート名変更禁止）'!$E59</f>
        <v>0</v>
      </c>
      <c r="AQ3" s="91">
        <f>'事業所回答（シート名変更禁止）'!$E60</f>
        <v>0</v>
      </c>
      <c r="AR3" s="91">
        <f>'事業所回答（シート名変更禁止）'!$E61</f>
        <v>0</v>
      </c>
      <c r="AS3" s="91">
        <f>'事業所回答（シート名変更禁止）'!$E62</f>
        <v>0</v>
      </c>
      <c r="AT3" s="91">
        <f>'事業所回答（シート名変更禁止）'!$E63</f>
        <v>0</v>
      </c>
      <c r="AU3" s="91">
        <f>'事業所回答（シート名変更禁止）'!$E64</f>
        <v>0</v>
      </c>
      <c r="AV3" s="91">
        <f>'事業所回答（シート名変更禁止）'!$E65</f>
        <v>0</v>
      </c>
      <c r="AW3" s="91">
        <f>'事業所回答（シート名変更禁止）'!$K51</f>
        <v>0</v>
      </c>
      <c r="AX3" s="91">
        <f>'事業所回答（シート名変更禁止）'!$K52</f>
        <v>0</v>
      </c>
      <c r="AY3" s="91">
        <f>'事業所回答（シート名変更禁止）'!$K53</f>
        <v>0</v>
      </c>
      <c r="AZ3" s="91">
        <f>'事業所回答（シート名変更禁止）'!$K54</f>
        <v>0</v>
      </c>
      <c r="BA3" s="91">
        <f>'事業所回答（シート名変更禁止）'!$K55</f>
        <v>0</v>
      </c>
      <c r="BB3" s="91">
        <f>'事業所回答（シート名変更禁止）'!$K56</f>
        <v>0</v>
      </c>
      <c r="BC3" s="91">
        <f>'事業所回答（シート名変更禁止）'!$K57</f>
        <v>0</v>
      </c>
      <c r="BD3" s="91">
        <f>'事業所回答（シート名変更禁止）'!$K58</f>
        <v>0</v>
      </c>
      <c r="BE3" s="91">
        <f>'事業所回答（シート名変更禁止）'!$K59</f>
        <v>0</v>
      </c>
      <c r="BF3" s="91">
        <f>'事業所回答（シート名変更禁止）'!$K60</f>
        <v>0</v>
      </c>
      <c r="BG3" s="91">
        <f>'事業所回答（シート名変更禁止）'!$K61</f>
        <v>0</v>
      </c>
      <c r="BH3" s="91">
        <f>'事業所回答（シート名変更禁止）'!$K62</f>
        <v>0</v>
      </c>
      <c r="BI3" s="91">
        <f>'事業所回答（シート名変更禁止）'!$K63</f>
        <v>0</v>
      </c>
      <c r="BJ3" s="91">
        <f>'事業所回答（シート名変更禁止）'!$K64</f>
        <v>0</v>
      </c>
      <c r="BK3" s="91">
        <f>'事業所回答（シート名変更禁止）'!$K65</f>
        <v>0</v>
      </c>
      <c r="BL3" s="91">
        <f>'事業所回答（シート名変更禁止）'!$Q51</f>
        <v>0</v>
      </c>
      <c r="BM3" s="91">
        <f>'事業所回答（シート名変更禁止）'!$Q52</f>
        <v>0</v>
      </c>
      <c r="BN3" s="91">
        <f>'事業所回答（シート名変更禁止）'!$Q53</f>
        <v>0</v>
      </c>
      <c r="BO3" s="91">
        <f>'事業所回答（シート名変更禁止）'!$Q54</f>
        <v>0</v>
      </c>
      <c r="BP3" s="91">
        <f>'事業所回答（シート名変更禁止）'!$Q55</f>
        <v>0</v>
      </c>
      <c r="BQ3" s="91">
        <f>'事業所回答（シート名変更禁止）'!$Q56</f>
        <v>0</v>
      </c>
      <c r="BR3" s="91">
        <f>'事業所回答（シート名変更禁止）'!$Q57</f>
        <v>0</v>
      </c>
      <c r="BS3" s="91">
        <f>'事業所回答（シート名変更禁止）'!$Q58</f>
        <v>0</v>
      </c>
      <c r="BT3" s="91">
        <f>'事業所回答（シート名変更禁止）'!$Q59</f>
        <v>0</v>
      </c>
      <c r="BU3" s="91">
        <f>'事業所回答（シート名変更禁止）'!$Q60</f>
        <v>0</v>
      </c>
      <c r="BV3" s="91">
        <f>'事業所回答（シート名変更禁止）'!$Q61</f>
        <v>0</v>
      </c>
      <c r="BW3" s="91">
        <f>'事業所回答（シート名変更禁止）'!$Q62</f>
        <v>0</v>
      </c>
      <c r="BX3" s="91">
        <f>'事業所回答（シート名変更禁止）'!$Q63</f>
        <v>0</v>
      </c>
      <c r="BY3" s="91">
        <f>'事業所回答（シート名変更禁止）'!$Q64</f>
        <v>0</v>
      </c>
      <c r="BZ3" s="81"/>
      <c r="CA3" s="91">
        <f>'事業所回答（シート名変更禁止）'!$G71</f>
        <v>0</v>
      </c>
      <c r="CB3" s="91">
        <f>'事業所回答（シート名変更禁止）'!$O71</f>
        <v>0</v>
      </c>
      <c r="CC3" s="91">
        <f>'事業所回答（シート名変更禁止）'!$W71</f>
        <v>0</v>
      </c>
      <c r="CD3" s="91">
        <f>'事業所回答（シート名変更禁止）'!$G72</f>
        <v>0</v>
      </c>
      <c r="CE3" s="91">
        <f>'事業所回答（シート名変更禁止）'!$O72</f>
        <v>0</v>
      </c>
      <c r="CF3" s="91">
        <f>'事業所回答（シート名変更禁止）'!$W72</f>
        <v>0</v>
      </c>
      <c r="CG3" s="83"/>
      <c r="CH3" s="91">
        <f>'事業所回答（シート名変更禁止）'!$G79</f>
        <v>0</v>
      </c>
      <c r="CI3" s="91">
        <f>'事業所回答（シート名変更禁止）'!$O79</f>
        <v>0</v>
      </c>
      <c r="CJ3" s="91">
        <f>'事業所回答（シート名変更禁止）'!$W79</f>
        <v>0</v>
      </c>
      <c r="CK3" s="91">
        <f>'事業所回答（シート名変更禁止）'!$G80</f>
        <v>0</v>
      </c>
      <c r="CL3" s="91">
        <f>'事業所回答（シート名変更禁止）'!$O80</f>
        <v>0</v>
      </c>
      <c r="CM3" s="91">
        <f>'事業所回答（シート名変更禁止）'!$W80</f>
        <v>0</v>
      </c>
      <c r="CN3" s="85"/>
      <c r="CO3" s="91">
        <f>'事業所回答（シート名変更禁止）'!$E85</f>
        <v>0</v>
      </c>
      <c r="CP3" s="91">
        <f>'事業所回答（シート名変更禁止）'!$E86</f>
        <v>0</v>
      </c>
      <c r="CQ3" s="91">
        <f>'事業所回答（シート名変更禁止）'!$E87</f>
        <v>0</v>
      </c>
      <c r="CR3" s="91">
        <f>'事業所回答（シート名変更禁止）'!$E88</f>
        <v>0</v>
      </c>
      <c r="CS3" s="91">
        <f>'事業所回答（シート名変更禁止）'!$E89</f>
        <v>0</v>
      </c>
      <c r="CT3" s="91">
        <f>'事業所回答（シート名変更禁止）'!$E90</f>
        <v>0</v>
      </c>
      <c r="CU3" s="91">
        <f>'事業所回答（シート名変更禁止）'!$E91</f>
        <v>0</v>
      </c>
      <c r="CV3" s="91">
        <f>'事業所回答（シート名変更禁止）'!$E92</f>
        <v>0</v>
      </c>
      <c r="CW3" s="91">
        <f>'事業所回答（シート名変更禁止）'!$E93</f>
        <v>0</v>
      </c>
      <c r="CX3" s="91">
        <f>'事業所回答（シート名変更禁止）'!$E94</f>
        <v>0</v>
      </c>
      <c r="CY3" s="91">
        <f>'事業所回答（シート名変更禁止）'!$E95</f>
        <v>0</v>
      </c>
      <c r="CZ3" s="91">
        <f>'事業所回答（シート名変更禁止）'!$E96</f>
        <v>0</v>
      </c>
      <c r="DA3" s="91">
        <f>'事業所回答（シート名変更禁止）'!$E97</f>
        <v>0</v>
      </c>
      <c r="DB3" s="91">
        <f>'事業所回答（シート名変更禁止）'!$E98</f>
        <v>0</v>
      </c>
      <c r="DC3" s="91">
        <f>'事業所回答（シート名変更禁止）'!$E99</f>
        <v>0</v>
      </c>
      <c r="DD3" s="91">
        <f>'事業所回答（シート名変更禁止）'!$K85</f>
        <v>0</v>
      </c>
      <c r="DE3" s="91">
        <f>'事業所回答（シート名変更禁止）'!$K86</f>
        <v>0</v>
      </c>
      <c r="DF3" s="91">
        <f>'事業所回答（シート名変更禁止）'!$K87</f>
        <v>0</v>
      </c>
      <c r="DG3" s="91">
        <f>'事業所回答（シート名変更禁止）'!$K88</f>
        <v>0</v>
      </c>
      <c r="DH3" s="91">
        <f>'事業所回答（シート名変更禁止）'!$K89</f>
        <v>0</v>
      </c>
      <c r="DI3" s="91">
        <f>'事業所回答（シート名変更禁止）'!$K90</f>
        <v>0</v>
      </c>
      <c r="DJ3" s="91">
        <f>'事業所回答（シート名変更禁止）'!$K91</f>
        <v>0</v>
      </c>
      <c r="DK3" s="91">
        <f>'事業所回答（シート名変更禁止）'!$K92</f>
        <v>0</v>
      </c>
      <c r="DL3" s="91">
        <f>'事業所回答（シート名変更禁止）'!$K93</f>
        <v>0</v>
      </c>
      <c r="DM3" s="91">
        <f>'事業所回答（シート名変更禁止）'!$K94</f>
        <v>0</v>
      </c>
      <c r="DN3" s="91">
        <f>'事業所回答（シート名変更禁止）'!$K95</f>
        <v>0</v>
      </c>
      <c r="DO3" s="91">
        <f>'事業所回答（シート名変更禁止）'!$K96</f>
        <v>0</v>
      </c>
      <c r="DP3" s="91">
        <f>'事業所回答（シート名変更禁止）'!$K97</f>
        <v>0</v>
      </c>
      <c r="DQ3" s="91">
        <f>'事業所回答（シート名変更禁止）'!$K98</f>
        <v>0</v>
      </c>
      <c r="DR3" s="91">
        <f>'事業所回答（シート名変更禁止）'!$K99</f>
        <v>0</v>
      </c>
      <c r="DS3" s="91">
        <f>'事業所回答（シート名変更禁止）'!$Q85</f>
        <v>0</v>
      </c>
      <c r="DT3" s="91">
        <f>'事業所回答（シート名変更禁止）'!$Q86</f>
        <v>0</v>
      </c>
      <c r="DU3" s="91">
        <f>'事業所回答（シート名変更禁止）'!$Q87</f>
        <v>0</v>
      </c>
      <c r="DV3" s="91">
        <f>'事業所回答（シート名変更禁止）'!$Q88</f>
        <v>0</v>
      </c>
      <c r="DW3" s="91">
        <f>'事業所回答（シート名変更禁止）'!$Q89</f>
        <v>0</v>
      </c>
      <c r="DX3" s="91">
        <f>'事業所回答（シート名変更禁止）'!$Q90</f>
        <v>0</v>
      </c>
      <c r="DY3" s="91">
        <f>'事業所回答（シート名変更禁止）'!$Q91</f>
        <v>0</v>
      </c>
      <c r="DZ3" s="91">
        <f>'事業所回答（シート名変更禁止）'!$Q92</f>
        <v>0</v>
      </c>
      <c r="EA3" s="91">
        <f>'事業所回答（シート名変更禁止）'!$Q93</f>
        <v>0</v>
      </c>
      <c r="EB3" s="91">
        <f>'事業所回答（シート名変更禁止）'!$Q94</f>
        <v>0</v>
      </c>
      <c r="EC3" s="91">
        <f>'事業所回答（シート名変更禁止）'!$Q95</f>
        <v>0</v>
      </c>
      <c r="ED3" s="91">
        <f>'事業所回答（シート名変更禁止）'!$Q96</f>
        <v>0</v>
      </c>
      <c r="EE3" s="91">
        <f>'事業所回答（シート名変更禁止）'!$Q97</f>
        <v>0</v>
      </c>
      <c r="EF3" s="91">
        <f>'事業所回答（シート名変更禁止）'!$Q98</f>
        <v>0</v>
      </c>
      <c r="EG3" s="94">
        <f>'事業所回答（シート名変更禁止）'!W103</f>
        <v>0</v>
      </c>
      <c r="EH3" s="95">
        <f>'事業所回答（シート名変更禁止）'!W109</f>
        <v>0</v>
      </c>
      <c r="EI3" s="96">
        <f>'事業所回答（シート名変更禁止）'!J114</f>
        <v>0</v>
      </c>
      <c r="EJ3" s="81"/>
      <c r="EK3" s="95">
        <f>'事業所回答（シート名変更禁止）'!$G118</f>
        <v>0</v>
      </c>
      <c r="EL3" s="95">
        <f>'事業所回答（シート名変更禁止）'!$O118</f>
        <v>0</v>
      </c>
      <c r="EM3" s="95">
        <f>'事業所回答（シート名変更禁止）'!$W118</f>
        <v>0</v>
      </c>
      <c r="EN3" s="94">
        <f>'事業所回答（シート名変更禁止）'!$G119</f>
        <v>0</v>
      </c>
      <c r="EO3" s="95">
        <f>'事業所回答（シート名変更禁止）'!$O119</f>
        <v>0</v>
      </c>
      <c r="EP3" s="95">
        <f>'事業所回答（シート名変更禁止）'!$W119</f>
        <v>0</v>
      </c>
      <c r="EQ3" s="83"/>
      <c r="ER3" s="95">
        <f>'事業所回答（シート名変更禁止）'!$G126</f>
        <v>0</v>
      </c>
      <c r="ES3" s="95">
        <f>'事業所回答（シート名変更禁止）'!$O126</f>
        <v>0</v>
      </c>
      <c r="ET3" s="95">
        <f>'事業所回答（シート名変更禁止）'!$W126</f>
        <v>0</v>
      </c>
      <c r="EU3" s="94">
        <f>'事業所回答（シート名変更禁止）'!$G127</f>
        <v>0</v>
      </c>
      <c r="EV3" s="95">
        <f>'事業所回答（シート名変更禁止）'!$O127</f>
        <v>0</v>
      </c>
      <c r="EW3" s="95">
        <f>'事業所回答（シート名変更禁止）'!$W127</f>
        <v>0</v>
      </c>
      <c r="EX3" s="85"/>
      <c r="EY3" s="91">
        <f>'事業所回答（シート名変更禁止）'!$E132</f>
        <v>0</v>
      </c>
      <c r="EZ3" s="91">
        <f>'事業所回答（シート名変更禁止）'!$E133</f>
        <v>0</v>
      </c>
      <c r="FA3" s="91">
        <f>'事業所回答（シート名変更禁止）'!$E134</f>
        <v>0</v>
      </c>
      <c r="FB3" s="91">
        <f>'事業所回答（シート名変更禁止）'!$E135</f>
        <v>0</v>
      </c>
      <c r="FC3" s="91">
        <f>'事業所回答（シート名変更禁止）'!$E136</f>
        <v>0</v>
      </c>
      <c r="FD3" s="91">
        <f>'事業所回答（シート名変更禁止）'!$E137</f>
        <v>0</v>
      </c>
      <c r="FE3" s="91">
        <f>'事業所回答（シート名変更禁止）'!$E138</f>
        <v>0</v>
      </c>
      <c r="FF3" s="91">
        <f>'事業所回答（シート名変更禁止）'!$E139</f>
        <v>0</v>
      </c>
      <c r="FG3" s="91">
        <f>'事業所回答（シート名変更禁止）'!$E140</f>
        <v>0</v>
      </c>
      <c r="FH3" s="91">
        <f>'事業所回答（シート名変更禁止）'!$E141</f>
        <v>0</v>
      </c>
      <c r="FI3" s="91">
        <f>'事業所回答（シート名変更禁止）'!$E175</f>
        <v>0</v>
      </c>
      <c r="FJ3" s="91">
        <f>'事業所回答（シート名変更禁止）'!$E176</f>
        <v>0</v>
      </c>
      <c r="FK3" s="91">
        <f>'事業所回答（シート名変更禁止）'!$E177</f>
        <v>0</v>
      </c>
      <c r="FL3" s="91">
        <f>'事業所回答（シート名変更禁止）'!$E178</f>
        <v>0</v>
      </c>
      <c r="FM3" s="91">
        <f>'事業所回答（シート名変更禁止）'!$E179</f>
        <v>0</v>
      </c>
      <c r="FN3" s="91">
        <f>'事業所回答（シート名変更禁止）'!$K132</f>
        <v>0</v>
      </c>
      <c r="FO3" s="91">
        <f>'事業所回答（シート名変更禁止）'!$K133</f>
        <v>0</v>
      </c>
      <c r="FP3" s="91">
        <f>'事業所回答（シート名変更禁止）'!$K134</f>
        <v>0</v>
      </c>
      <c r="FQ3" s="91">
        <f>'事業所回答（シート名変更禁止）'!$K135</f>
        <v>0</v>
      </c>
      <c r="FR3" s="91">
        <f>'事業所回答（シート名変更禁止）'!$K136</f>
        <v>0</v>
      </c>
      <c r="FS3" s="91">
        <f>'事業所回答（シート名変更禁止）'!$K137</f>
        <v>0</v>
      </c>
      <c r="FT3" s="91">
        <f>'事業所回答（シート名変更禁止）'!$K138</f>
        <v>0</v>
      </c>
      <c r="FU3" s="91">
        <f>'事業所回答（シート名変更禁止）'!$K139</f>
        <v>0</v>
      </c>
      <c r="FV3" s="91">
        <f>'事業所回答（シート名変更禁止）'!$K140</f>
        <v>0</v>
      </c>
      <c r="FW3" s="91">
        <f>'事業所回答（シート名変更禁止）'!$K141</f>
        <v>0</v>
      </c>
      <c r="FX3" s="91">
        <f>'事業所回答（シート名変更禁止）'!$K175</f>
        <v>0</v>
      </c>
      <c r="FY3" s="91">
        <f>'事業所回答（シート名変更禁止）'!$K176</f>
        <v>0</v>
      </c>
      <c r="FZ3" s="91">
        <f>'事業所回答（シート名変更禁止）'!$K177</f>
        <v>0</v>
      </c>
      <c r="GA3" s="91">
        <f>'事業所回答（シート名変更禁止）'!$K178</f>
        <v>0</v>
      </c>
      <c r="GB3" s="91">
        <f>'事業所回答（シート名変更禁止）'!$K179</f>
        <v>0</v>
      </c>
      <c r="GC3" s="91">
        <f>'事業所回答（シート名変更禁止）'!$Q132</f>
        <v>0</v>
      </c>
      <c r="GD3" s="91">
        <f>'事業所回答（シート名変更禁止）'!$Q133</f>
        <v>0</v>
      </c>
      <c r="GE3" s="91">
        <f>'事業所回答（シート名変更禁止）'!$Q134</f>
        <v>0</v>
      </c>
      <c r="GF3" s="91">
        <f>'事業所回答（シート名変更禁止）'!$Q135</f>
        <v>0</v>
      </c>
      <c r="GG3" s="91">
        <f>'事業所回答（シート名変更禁止）'!$Q136</f>
        <v>0</v>
      </c>
      <c r="GH3" s="91">
        <f>'事業所回答（シート名変更禁止）'!$Q137</f>
        <v>0</v>
      </c>
      <c r="GI3" s="91">
        <f>'事業所回答（シート名変更禁止）'!$Q138</f>
        <v>0</v>
      </c>
      <c r="GJ3" s="91">
        <f>'事業所回答（シート名変更禁止）'!$Q139</f>
        <v>0</v>
      </c>
      <c r="GK3" s="91">
        <f>'事業所回答（シート名変更禁止）'!$Q140</f>
        <v>0</v>
      </c>
      <c r="GL3" s="91">
        <f>'事業所回答（シート名変更禁止）'!$Q141</f>
        <v>0</v>
      </c>
      <c r="GM3" s="91">
        <f>'事業所回答（シート名変更禁止）'!$Q175</f>
        <v>0</v>
      </c>
      <c r="GN3" s="4">
        <f>'事業所回答（シート名変更禁止）'!$Q176</f>
        <v>0</v>
      </c>
      <c r="GO3" s="91">
        <f>'事業所回答（シート名変更禁止）'!$Q177</f>
        <v>0</v>
      </c>
      <c r="GP3" s="91">
        <f>'事業所回答（シート名変更禁止）'!$Q178</f>
        <v>0</v>
      </c>
      <c r="GQ3" s="81"/>
      <c r="GR3" s="95">
        <f>'事業所回答（シート名変更禁止）'!$G151</f>
        <v>0</v>
      </c>
      <c r="GS3" s="95">
        <f>'事業所回答（シート名変更禁止）'!$O151</f>
        <v>0</v>
      </c>
      <c r="GT3" s="95">
        <f>'事業所回答（シート名変更禁止）'!$W151</f>
        <v>0</v>
      </c>
      <c r="GU3" s="94">
        <f>'事業所回答（シート名変更禁止）'!$G152</f>
        <v>0</v>
      </c>
      <c r="GV3" s="95">
        <f>'事業所回答（シート名変更禁止）'!$O152</f>
        <v>0</v>
      </c>
      <c r="GW3" s="95">
        <f>'事業所回答（シート名変更禁止）'!$W152</f>
        <v>0</v>
      </c>
      <c r="GX3" s="83"/>
      <c r="GY3" s="95">
        <f>'事業所回答（シート名変更禁止）'!$G159</f>
        <v>0</v>
      </c>
      <c r="GZ3" s="95">
        <f>'事業所回答（シート名変更禁止）'!$O159</f>
        <v>0</v>
      </c>
      <c r="HA3" s="95">
        <f>'事業所回答（シート名変更禁止）'!$W159</f>
        <v>0</v>
      </c>
      <c r="HB3" s="94">
        <f>'事業所回答（シート名変更禁止）'!$G160</f>
        <v>0</v>
      </c>
      <c r="HC3" s="95">
        <f>'事業所回答（シート名変更禁止）'!$O160</f>
        <v>0</v>
      </c>
      <c r="HD3" s="95">
        <f>'事業所回答（シート名変更禁止）'!$W160</f>
        <v>0</v>
      </c>
      <c r="HE3" s="85"/>
      <c r="HF3" s="91">
        <f>'事業所回答（シート名変更禁止）'!$E165</f>
        <v>0</v>
      </c>
      <c r="HG3" s="91">
        <f>'事業所回答（シート名変更禁止）'!$E166</f>
        <v>0</v>
      </c>
      <c r="HH3" s="91">
        <f>'事業所回答（シート名変更禁止）'!$E167</f>
        <v>0</v>
      </c>
      <c r="HI3" s="91">
        <f>'事業所回答（シート名変更禁止）'!$E168</f>
        <v>0</v>
      </c>
      <c r="HJ3" s="91">
        <f>'事業所回答（シート名変更禁止）'!$E169</f>
        <v>0</v>
      </c>
      <c r="HK3" s="91">
        <f>'事業所回答（シート名変更禁止）'!$E170</f>
        <v>0</v>
      </c>
      <c r="HL3" s="91">
        <f>'事業所回答（シート名変更禁止）'!$E171</f>
        <v>0</v>
      </c>
      <c r="HM3" s="91">
        <f>'事業所回答（シート名変更禁止）'!$E172</f>
        <v>0</v>
      </c>
      <c r="HN3" s="91">
        <f>'事業所回答（シート名変更禁止）'!$E173</f>
        <v>0</v>
      </c>
      <c r="HO3" s="91">
        <f>'事業所回答（シート名変更禁止）'!$E174</f>
        <v>0</v>
      </c>
      <c r="HP3" s="91">
        <f>'事業所回答（シート名変更禁止）'!$E175</f>
        <v>0</v>
      </c>
      <c r="HQ3" s="91">
        <f>'事業所回答（シート名変更禁止）'!$E176</f>
        <v>0</v>
      </c>
      <c r="HR3" s="91">
        <f>'事業所回答（シート名変更禁止）'!$E177</f>
        <v>0</v>
      </c>
      <c r="HS3" s="91">
        <f>'事業所回答（シート名変更禁止）'!$E178</f>
        <v>0</v>
      </c>
      <c r="HT3" s="91">
        <f>'事業所回答（シート名変更禁止）'!$E179</f>
        <v>0</v>
      </c>
      <c r="HU3" s="91">
        <f>'事業所回答（シート名変更禁止）'!$K165</f>
        <v>0</v>
      </c>
      <c r="HV3" s="91">
        <f>'事業所回答（シート名変更禁止）'!$K166</f>
        <v>0</v>
      </c>
      <c r="HW3" s="91">
        <f>'事業所回答（シート名変更禁止）'!$K167</f>
        <v>0</v>
      </c>
      <c r="HX3" s="91">
        <f>'事業所回答（シート名変更禁止）'!$K168</f>
        <v>0</v>
      </c>
      <c r="HY3" s="91">
        <f>'事業所回答（シート名変更禁止）'!$K169</f>
        <v>0</v>
      </c>
      <c r="HZ3" s="91">
        <f>'事業所回答（シート名変更禁止）'!$K170</f>
        <v>0</v>
      </c>
      <c r="IA3" s="91">
        <f>'事業所回答（シート名変更禁止）'!$K171</f>
        <v>0</v>
      </c>
      <c r="IB3" s="91">
        <f>'事業所回答（シート名変更禁止）'!$K172</f>
        <v>0</v>
      </c>
      <c r="IC3" s="91">
        <f>'事業所回答（シート名変更禁止）'!$K173</f>
        <v>0</v>
      </c>
      <c r="ID3" s="91">
        <f>'事業所回答（シート名変更禁止）'!$K174</f>
        <v>0</v>
      </c>
      <c r="IE3" s="91">
        <f>'事業所回答（シート名変更禁止）'!$K175</f>
        <v>0</v>
      </c>
      <c r="IF3" s="91">
        <f>'事業所回答（シート名変更禁止）'!$K176</f>
        <v>0</v>
      </c>
      <c r="IG3" s="91">
        <f>'事業所回答（シート名変更禁止）'!$K177</f>
        <v>0</v>
      </c>
      <c r="IH3" s="91">
        <f>'事業所回答（シート名変更禁止）'!$K178</f>
        <v>0</v>
      </c>
      <c r="II3" s="91">
        <f>'事業所回答（シート名変更禁止）'!$K179</f>
        <v>0</v>
      </c>
      <c r="IJ3" s="91">
        <f>'事業所回答（シート名変更禁止）'!$Q165</f>
        <v>0</v>
      </c>
      <c r="IK3" s="91">
        <f>'事業所回答（シート名変更禁止）'!$Q166</f>
        <v>0</v>
      </c>
      <c r="IL3" s="91">
        <f>'事業所回答（シート名変更禁止）'!$Q167</f>
        <v>0</v>
      </c>
      <c r="IM3" s="91">
        <f>'事業所回答（シート名変更禁止）'!$Q168</f>
        <v>0</v>
      </c>
      <c r="IN3" s="91">
        <f>'事業所回答（シート名変更禁止）'!$Q169</f>
        <v>0</v>
      </c>
      <c r="IO3" s="91">
        <f>'事業所回答（シート名変更禁止）'!$Q170</f>
        <v>0</v>
      </c>
      <c r="IP3" s="91">
        <f>'事業所回答（シート名変更禁止）'!$Q171</f>
        <v>0</v>
      </c>
      <c r="IQ3" s="91">
        <f>'事業所回答（シート名変更禁止）'!$Q172</f>
        <v>0</v>
      </c>
      <c r="IR3" s="91">
        <f>'事業所回答（シート名変更禁止）'!$Q173</f>
        <v>0</v>
      </c>
      <c r="IS3" s="91">
        <f>'事業所回答（シート名変更禁止）'!$Q174</f>
        <v>0</v>
      </c>
      <c r="IT3" s="91">
        <f>'事業所回答（シート名変更禁止）'!$Q175</f>
        <v>0</v>
      </c>
      <c r="IU3" s="91">
        <f>'事業所回答（シート名変更禁止）'!$Q176</f>
        <v>0</v>
      </c>
      <c r="IV3" s="91">
        <f>'事業所回答（シート名変更禁止）'!$Q177</f>
        <v>0</v>
      </c>
      <c r="IW3" s="91">
        <f>'事業所回答（シート名変更禁止）'!$Q178</f>
        <v>0</v>
      </c>
      <c r="IX3" s="91">
        <f>'事業所回答（シート名変更禁止）'!$T184</f>
        <v>0</v>
      </c>
      <c r="IY3" s="91">
        <f>'事業所回答（シート名変更禁止）'!$G188</f>
        <v>0</v>
      </c>
      <c r="IZ3" s="91">
        <f>'事業所回答（シート名変更禁止）'!$O188</f>
        <v>0</v>
      </c>
      <c r="JA3" s="91">
        <f>'事業所回答（シート名変更禁止）'!$W188</f>
        <v>0</v>
      </c>
      <c r="JB3" s="91">
        <f>'事業所回答（シート名変更禁止）'!$G189</f>
        <v>0</v>
      </c>
      <c r="JC3" s="91">
        <f>'事業所回答（シート名変更禁止）'!$O189</f>
        <v>0</v>
      </c>
      <c r="JD3" s="91">
        <f>'事業所回答（シート名変更禁止）'!$W189</f>
        <v>0</v>
      </c>
      <c r="JE3" s="97">
        <f>'事業所回答（シート名変更禁止）'!$T193</f>
        <v>0</v>
      </c>
      <c r="JF3" s="97">
        <f>'事業所回答（シート名変更禁止）'!$G197</f>
        <v>0</v>
      </c>
      <c r="JG3" s="91">
        <f>'事業所回答（シート名変更禁止）'!$O197</f>
        <v>0</v>
      </c>
      <c r="JH3" s="91">
        <f>'事業所回答（シート名変更禁止）'!$W197</f>
        <v>0</v>
      </c>
      <c r="JI3" s="91">
        <f>'事業所回答（シート名変更禁止）'!$G198</f>
        <v>0</v>
      </c>
      <c r="JJ3" s="91">
        <f>'事業所回答（シート名変更禁止）'!$O198</f>
        <v>0</v>
      </c>
      <c r="JK3" s="91">
        <f>'事業所回答（シート名変更禁止）'!$W198</f>
        <v>0</v>
      </c>
      <c r="JL3" s="91">
        <f>'事業所回答（シート名変更禁止）'!B203</f>
        <v>0</v>
      </c>
    </row>
    <row r="8" spans="1:272">
      <c r="H8" s="2"/>
      <c r="I8" s="2"/>
      <c r="K8" s="3"/>
      <c r="L8" s="3"/>
      <c r="M8" s="3"/>
      <c r="N8" s="3"/>
      <c r="O8" s="3"/>
      <c r="P8" s="3"/>
    </row>
    <row r="9" spans="1:272">
      <c r="H9" s="2"/>
      <c r="I9" s="2"/>
      <c r="K9" s="3"/>
      <c r="L9" s="3"/>
      <c r="M9" s="3"/>
      <c r="N9" s="3"/>
      <c r="O9" s="3"/>
      <c r="P9" s="3"/>
    </row>
    <row r="10" spans="1:272">
      <c r="H10" s="2"/>
      <c r="I10" s="2"/>
      <c r="K10" s="3"/>
      <c r="L10" s="3"/>
      <c r="M10" s="3"/>
      <c r="N10" s="3"/>
      <c r="O10" s="3"/>
      <c r="P10" s="3"/>
    </row>
    <row r="11" spans="1:272">
      <c r="H11" s="2"/>
      <c r="I11" s="2"/>
      <c r="K11" s="3"/>
      <c r="L11" s="3"/>
      <c r="M11" s="3"/>
      <c r="N11" s="3"/>
      <c r="O11" s="3"/>
      <c r="P11" s="3"/>
    </row>
  </sheetData>
  <mergeCells count="6">
    <mergeCell ref="O1:P1"/>
    <mergeCell ref="EG1:GP1"/>
    <mergeCell ref="JE1:JK1"/>
    <mergeCell ref="IX1:JD1"/>
    <mergeCell ref="S1:BY1"/>
    <mergeCell ref="BZ1:EF1"/>
  </mergeCells>
  <phoneticPr fontId="19"/>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E2" sqref="E2"/>
    </sheetView>
  </sheetViews>
  <sheetFormatPr defaultRowHeight="13.5"/>
  <cols>
    <col min="1" max="1" width="14" customWidth="1"/>
    <col min="2" max="2" width="36.125" customWidth="1"/>
    <col min="3" max="3" width="15.625" customWidth="1"/>
    <col min="4" max="4" width="5.5" bestFit="1" customWidth="1"/>
    <col min="6" max="6" width="44.5" customWidth="1"/>
  </cols>
  <sheetData>
    <row r="1" spans="1:7">
      <c r="A1" s="24" t="s">
        <v>37</v>
      </c>
      <c r="B1" s="24" t="s">
        <v>38</v>
      </c>
      <c r="C1" t="s">
        <v>39</v>
      </c>
      <c r="E1" t="s">
        <v>40</v>
      </c>
      <c r="F1" t="s">
        <v>103</v>
      </c>
      <c r="G1" t="s">
        <v>108</v>
      </c>
    </row>
    <row r="2" spans="1:7">
      <c r="A2" t="s">
        <v>216</v>
      </c>
      <c r="B2" t="s">
        <v>216</v>
      </c>
      <c r="C2" t="s">
        <v>218</v>
      </c>
      <c r="E2" t="s">
        <v>216</v>
      </c>
      <c r="F2" t="s">
        <v>218</v>
      </c>
      <c r="G2" t="s">
        <v>218</v>
      </c>
    </row>
    <row r="3" spans="1:7">
      <c r="A3" t="s">
        <v>41</v>
      </c>
      <c r="B3" t="s">
        <v>42</v>
      </c>
      <c r="C3" t="s">
        <v>64</v>
      </c>
      <c r="D3">
        <v>2018</v>
      </c>
      <c r="E3" s="59" t="s">
        <v>247</v>
      </c>
      <c r="F3" t="s">
        <v>185</v>
      </c>
      <c r="G3" t="s">
        <v>95</v>
      </c>
    </row>
    <row r="4" spans="1:7">
      <c r="A4" t="s">
        <v>43</v>
      </c>
      <c r="B4" t="s">
        <v>44</v>
      </c>
      <c r="C4" t="s">
        <v>99</v>
      </c>
      <c r="D4">
        <v>2019</v>
      </c>
      <c r="E4" s="59" t="s">
        <v>248</v>
      </c>
      <c r="F4" t="s">
        <v>186</v>
      </c>
      <c r="G4" t="s">
        <v>96</v>
      </c>
    </row>
    <row r="5" spans="1:7">
      <c r="A5" t="s">
        <v>45</v>
      </c>
      <c r="B5" t="s">
        <v>46</v>
      </c>
      <c r="C5" t="s">
        <v>98</v>
      </c>
      <c r="D5">
        <v>2020</v>
      </c>
      <c r="E5" s="59" t="s">
        <v>249</v>
      </c>
      <c r="F5" t="s">
        <v>187</v>
      </c>
      <c r="G5" t="s">
        <v>97</v>
      </c>
    </row>
    <row r="6" spans="1:7">
      <c r="A6" t="s">
        <v>47</v>
      </c>
      <c r="B6" t="s">
        <v>48</v>
      </c>
      <c r="C6" t="s">
        <v>221</v>
      </c>
      <c r="D6">
        <v>2021</v>
      </c>
      <c r="E6" s="59" t="s">
        <v>250</v>
      </c>
      <c r="F6" t="s">
        <v>188</v>
      </c>
      <c r="G6" t="s">
        <v>107</v>
      </c>
    </row>
    <row r="7" spans="1:7">
      <c r="A7" t="s">
        <v>49</v>
      </c>
      <c r="B7" t="s">
        <v>50</v>
      </c>
      <c r="E7" s="59" t="s">
        <v>251</v>
      </c>
      <c r="F7" t="s">
        <v>189</v>
      </c>
      <c r="G7" t="s">
        <v>105</v>
      </c>
    </row>
    <row r="8" spans="1:7">
      <c r="A8" t="s">
        <v>51</v>
      </c>
      <c r="B8" t="s">
        <v>52</v>
      </c>
      <c r="E8" s="59" t="s">
        <v>252</v>
      </c>
      <c r="F8" t="s">
        <v>190</v>
      </c>
      <c r="G8" t="s">
        <v>106</v>
      </c>
    </row>
    <row r="9" spans="1:7">
      <c r="A9" t="s">
        <v>53</v>
      </c>
      <c r="B9" t="s">
        <v>54</v>
      </c>
      <c r="E9" s="59" t="s">
        <v>253</v>
      </c>
      <c r="F9" t="s">
        <v>191</v>
      </c>
    </row>
    <row r="10" spans="1:7">
      <c r="A10" t="s">
        <v>55</v>
      </c>
      <c r="B10" t="s">
        <v>56</v>
      </c>
      <c r="E10" s="59" t="s">
        <v>254</v>
      </c>
    </row>
    <row r="11" spans="1:7">
      <c r="A11" t="s">
        <v>57</v>
      </c>
      <c r="B11" t="s">
        <v>58</v>
      </c>
      <c r="E11" s="59" t="s">
        <v>255</v>
      </c>
    </row>
    <row r="12" spans="1:7">
      <c r="A12" t="s">
        <v>59</v>
      </c>
      <c r="B12" t="s">
        <v>60</v>
      </c>
      <c r="E12" s="59" t="s">
        <v>256</v>
      </c>
    </row>
    <row r="13" spans="1:7">
      <c r="A13" t="s">
        <v>61</v>
      </c>
      <c r="E13" s="59" t="s">
        <v>257</v>
      </c>
    </row>
    <row r="14" spans="1:7">
      <c r="A14" t="s">
        <v>62</v>
      </c>
      <c r="E14" s="59" t="s">
        <v>258</v>
      </c>
    </row>
    <row r="15" spans="1:7">
      <c r="A15" t="s">
        <v>63</v>
      </c>
    </row>
    <row r="16" spans="1:7">
      <c r="A16" t="s">
        <v>65</v>
      </c>
    </row>
    <row r="17" spans="1:1">
      <c r="A17" t="s">
        <v>66</v>
      </c>
    </row>
    <row r="18" spans="1:1">
      <c r="A18" t="s">
        <v>67</v>
      </c>
    </row>
    <row r="19" spans="1:1">
      <c r="A19" t="s">
        <v>68</v>
      </c>
    </row>
    <row r="20" spans="1:1">
      <c r="A20" t="s">
        <v>69</v>
      </c>
    </row>
    <row r="21" spans="1:1">
      <c r="A21" t="s">
        <v>70</v>
      </c>
    </row>
    <row r="22" spans="1:1">
      <c r="A22" t="s">
        <v>71</v>
      </c>
    </row>
    <row r="23" spans="1:1">
      <c r="A23" t="s">
        <v>72</v>
      </c>
    </row>
    <row r="24" spans="1:1">
      <c r="A24" t="s">
        <v>73</v>
      </c>
    </row>
    <row r="25" spans="1:1">
      <c r="A25" t="s">
        <v>74</v>
      </c>
    </row>
    <row r="26" spans="1:1">
      <c r="A26" t="s">
        <v>75</v>
      </c>
    </row>
    <row r="27" spans="1:1">
      <c r="A27" t="s">
        <v>76</v>
      </c>
    </row>
    <row r="28" spans="1:1">
      <c r="A28" t="s">
        <v>77</v>
      </c>
    </row>
    <row r="29" spans="1:1">
      <c r="A29" t="s">
        <v>78</v>
      </c>
    </row>
    <row r="30" spans="1:1">
      <c r="A30" t="s">
        <v>79</v>
      </c>
    </row>
    <row r="31" spans="1:1">
      <c r="A31" t="s">
        <v>80</v>
      </c>
    </row>
    <row r="32" spans="1:1">
      <c r="A32" t="s">
        <v>81</v>
      </c>
    </row>
    <row r="33" spans="1:19">
      <c r="A33" t="s">
        <v>82</v>
      </c>
    </row>
    <row r="34" spans="1:19">
      <c r="A34" t="s">
        <v>83</v>
      </c>
    </row>
    <row r="35" spans="1:19">
      <c r="A35" t="s">
        <v>84</v>
      </c>
      <c r="S35" t="e">
        <f ca="1">OFFSET($I$19,,MATCH($I$19,プルダウンリスト!$F$1:$F$1,0)-7,3)</f>
        <v>#N/A</v>
      </c>
    </row>
    <row r="36" spans="1:19">
      <c r="A36" t="s">
        <v>85</v>
      </c>
    </row>
    <row r="37" spans="1:19">
      <c r="A37" t="s">
        <v>86</v>
      </c>
    </row>
    <row r="38" spans="1:19">
      <c r="A38" t="s">
        <v>87</v>
      </c>
    </row>
    <row r="39" spans="1:19">
      <c r="A39" t="s">
        <v>88</v>
      </c>
    </row>
    <row r="40" spans="1:19">
      <c r="A40" t="s">
        <v>89</v>
      </c>
    </row>
    <row r="41" spans="1:19">
      <c r="A41" t="s">
        <v>90</v>
      </c>
    </row>
    <row r="42" spans="1:19">
      <c r="A42" t="s">
        <v>91</v>
      </c>
    </row>
    <row r="43" spans="1:19">
      <c r="A43" t="s">
        <v>92</v>
      </c>
    </row>
    <row r="44" spans="1:19">
      <c r="A44" t="s">
        <v>93</v>
      </c>
    </row>
    <row r="45" spans="1:19">
      <c r="A45" t="s">
        <v>94</v>
      </c>
    </row>
  </sheetData>
  <phoneticPr fontId="19"/>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事業所回答（シート名変更禁止）</vt:lpstr>
      <vt:lpstr>自動編集</vt:lpstr>
      <vt:lpstr>プルダウンリスト</vt:lpstr>
      <vt:lpstr>'事業所回答（シート名変更禁止）'!Print_Area</vt:lpstr>
      <vt:lpstr>サービス種別</vt:lpstr>
      <vt:lpstr>就労定着支援事業所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revision/>
  <cp:lastPrinted>2022-05-09T06:07:55Z</cp:lastPrinted>
  <dcterms:created xsi:type="dcterms:W3CDTF">2017-05-15T10:28:06Z</dcterms:created>
  <dcterms:modified xsi:type="dcterms:W3CDTF">2022-05-11T06:27:58Z</dcterms:modified>
</cp:coreProperties>
</file>