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$\doc\02 自立支援課\就労・IT支援グループ（個人情報データ含む）\004_障がい者就労支援関係等\★01就労人数調査★\★就労人数調査★\R3（R2年度就労人数調査）\01 _府⇒市へ依頼発出\（030524差替）【大阪府】R2就労人数調査（R3実施）\"/>
    </mc:Choice>
  </mc:AlternateContent>
  <bookViews>
    <workbookView xWindow="-120" yWindow="-120" windowWidth="20730" windowHeight="11160" tabRatio="599"/>
  </bookViews>
  <sheets>
    <sheet name="事業所回答" sheetId="1" r:id="rId1"/>
    <sheet name="自動編集" sheetId="2" r:id="rId2"/>
    <sheet name="プルダウンリスト" sheetId="3" r:id="rId3"/>
  </sheets>
  <definedNames>
    <definedName name="_xlnm._FilterDatabase" localSheetId="1" hidden="1">自動編集!$A$2:$LN$2</definedName>
    <definedName name="_xlnm.Print_Area" localSheetId="0">事業所回答!$A$1:$Z$248</definedName>
    <definedName name="サービス種別">プルダウンリスト!$E$1:$E$1</definedName>
    <definedName name="就労継続支援A型事業">プルダウンリスト!#REF!</definedName>
    <definedName name="就労継続支援A型事業所">プルダウンリスト!#REF!</definedName>
    <definedName name="就労継続支援B型事業">プルダウンリスト!#REF!</definedName>
    <definedName name="就労継続支援B型事業所">プルダウンリスト!#REF!</definedName>
    <definedName name="就労定着支援事業所">プルダウンリスト!$E$2:$E$8</definedName>
    <definedName name="定着・旧報酬">プルダウンリスト!$E$16:$E$22</definedName>
    <definedName name="報酬単価">プルダウンリスト!$E$1:$E$1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0" i="1" l="1"/>
  <c r="LV3" i="2" l="1"/>
  <c r="J191" i="1" l="1"/>
  <c r="P240" i="1"/>
  <c r="S233" i="1"/>
  <c r="S225" i="1"/>
  <c r="P232" i="1"/>
  <c r="LO3" i="2"/>
  <c r="LI3" i="2"/>
  <c r="LH3" i="2"/>
  <c r="T217" i="1"/>
  <c r="KS3" i="2"/>
  <c r="KR3" i="2"/>
  <c r="KQ3" i="2"/>
  <c r="KP3" i="2"/>
  <c r="KO3" i="2"/>
  <c r="KN3" i="2"/>
  <c r="KM3" i="2"/>
  <c r="KL3" i="2"/>
  <c r="LG3" i="2"/>
  <c r="LF3" i="2"/>
  <c r="LE3" i="2"/>
  <c r="LD3" i="2"/>
  <c r="LC3" i="2"/>
  <c r="LB3" i="2"/>
  <c r="LA3" i="2"/>
  <c r="KZ3" i="2"/>
  <c r="KY3" i="2"/>
  <c r="KX3" i="2"/>
  <c r="KW3" i="2"/>
  <c r="KV3" i="2"/>
  <c r="KU3" i="2"/>
  <c r="KT3" i="2"/>
  <c r="D3" i="2"/>
  <c r="KH3" i="2"/>
  <c r="KI3" i="2"/>
  <c r="KK3" i="2"/>
  <c r="KJ3" i="2"/>
  <c r="KG3" i="2"/>
  <c r="KF3" i="2"/>
  <c r="KE3" i="2"/>
  <c r="KD3" i="2"/>
  <c r="KC3" i="2"/>
  <c r="KB3" i="2"/>
  <c r="KA3" i="2"/>
  <c r="JZ3" i="2"/>
  <c r="JY3" i="2"/>
  <c r="JX3" i="2"/>
  <c r="JW3" i="2"/>
  <c r="JV3" i="2"/>
  <c r="JU3" i="2"/>
  <c r="JT3" i="2"/>
  <c r="JS3" i="2"/>
  <c r="JR3" i="2"/>
  <c r="JP3" i="2"/>
  <c r="JQ3" i="2"/>
  <c r="JN3" i="2"/>
  <c r="JM3" i="2"/>
  <c r="JL3" i="2"/>
  <c r="JK3" i="2"/>
  <c r="JJ3" i="2"/>
  <c r="JI3" i="2"/>
  <c r="JG3" i="2"/>
  <c r="JF3" i="2"/>
  <c r="JE3" i="2"/>
  <c r="JD3" i="2"/>
  <c r="JC3" i="2"/>
  <c r="JB3" i="2"/>
  <c r="N202" i="1"/>
  <c r="IY3" i="2" l="1"/>
  <c r="IX3" i="2"/>
  <c r="Q143" i="1"/>
  <c r="ER3" i="2"/>
  <c r="N55" i="1"/>
  <c r="N90" i="1"/>
  <c r="G82" i="1"/>
  <c r="N82" i="1" s="1"/>
  <c r="AK3" i="2"/>
  <c r="G47" i="1"/>
  <c r="N47" i="1" s="1"/>
  <c r="R35" i="1"/>
  <c r="J3" i="2"/>
  <c r="AB191" i="1" l="1"/>
  <c r="P191" i="1" s="1"/>
  <c r="IZ3" i="2" l="1"/>
  <c r="O193" i="1"/>
  <c r="Q220" i="1"/>
  <c r="N160" i="1" l="1"/>
  <c r="N125" i="1"/>
  <c r="HD3" i="2" l="1"/>
  <c r="HC3" i="2"/>
  <c r="HB3" i="2"/>
  <c r="HA3" i="2"/>
  <c r="GZ3" i="2"/>
  <c r="GY3" i="2"/>
  <c r="LU3" i="2" l="1"/>
  <c r="LT3" i="2"/>
  <c r="LS3" i="2"/>
  <c r="LR3" i="2"/>
  <c r="LQ3" i="2"/>
  <c r="LP3" i="2"/>
  <c r="IW3" i="2" l="1"/>
  <c r="IV3" i="2"/>
  <c r="IU3" i="2"/>
  <c r="IT3" i="2"/>
  <c r="IS3" i="2"/>
  <c r="IR3" i="2"/>
  <c r="IQ3" i="2"/>
  <c r="IP3" i="2"/>
  <c r="IO3" i="2"/>
  <c r="IN3" i="2"/>
  <c r="IM3" i="2"/>
  <c r="IL3" i="2"/>
  <c r="IK3" i="2"/>
  <c r="IJ3" i="2"/>
  <c r="II3" i="2"/>
  <c r="IH3" i="2"/>
  <c r="IG3" i="2"/>
  <c r="IF3" i="2"/>
  <c r="IE3" i="2"/>
  <c r="ID3" i="2"/>
  <c r="IC3" i="2"/>
  <c r="IB3" i="2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GW3" i="2"/>
  <c r="GV3" i="2"/>
  <c r="GU3" i="2"/>
  <c r="GT3" i="2"/>
  <c r="GS3" i="2"/>
  <c r="GR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W3" i="2"/>
  <c r="EV3" i="2"/>
  <c r="EU3" i="2"/>
  <c r="ET3" i="2"/>
  <c r="ES3" i="2"/>
  <c r="EP3" i="2"/>
  <c r="EO3" i="2"/>
  <c r="EN3" i="2"/>
  <c r="EM3" i="2"/>
  <c r="EL3" i="2"/>
  <c r="EK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P3" i="2"/>
  <c r="CO3" i="2"/>
  <c r="CN3" i="2"/>
  <c r="CM3" i="2"/>
  <c r="CL3" i="2"/>
  <c r="CK3" i="2"/>
  <c r="CI3" i="2"/>
  <c r="CH3" i="2"/>
  <c r="CG3" i="2"/>
  <c r="CE3" i="2"/>
  <c r="CF3" i="2"/>
  <c r="CD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I3" i="2"/>
  <c r="AH3" i="2"/>
  <c r="AG3" i="2"/>
  <c r="AF3" i="2"/>
  <c r="AE3" i="2"/>
  <c r="AD3" i="2"/>
  <c r="AB3" i="2"/>
  <c r="AA3" i="2"/>
  <c r="Z3" i="2"/>
  <c r="Y3" i="2"/>
  <c r="X3" i="2"/>
  <c r="W3" i="2"/>
  <c r="Q178" i="1" l="1"/>
  <c r="T175" i="1" s="1"/>
  <c r="Q108" i="1"/>
  <c r="T105" i="1" s="1"/>
  <c r="Q73" i="1"/>
  <c r="T70" i="1" s="1"/>
  <c r="LN3" i="2" l="1"/>
  <c r="LM3" i="2"/>
  <c r="LL3" i="2"/>
  <c r="LK3" i="2"/>
  <c r="LJ3" i="2"/>
  <c r="U3" i="2"/>
  <c r="T3" i="2"/>
  <c r="S3" i="2"/>
  <c r="R3" i="2" l="1"/>
  <c r="Q3" i="2"/>
  <c r="P3" i="2"/>
  <c r="F3" i="2"/>
  <c r="E3" i="2"/>
  <c r="G152" i="1" l="1"/>
  <c r="N152" i="1" l="1"/>
  <c r="G117" i="1"/>
  <c r="T140" i="1" s="1"/>
  <c r="N117" i="1" l="1"/>
  <c r="R35" i="3"/>
  <c r="O3" i="2" l="1"/>
  <c r="N3" i="2"/>
  <c r="M3" i="2"/>
  <c r="L3" i="2"/>
  <c r="K3" i="2"/>
  <c r="I3" i="2"/>
  <c r="H3" i="2"/>
  <c r="B3" i="2"/>
  <c r="G3" i="2"/>
  <c r="C3" i="2"/>
  <c r="A3" i="2"/>
</calcChain>
</file>

<file path=xl/comments1.xml><?xml version="1.0" encoding="utf-8"?>
<comments xmlns="http://schemas.openxmlformats.org/spreadsheetml/2006/main">
  <authors>
    <author>大阪府</author>
    <author>tc={24D210EA-C9A7-4CFC-AB88-C666746A0D65}</author>
  </authors>
  <commentList>
    <comment ref="V2" authorId="0" shapeId="0">
      <text>
        <r>
          <rPr>
            <sz val="11"/>
            <color indexed="81"/>
            <rFont val="MS P ゴシック"/>
            <family val="3"/>
            <charset val="128"/>
          </rPr>
          <t>「令和２年度就労人数調査対象事業所一覧」をご確認のうえ、入力してください。</t>
        </r>
      </text>
    </comment>
    <comment ref="J16" authorId="1" shapeId="0">
      <text>
        <r>
          <rPr>
            <sz val="11"/>
            <color theme="1"/>
            <rFont val="ＭＳ Ｐゴシック"/>
            <family val="2"/>
            <charset val="128"/>
            <scheme val="minor"/>
          </rPr>
          <t xml:space="preserve"> 「令和２年度就労人数調査対象事業所一覧」をご確認のうえ、入力してください。</t>
        </r>
      </text>
    </comment>
    <comment ref="Z31" authorId="0" shapeId="0">
      <text>
        <r>
          <rPr>
            <sz val="11"/>
            <color indexed="81"/>
            <rFont val="MS P ゴシック"/>
            <family val="3"/>
            <charset val="128"/>
          </rPr>
          <t>「利用者」とは「利用契約を締結している者」を指します。</t>
        </r>
      </text>
    </comment>
  </commentList>
</comments>
</file>

<file path=xl/sharedStrings.xml><?xml version="1.0" encoding="utf-8"?>
<sst xmlns="http://schemas.openxmlformats.org/spreadsheetml/2006/main" count="1146" uniqueCount="284">
  <si>
    <t>１．事業所について</t>
    <rPh sb="2" eb="4">
      <t>ジギョウ</t>
    </rPh>
    <rPh sb="4" eb="5">
      <t>ショ</t>
    </rPh>
    <phoneticPr fontId="2"/>
  </si>
  <si>
    <t>市町村名</t>
    <rPh sb="0" eb="3">
      <t>シチョウソン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</si>
  <si>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</si>
  <si>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</si>
  <si>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</si>
  <si>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</si>
  <si>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電話番号</t>
    <rPh sb="0" eb="2">
      <t>デンワ</t>
    </rPh>
    <rPh sb="2" eb="4">
      <t>バンゴウ</t>
    </rPh>
    <phoneticPr fontId="2"/>
  </si>
  <si>
    <t>FAX</t>
  </si>
  <si>
    <t>E-mail</t>
  </si>
  <si>
    <t>ご担当者氏名</t>
    <rPh sb="1" eb="4">
      <t>タントウシャ</t>
    </rPh>
    <rPh sb="4" eb="6">
      <t>シメイ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</si>
  <si>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</si>
  <si>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</si>
  <si>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</si>
  <si>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生活介護</t>
    <rPh sb="0" eb="2">
      <t>セイカツ</t>
    </rPh>
    <rPh sb="2" eb="4">
      <t>カイゴ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</si>
  <si>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</si>
  <si>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</si>
  <si>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人</t>
    <rPh sb="0" eb="1">
      <t>ヒト</t>
    </rPh>
    <phoneticPr fontId="2"/>
  </si>
  <si>
    <t>※障がい種別が重複している場合は、主たる障がいで計上してください。</t>
    <rPh sb="1" eb="2">
      <t>ショウ</t>
    </rPh>
    <rPh sb="4" eb="6">
      <t>シュベツ</t>
    </rPh>
    <rPh sb="7" eb="9">
      <t>チョウフク</t>
    </rPh>
    <rPh sb="13" eb="15">
      <t>バアイ</t>
    </rPh>
    <rPh sb="17" eb="18">
      <t>シュ</t>
    </rPh>
    <rPh sb="20" eb="21">
      <t>ショウ</t>
    </rPh>
    <rPh sb="24" eb="26">
      <t>ケイジョウ</t>
    </rPh>
    <phoneticPr fontId="19"/>
  </si>
  <si>
    <t>基本情報</t>
    <rPh sb="0" eb="2">
      <t>キホン</t>
    </rPh>
    <rPh sb="2" eb="4">
      <t>ジョウホウ</t>
    </rPh>
    <phoneticPr fontId="19"/>
  </si>
  <si>
    <t>市町村</t>
    <rPh sb="0" eb="3">
      <t>シチョウソン</t>
    </rPh>
    <phoneticPr fontId="2"/>
  </si>
  <si>
    <t>整理番号</t>
    <rPh sb="0" eb="2">
      <t>セイリ</t>
    </rPh>
    <rPh sb="2" eb="4">
      <t>バンゴウ</t>
    </rPh>
    <phoneticPr fontId="19"/>
  </si>
  <si>
    <t>担当者</t>
    <rPh sb="0" eb="3">
      <t>タントウシャ</t>
    </rPh>
    <phoneticPr fontId="2"/>
  </si>
  <si>
    <t>法人種別</t>
    <rPh sb="0" eb="2">
      <t>ホウジン</t>
    </rPh>
    <rPh sb="2" eb="4">
      <t>シュベツ</t>
    </rPh>
    <phoneticPr fontId="2"/>
  </si>
  <si>
    <t xml:space="preserve">難病  </t>
    <rPh sb="0" eb="2">
      <t>ナンビョウ</t>
    </rPh>
    <phoneticPr fontId="2"/>
  </si>
  <si>
    <t xml:space="preserve">精神障がい  </t>
    <rPh sb="0" eb="2">
      <t>セイシン</t>
    </rPh>
    <rPh sb="2" eb="3">
      <t>ショウ</t>
    </rPh>
    <phoneticPr fontId="2"/>
  </si>
  <si>
    <t xml:space="preserve">知的障がい  </t>
    <rPh sb="0" eb="2">
      <t>チテキ</t>
    </rPh>
    <rPh sb="2" eb="3">
      <t>ショウ</t>
    </rPh>
    <phoneticPr fontId="2"/>
  </si>
  <si>
    <t>高次脳機能</t>
    <rPh sb="0" eb="2">
      <t>コウジ</t>
    </rPh>
    <rPh sb="2" eb="3">
      <t>ノウ</t>
    </rPh>
    <rPh sb="3" eb="5">
      <t>キノウ</t>
    </rPh>
    <phoneticPr fontId="2"/>
  </si>
  <si>
    <t>身体障がい</t>
    <rPh sb="0" eb="2">
      <t>シンタイ</t>
    </rPh>
    <rPh sb="2" eb="3">
      <t>ショウ</t>
    </rPh>
    <phoneticPr fontId="2"/>
  </si>
  <si>
    <t>発達障がい</t>
    <rPh sb="0" eb="2">
      <t>ハッタツ</t>
    </rPh>
    <rPh sb="2" eb="3">
      <t>ショウ</t>
    </rPh>
    <phoneticPr fontId="2"/>
  </si>
  <si>
    <t>障がい種別</t>
    <rPh sb="0" eb="1">
      <t>ショウ</t>
    </rPh>
    <rPh sb="3" eb="5">
      <t>シュベツ</t>
    </rPh>
    <phoneticPr fontId="2"/>
  </si>
  <si>
    <t>視覚障がい</t>
    <rPh sb="0" eb="2">
      <t>シカク</t>
    </rPh>
    <rPh sb="2" eb="3">
      <t>ショウ</t>
    </rPh>
    <phoneticPr fontId="2"/>
  </si>
  <si>
    <t>音声・言語そしゃく機能障がい</t>
    <rPh sb="0" eb="2">
      <t>オンセイ</t>
    </rPh>
    <rPh sb="3" eb="5">
      <t>ゲンゴ</t>
    </rPh>
    <rPh sb="9" eb="11">
      <t>キノウ</t>
    </rPh>
    <rPh sb="11" eb="12">
      <t>ショウ</t>
    </rPh>
    <phoneticPr fontId="2"/>
  </si>
  <si>
    <t>内部障がい</t>
    <rPh sb="0" eb="2">
      <t>ナイブ</t>
    </rPh>
    <rPh sb="2" eb="3">
      <t>ショウ</t>
    </rPh>
    <phoneticPr fontId="2"/>
  </si>
  <si>
    <t>聴覚障がい</t>
    <rPh sb="0" eb="2">
      <t>チョウカク</t>
    </rPh>
    <rPh sb="2" eb="3">
      <t>ショウ</t>
    </rPh>
    <phoneticPr fontId="2"/>
  </si>
  <si>
    <t xml:space="preserve">肢体不自由 </t>
    <rPh sb="0" eb="2">
      <t>シタイ</t>
    </rPh>
    <rPh sb="2" eb="5">
      <t>フジユウ</t>
    </rPh>
    <phoneticPr fontId="2"/>
  </si>
  <si>
    <t>整理番号</t>
    <rPh sb="0" eb="2">
      <t>セイリ</t>
    </rPh>
    <rPh sb="2" eb="4">
      <t>バンゴウ</t>
    </rPh>
    <phoneticPr fontId="2"/>
  </si>
  <si>
    <t>指定年</t>
    <rPh sb="0" eb="2">
      <t>シテイ</t>
    </rPh>
    <rPh sb="2" eb="3">
      <t>ドシ</t>
    </rPh>
    <phoneticPr fontId="2"/>
  </si>
  <si>
    <t>指定日</t>
    <rPh sb="0" eb="3">
      <t>シテイビ</t>
    </rPh>
    <phoneticPr fontId="19"/>
  </si>
  <si>
    <t>HP</t>
    <phoneticPr fontId="19"/>
  </si>
  <si>
    <t>事業所ホームページのURL</t>
    <rPh sb="0" eb="3">
      <t>ジギョウショ</t>
    </rPh>
    <phoneticPr fontId="19"/>
  </si>
  <si>
    <t>平衡機能障がい</t>
    <rPh sb="0" eb="2">
      <t>ヘイコウ</t>
    </rPh>
    <rPh sb="2" eb="4">
      <t>キノウ</t>
    </rPh>
    <rPh sb="4" eb="5">
      <t>ショウ</t>
    </rPh>
    <phoneticPr fontId="2"/>
  </si>
  <si>
    <t>市町村(Ｄ16)</t>
    <rPh sb="0" eb="3">
      <t>シチョウソン</t>
    </rPh>
    <phoneticPr fontId="19"/>
  </si>
  <si>
    <t>法人種別(Ｄ17)</t>
    <rPh sb="0" eb="2">
      <t>ホウジン</t>
    </rPh>
    <rPh sb="2" eb="4">
      <t>シュベツ</t>
    </rPh>
    <phoneticPr fontId="19"/>
  </si>
  <si>
    <t>年</t>
    <rPh sb="0" eb="1">
      <t>ネン</t>
    </rPh>
    <phoneticPr fontId="19"/>
  </si>
  <si>
    <t>月日</t>
    <rPh sb="0" eb="2">
      <t>ツキヒ</t>
    </rPh>
    <phoneticPr fontId="19"/>
  </si>
  <si>
    <t>01大阪市</t>
    <rPh sb="2" eb="5">
      <t>オオサカシ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</si>
  <si>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9"/>
  </si>
  <si>
    <t>2006年(平成18年)</t>
    <rPh sb="4" eb="5">
      <t>ネン</t>
    </rPh>
    <rPh sb="6" eb="8">
      <t>ヘイセイ</t>
    </rPh>
    <rPh sb="10" eb="11">
      <t>ネン</t>
    </rPh>
    <phoneticPr fontId="19"/>
  </si>
  <si>
    <t>02堺市</t>
    <rPh sb="2" eb="3">
      <t>サカイ</t>
    </rPh>
    <rPh sb="3" eb="4">
      <t>シ</t>
    </rPh>
    <phoneticPr fontId="1"/>
  </si>
  <si>
    <t>医療法人</t>
    <rPh sb="0" eb="2">
      <t>イリョウ</t>
    </rPh>
    <rPh sb="2" eb="4">
      <t>ホウジン</t>
    </rPh>
    <phoneticPr fontId="19"/>
  </si>
  <si>
    <t>2007年(平成19年)</t>
    <rPh sb="4" eb="5">
      <t>ネン</t>
    </rPh>
    <rPh sb="6" eb="8">
      <t>ヘイセイ</t>
    </rPh>
    <rPh sb="10" eb="11">
      <t>ネン</t>
    </rPh>
    <phoneticPr fontId="19"/>
  </si>
  <si>
    <t>03高槻市</t>
    <rPh sb="2" eb="4">
      <t>タカツキ</t>
    </rPh>
    <rPh sb="4" eb="5">
      <t>シ</t>
    </rPh>
    <phoneticPr fontId="1"/>
  </si>
  <si>
    <t>特定非営利活動法人（NPO法人）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ホウジン</t>
    </rPh>
    <phoneticPr fontId="19"/>
  </si>
  <si>
    <t>2008年(平成20年)</t>
    <rPh sb="4" eb="5">
      <t>ネン</t>
    </rPh>
    <rPh sb="6" eb="8">
      <t>ヘイセイ</t>
    </rPh>
    <rPh sb="10" eb="11">
      <t>ネン</t>
    </rPh>
    <phoneticPr fontId="19"/>
  </si>
  <si>
    <t>04東大阪市</t>
    <rPh sb="2" eb="3">
      <t>ヒガシ</t>
    </rPh>
    <rPh sb="3" eb="6">
      <t>オオサカシ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</si>
  <si>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9"/>
  </si>
  <si>
    <t>2009年(平成21年)</t>
    <rPh sb="4" eb="5">
      <t>ネン</t>
    </rPh>
    <rPh sb="6" eb="8">
      <t>ヘイセイ</t>
    </rPh>
    <rPh sb="10" eb="11">
      <t>ネン</t>
    </rPh>
    <phoneticPr fontId="19"/>
  </si>
  <si>
    <t>05豊中市</t>
    <rPh sb="2" eb="4">
      <t>トヨナカ</t>
    </rPh>
    <rPh sb="4" eb="5">
      <t>シ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</si>
  <si>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9"/>
  </si>
  <si>
    <t>2010年(平成22年)</t>
    <rPh sb="4" eb="5">
      <t>ネン</t>
    </rPh>
    <rPh sb="6" eb="8">
      <t>ヘイセイ</t>
    </rPh>
    <rPh sb="10" eb="11">
      <t>ネン</t>
    </rPh>
    <phoneticPr fontId="19"/>
  </si>
  <si>
    <t>06枚方市</t>
    <rPh sb="2" eb="4">
      <t>ヒラカタ</t>
    </rPh>
    <rPh sb="4" eb="5">
      <t>シ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</si>
  <si>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9"/>
  </si>
  <si>
    <t>2011年(平成23年)</t>
    <rPh sb="4" eb="5">
      <t>ネン</t>
    </rPh>
    <rPh sb="6" eb="8">
      <t>ヘイセイ</t>
    </rPh>
    <rPh sb="10" eb="11">
      <t>ネン</t>
    </rPh>
    <phoneticPr fontId="19"/>
  </si>
  <si>
    <t>07岸和田市</t>
    <rPh sb="2" eb="5">
      <t>キシワダ</t>
    </rPh>
    <rPh sb="5" eb="6">
      <t>シ</t>
    </rPh>
    <phoneticPr fontId="1"/>
  </si>
  <si>
    <t>有限会社</t>
    <rPh sb="0" eb="2">
      <t>ユウゲン</t>
    </rPh>
    <rPh sb="2" eb="4">
      <t>ガイシャ</t>
    </rPh>
    <phoneticPr fontId="19"/>
  </si>
  <si>
    <t>2012年(平成24年)</t>
    <rPh sb="4" eb="5">
      <t>ネン</t>
    </rPh>
    <rPh sb="6" eb="8">
      <t>ヘイセイ</t>
    </rPh>
    <rPh sb="10" eb="11">
      <t>ネン</t>
    </rPh>
    <phoneticPr fontId="19"/>
  </si>
  <si>
    <t>08池田市</t>
    <rPh sb="2" eb="4">
      <t>イケダ</t>
    </rPh>
    <rPh sb="4" eb="5">
      <t>シ</t>
    </rPh>
    <phoneticPr fontId="1"/>
  </si>
  <si>
    <t>株式会社</t>
    <rPh sb="0" eb="2">
      <t>カブシキ</t>
    </rPh>
    <rPh sb="2" eb="4">
      <t>ガイシャ</t>
    </rPh>
    <phoneticPr fontId="19"/>
  </si>
  <si>
    <t>2013年(平成25年)</t>
    <rPh sb="4" eb="5">
      <t>ネン</t>
    </rPh>
    <rPh sb="6" eb="8">
      <t>ヘイセイ</t>
    </rPh>
    <rPh sb="10" eb="11">
      <t>ネン</t>
    </rPh>
    <phoneticPr fontId="19"/>
  </si>
  <si>
    <t>09吹田市</t>
    <rPh sb="2" eb="4">
      <t>スイタ</t>
    </rPh>
    <rPh sb="4" eb="5">
      <t>シ</t>
    </rPh>
    <phoneticPr fontId="1"/>
  </si>
  <si>
    <t>持分会社（合同会社、合資会社、合名会社）</t>
    <phoneticPr fontId="19"/>
  </si>
  <si>
    <t>2014年(平成26年)</t>
    <rPh sb="4" eb="5">
      <t>ネン</t>
    </rPh>
    <rPh sb="6" eb="8">
      <t>ヘイセイ</t>
    </rPh>
    <rPh sb="10" eb="11">
      <t>ネン</t>
    </rPh>
    <phoneticPr fontId="19"/>
  </si>
  <si>
    <t>10泉大津市</t>
    <rPh sb="2" eb="5">
      <t>イズミオオツ</t>
    </rPh>
    <rPh sb="5" eb="6">
      <t>シ</t>
    </rPh>
    <phoneticPr fontId="1"/>
  </si>
  <si>
    <t>上記以外</t>
    <rPh sb="0" eb="2">
      <t>ジョウキ</t>
    </rPh>
    <rPh sb="2" eb="4">
      <t>イガイ</t>
    </rPh>
    <phoneticPr fontId="19"/>
  </si>
  <si>
    <t>2015年(平成27年)</t>
    <rPh sb="4" eb="5">
      <t>ネン</t>
    </rPh>
    <rPh sb="6" eb="8">
      <t>ヘイセイ</t>
    </rPh>
    <rPh sb="10" eb="11">
      <t>ネン</t>
    </rPh>
    <phoneticPr fontId="19"/>
  </si>
  <si>
    <t>11貝塚市</t>
    <rPh sb="2" eb="4">
      <t>カイヅカ</t>
    </rPh>
    <rPh sb="4" eb="5">
      <t>シ</t>
    </rPh>
    <phoneticPr fontId="1"/>
  </si>
  <si>
    <t>2016年(平成28年)</t>
    <rPh sb="4" eb="5">
      <t>ネン</t>
    </rPh>
    <rPh sb="6" eb="8">
      <t>ヘイセイ</t>
    </rPh>
    <rPh sb="10" eb="11">
      <t>ネン</t>
    </rPh>
    <phoneticPr fontId="19"/>
  </si>
  <si>
    <t>12守口市</t>
    <rPh sb="2" eb="4">
      <t>モリグチ</t>
    </rPh>
    <rPh sb="4" eb="5">
      <t>シ</t>
    </rPh>
    <phoneticPr fontId="1"/>
  </si>
  <si>
    <t>2017年(平成29年)</t>
    <rPh sb="4" eb="5">
      <t>ネン</t>
    </rPh>
    <rPh sb="6" eb="8">
      <t>ヘイセイ</t>
    </rPh>
    <rPh sb="10" eb="11">
      <t>ネン</t>
    </rPh>
    <phoneticPr fontId="19"/>
  </si>
  <si>
    <t>13茨木市</t>
    <rPh sb="2" eb="4">
      <t>イバラキ</t>
    </rPh>
    <rPh sb="4" eb="5">
      <t>シ</t>
    </rPh>
    <phoneticPr fontId="1"/>
  </si>
  <si>
    <t>2018年(平成30年)</t>
    <rPh sb="4" eb="5">
      <t>ネン</t>
    </rPh>
    <rPh sb="6" eb="8">
      <t>ヘイセイ</t>
    </rPh>
    <rPh sb="10" eb="11">
      <t>ネン</t>
    </rPh>
    <phoneticPr fontId="19"/>
  </si>
  <si>
    <t>14八尾市</t>
    <rPh sb="2" eb="4">
      <t>ヤオ</t>
    </rPh>
    <rPh sb="4" eb="5">
      <t>シ</t>
    </rPh>
    <phoneticPr fontId="1"/>
  </si>
  <si>
    <t>15泉佐野市</t>
    <rPh sb="2" eb="5">
      <t>イズミサノ</t>
    </rPh>
    <rPh sb="5" eb="6">
      <t>シ</t>
    </rPh>
    <phoneticPr fontId="1"/>
  </si>
  <si>
    <t>16富田林市</t>
    <rPh sb="2" eb="5">
      <t>トンダバヤシ</t>
    </rPh>
    <rPh sb="5" eb="6">
      <t>シ</t>
    </rPh>
    <phoneticPr fontId="1"/>
  </si>
  <si>
    <t>17寝屋川市</t>
    <rPh sb="2" eb="5">
      <t>ネヤガワ</t>
    </rPh>
    <rPh sb="5" eb="6">
      <t>シ</t>
    </rPh>
    <phoneticPr fontId="1"/>
  </si>
  <si>
    <t>18河内長野市</t>
    <rPh sb="2" eb="6">
      <t>カワチナガノ</t>
    </rPh>
    <rPh sb="6" eb="7">
      <t>シ</t>
    </rPh>
    <phoneticPr fontId="1"/>
  </si>
  <si>
    <t>19松原市</t>
    <rPh sb="2" eb="4">
      <t>マツバラ</t>
    </rPh>
    <rPh sb="4" eb="5">
      <t>シ</t>
    </rPh>
    <phoneticPr fontId="1"/>
  </si>
  <si>
    <t>20大東市</t>
    <rPh sb="2" eb="4">
      <t>ダイトウ</t>
    </rPh>
    <rPh sb="4" eb="5">
      <t>シ</t>
    </rPh>
    <phoneticPr fontId="1"/>
  </si>
  <si>
    <t>21和泉市</t>
    <rPh sb="2" eb="4">
      <t>イズミ</t>
    </rPh>
    <rPh sb="4" eb="5">
      <t>シ</t>
    </rPh>
    <phoneticPr fontId="1"/>
  </si>
  <si>
    <t>22箕面市</t>
    <rPh sb="2" eb="4">
      <t>ミノオ</t>
    </rPh>
    <rPh sb="4" eb="5">
      <t>シ</t>
    </rPh>
    <phoneticPr fontId="1"/>
  </si>
  <si>
    <t>23柏原市</t>
    <rPh sb="2" eb="4">
      <t>カシワラ</t>
    </rPh>
    <rPh sb="4" eb="5">
      <t>シ</t>
    </rPh>
    <phoneticPr fontId="1"/>
  </si>
  <si>
    <t>24羽曳野市</t>
    <rPh sb="2" eb="5">
      <t>ハビキノ</t>
    </rPh>
    <rPh sb="5" eb="6">
      <t>シ</t>
    </rPh>
    <phoneticPr fontId="1"/>
  </si>
  <si>
    <t>25門真市</t>
    <rPh sb="2" eb="4">
      <t>カドマ</t>
    </rPh>
    <rPh sb="4" eb="5">
      <t>シ</t>
    </rPh>
    <phoneticPr fontId="1"/>
  </si>
  <si>
    <t>26摂津市</t>
    <rPh sb="2" eb="4">
      <t>セッツ</t>
    </rPh>
    <rPh sb="4" eb="5">
      <t>シ</t>
    </rPh>
    <phoneticPr fontId="1"/>
  </si>
  <si>
    <t>27高石市</t>
    <rPh sb="2" eb="5">
      <t>タカイシシ</t>
    </rPh>
    <phoneticPr fontId="1"/>
  </si>
  <si>
    <t>28藤井寺市</t>
    <rPh sb="2" eb="6">
      <t>フジイデラシ</t>
    </rPh>
    <phoneticPr fontId="1"/>
  </si>
  <si>
    <t>29泉南市</t>
    <rPh sb="2" eb="5">
      <t>センナンシ</t>
    </rPh>
    <phoneticPr fontId="1"/>
  </si>
  <si>
    <t>30四条畷市</t>
    <rPh sb="2" eb="6">
      <t>シジョウナワテシ</t>
    </rPh>
    <phoneticPr fontId="1"/>
  </si>
  <si>
    <t>31交野市</t>
    <rPh sb="2" eb="5">
      <t>カタノシ</t>
    </rPh>
    <phoneticPr fontId="1"/>
  </si>
  <si>
    <t>32大阪狭山市</t>
    <rPh sb="2" eb="7">
      <t>オオサカサヤマシ</t>
    </rPh>
    <phoneticPr fontId="1"/>
  </si>
  <si>
    <t>33阪南市</t>
    <rPh sb="2" eb="5">
      <t>ハンナンシ</t>
    </rPh>
    <phoneticPr fontId="1"/>
  </si>
  <si>
    <t>34島本町</t>
    <rPh sb="2" eb="4">
      <t>シマモト</t>
    </rPh>
    <rPh sb="4" eb="5">
      <t>マチ</t>
    </rPh>
    <phoneticPr fontId="1"/>
  </si>
  <si>
    <t>35豊能町</t>
    <rPh sb="2" eb="3">
      <t>トヨ</t>
    </rPh>
    <phoneticPr fontId="1"/>
  </si>
  <si>
    <t>36能勢町</t>
    <rPh sb="2" eb="5">
      <t>ノセチョウ</t>
    </rPh>
    <phoneticPr fontId="1"/>
  </si>
  <si>
    <t>37忠岡町</t>
    <rPh sb="2" eb="4">
      <t>タダオカ</t>
    </rPh>
    <rPh sb="4" eb="5">
      <t>マチ</t>
    </rPh>
    <phoneticPr fontId="1"/>
  </si>
  <si>
    <t>38熊取町</t>
    <rPh sb="2" eb="4">
      <t>クマトリ</t>
    </rPh>
    <rPh sb="4" eb="5">
      <t>マチ</t>
    </rPh>
    <phoneticPr fontId="1"/>
  </si>
  <si>
    <t>39田尻町</t>
    <rPh sb="2" eb="4">
      <t>タジリ</t>
    </rPh>
    <rPh sb="4" eb="5">
      <t>マチ</t>
    </rPh>
    <phoneticPr fontId="1"/>
  </si>
  <si>
    <t>40岬町</t>
    <rPh sb="2" eb="3">
      <t>ミサキ</t>
    </rPh>
    <rPh sb="3" eb="4">
      <t>チョウ</t>
    </rPh>
    <phoneticPr fontId="1"/>
  </si>
  <si>
    <t>41太子町</t>
    <rPh sb="2" eb="4">
      <t>タイシ</t>
    </rPh>
    <rPh sb="4" eb="5">
      <t>チョウ</t>
    </rPh>
    <phoneticPr fontId="1"/>
  </si>
  <si>
    <t>42河南町</t>
    <rPh sb="2" eb="4">
      <t>カナン</t>
    </rPh>
    <rPh sb="4" eb="5">
      <t>チョウ</t>
    </rPh>
    <phoneticPr fontId="1"/>
  </si>
  <si>
    <t>43千早赤坂村</t>
    <rPh sb="2" eb="4">
      <t>チハヤ</t>
    </rPh>
    <rPh sb="4" eb="6">
      <t>アカサカ</t>
    </rPh>
    <rPh sb="6" eb="7">
      <t>ムラ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</si>
  <si>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9"/>
  </si>
  <si>
    <t>就労継続支援A型事業所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9"/>
  </si>
  <si>
    <t>就労継続支援B型事業所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9"/>
  </si>
  <si>
    <t>←自動計算されます</t>
    <rPh sb="1" eb="3">
      <t>ジドウ</t>
    </rPh>
    <rPh sb="3" eb="5">
      <t>ケイサン</t>
    </rPh>
    <phoneticPr fontId="19"/>
  </si>
  <si>
    <t>2020年(令和２年)</t>
    <rPh sb="4" eb="5">
      <t>ネン</t>
    </rPh>
    <rPh sb="6" eb="8">
      <t>レイワ</t>
    </rPh>
    <rPh sb="9" eb="10">
      <t>ネン</t>
    </rPh>
    <rPh sb="10" eb="11">
      <t>ヘイネン</t>
    </rPh>
    <phoneticPr fontId="19"/>
  </si>
  <si>
    <t>2019年(令和元年)</t>
    <rPh sb="4" eb="5">
      <t>ネン</t>
    </rPh>
    <rPh sb="6" eb="8">
      <t>レイワ</t>
    </rPh>
    <rPh sb="8" eb="10">
      <t>ガンネン</t>
    </rPh>
    <rPh sb="9" eb="10">
      <t>ネン</t>
    </rPh>
    <phoneticPr fontId="19"/>
  </si>
  <si>
    <t>指定年</t>
    <rPh sb="0" eb="2">
      <t>シテイ</t>
    </rPh>
    <rPh sb="2" eb="3">
      <t>ネン</t>
    </rPh>
    <phoneticPr fontId="19"/>
  </si>
  <si>
    <t>月・日</t>
    <rPh sb="0" eb="1">
      <t>ツキ</t>
    </rPh>
    <rPh sb="2" eb="3">
      <t>ヒ</t>
    </rPh>
    <phoneticPr fontId="2"/>
  </si>
  <si>
    <t>２．報酬単価について</t>
    <rPh sb="2" eb="4">
      <t>ホウシュウ</t>
    </rPh>
    <rPh sb="4" eb="6">
      <t>タンカ</t>
    </rPh>
    <phoneticPr fontId="2"/>
  </si>
  <si>
    <t>報酬単価</t>
    <rPh sb="0" eb="2">
      <t>ホウシュウ</t>
    </rPh>
    <rPh sb="2" eb="4">
      <t>タンカ</t>
    </rPh>
    <phoneticPr fontId="2"/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</si>
  <si>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19"/>
  </si>
  <si>
    <t>（一）就労定着率が９割以上の場合</t>
    <rPh sb="3" eb="5">
      <t>シュウロウ</t>
    </rPh>
    <rPh sb="5" eb="7">
      <t>テイチャク</t>
    </rPh>
    <rPh sb="7" eb="8">
      <t>リツ</t>
    </rPh>
    <phoneticPr fontId="19"/>
  </si>
  <si>
    <t>（二）就労定着率が８割以上９割未満の場合</t>
    <rPh sb="10" eb="11">
      <t>ワリ</t>
    </rPh>
    <rPh sb="11" eb="13">
      <t>イジョウ</t>
    </rPh>
    <phoneticPr fontId="19"/>
  </si>
  <si>
    <t>（三）就労定着率が７割以上８割未満の場合</t>
    <phoneticPr fontId="19"/>
  </si>
  <si>
    <t>（四）就労定着率が５割以上７割未満の場合</t>
    <phoneticPr fontId="19"/>
  </si>
  <si>
    <t>（五）就労定着率が３割以上５割未満の場合</t>
    <phoneticPr fontId="19"/>
  </si>
  <si>
    <t>（六）就労定着率が１割以上３割未満の場合</t>
    <phoneticPr fontId="19"/>
  </si>
  <si>
    <t>（七）就労定着率が１割未満の場合</t>
    <rPh sb="11" eb="13">
      <t>ミマン</t>
    </rPh>
    <phoneticPr fontId="19"/>
  </si>
  <si>
    <t>人</t>
    <rPh sb="0" eb="1">
      <t>ニン</t>
    </rPh>
    <phoneticPr fontId="2"/>
  </si>
  <si>
    <t>自立訓練（機能訓練）</t>
  </si>
  <si>
    <t>自立訓練（生活訓練）</t>
  </si>
  <si>
    <t>生活介護</t>
    <rPh sb="0" eb="2">
      <t>セイカツ</t>
    </rPh>
    <rPh sb="2" eb="4">
      <t>カイゴ</t>
    </rPh>
    <phoneticPr fontId="19"/>
  </si>
  <si>
    <t>一体で指定を受けているサービス種別</t>
    <rPh sb="0" eb="2">
      <t>イッタイ</t>
    </rPh>
    <rPh sb="3" eb="5">
      <t>シテイ</t>
    </rPh>
    <rPh sb="6" eb="7">
      <t>ウ</t>
    </rPh>
    <rPh sb="15" eb="17">
      <t>シュベツ</t>
    </rPh>
    <phoneticPr fontId="19"/>
  </si>
  <si>
    <t>一体で指定を受けているサービス種別</t>
    <rPh sb="0" eb="2">
      <t>イッタイ</t>
    </rPh>
    <rPh sb="3" eb="5">
      <t>シテイ</t>
    </rPh>
    <rPh sb="6" eb="7">
      <t>ウ</t>
    </rPh>
    <rPh sb="15" eb="17">
      <t>シュベツ</t>
    </rPh>
    <phoneticPr fontId="2"/>
  </si>
  <si>
    <t>様式３</t>
    <rPh sb="0" eb="2">
      <t>ヨウシキ</t>
    </rPh>
    <phoneticPr fontId="19"/>
  </si>
  <si>
    <t>一体で指定を受けている事業所名</t>
    <rPh sb="11" eb="15">
      <t>ジギョウショメイ</t>
    </rPh>
    <phoneticPr fontId="19"/>
  </si>
  <si>
    <t>法人種別</t>
    <rPh sb="0" eb="2">
      <t>ホウジン</t>
    </rPh>
    <rPh sb="2" eb="4">
      <t>シュベツ</t>
    </rPh>
    <phoneticPr fontId="19"/>
  </si>
  <si>
    <t>報酬単価（定着率）</t>
    <rPh sb="0" eb="2">
      <t>ホウシュウ</t>
    </rPh>
    <rPh sb="2" eb="4">
      <t>タンカ</t>
    </rPh>
    <rPh sb="5" eb="7">
      <t>テイチャク</t>
    </rPh>
    <rPh sb="7" eb="8">
      <t>リツ</t>
    </rPh>
    <phoneticPr fontId="19"/>
  </si>
  <si>
    <t>利用者(1)</t>
    <rPh sb="0" eb="3">
      <t>リヨウシャ</t>
    </rPh>
    <phoneticPr fontId="19"/>
  </si>
  <si>
    <t>利用者(2)</t>
    <rPh sb="0" eb="3">
      <t>リヨウシャ</t>
    </rPh>
    <phoneticPr fontId="19"/>
  </si>
  <si>
    <t>利用者(3)</t>
    <rPh sb="0" eb="3">
      <t>リヨウシャ</t>
    </rPh>
    <phoneticPr fontId="19"/>
  </si>
  <si>
    <t>利用者(4)</t>
    <rPh sb="0" eb="3">
      <t>リヨウシャ</t>
    </rPh>
    <phoneticPr fontId="19"/>
  </si>
  <si>
    <t>利用者(1)について</t>
    <rPh sb="0" eb="3">
      <t>リヨウシャ</t>
    </rPh>
    <phoneticPr fontId="19"/>
  </si>
  <si>
    <t>障がい種別</t>
    <rPh sb="0" eb="1">
      <t>ショウ</t>
    </rPh>
    <rPh sb="3" eb="5">
      <t>シュベツ</t>
    </rPh>
    <phoneticPr fontId="19"/>
  </si>
  <si>
    <t>身体</t>
    <rPh sb="0" eb="2">
      <t>シンタイ</t>
    </rPh>
    <phoneticPr fontId="19"/>
  </si>
  <si>
    <t>知的</t>
    <rPh sb="0" eb="2">
      <t>チテキ</t>
    </rPh>
    <phoneticPr fontId="19"/>
  </si>
  <si>
    <t>精神</t>
    <rPh sb="0" eb="2">
      <t>セイシン</t>
    </rPh>
    <phoneticPr fontId="19"/>
  </si>
  <si>
    <t>発達</t>
    <rPh sb="0" eb="2">
      <t>ハッタツ</t>
    </rPh>
    <phoneticPr fontId="19"/>
  </si>
  <si>
    <t>高次脳</t>
    <rPh sb="0" eb="2">
      <t>コウジ</t>
    </rPh>
    <rPh sb="2" eb="3">
      <t>ノウ</t>
    </rPh>
    <phoneticPr fontId="19"/>
  </si>
  <si>
    <t>難病</t>
    <rPh sb="0" eb="2">
      <t>ナンビョウ</t>
    </rPh>
    <phoneticPr fontId="19"/>
  </si>
  <si>
    <t>身体障がい種別</t>
    <rPh sb="0" eb="2">
      <t>シンタイ</t>
    </rPh>
    <rPh sb="2" eb="3">
      <t>ショウ</t>
    </rPh>
    <rPh sb="5" eb="7">
      <t>シュベツ</t>
    </rPh>
    <phoneticPr fontId="19"/>
  </si>
  <si>
    <t>視覚</t>
    <rPh sb="0" eb="2">
      <t>シカク</t>
    </rPh>
    <phoneticPr fontId="19"/>
  </si>
  <si>
    <t>聴覚</t>
    <rPh sb="0" eb="2">
      <t>チョウカク</t>
    </rPh>
    <phoneticPr fontId="19"/>
  </si>
  <si>
    <t>平行機能</t>
    <rPh sb="0" eb="2">
      <t>ヘイコウ</t>
    </rPh>
    <rPh sb="2" eb="4">
      <t>キノウ</t>
    </rPh>
    <phoneticPr fontId="19"/>
  </si>
  <si>
    <t>音声・言語そしゃく機能</t>
    <rPh sb="0" eb="2">
      <t>オンセイ</t>
    </rPh>
    <rPh sb="3" eb="5">
      <t>ゲンゴ</t>
    </rPh>
    <rPh sb="9" eb="11">
      <t>キノウ</t>
    </rPh>
    <phoneticPr fontId="19"/>
  </si>
  <si>
    <t>肢体不自由</t>
    <rPh sb="0" eb="2">
      <t>シタイ</t>
    </rPh>
    <rPh sb="2" eb="5">
      <t>フジユウ</t>
    </rPh>
    <phoneticPr fontId="19"/>
  </si>
  <si>
    <t>内部障がい</t>
    <rPh sb="0" eb="2">
      <t>ナイブ</t>
    </rPh>
    <rPh sb="2" eb="3">
      <t>ショウ</t>
    </rPh>
    <phoneticPr fontId="19"/>
  </si>
  <si>
    <t>同一法人からの利用</t>
    <rPh sb="0" eb="2">
      <t>ドウイツ</t>
    </rPh>
    <rPh sb="2" eb="4">
      <t>ホウジン</t>
    </rPh>
    <rPh sb="7" eb="9">
      <t>リヨウ</t>
    </rPh>
    <phoneticPr fontId="19"/>
  </si>
  <si>
    <t>就労移行支援</t>
    <rPh sb="0" eb="2">
      <t>シュウロウ</t>
    </rPh>
    <rPh sb="2" eb="4">
      <t>イコウ</t>
    </rPh>
    <rPh sb="4" eb="6">
      <t>シエン</t>
    </rPh>
    <phoneticPr fontId="19"/>
  </si>
  <si>
    <t>A型</t>
    <rPh sb="1" eb="2">
      <t>ガタ</t>
    </rPh>
    <phoneticPr fontId="19"/>
  </si>
  <si>
    <t>B型</t>
    <rPh sb="1" eb="2">
      <t>ガタ</t>
    </rPh>
    <phoneticPr fontId="19"/>
  </si>
  <si>
    <t>生活介護</t>
    <rPh sb="0" eb="4">
      <t>セイカツカイゴ</t>
    </rPh>
    <phoneticPr fontId="19"/>
  </si>
  <si>
    <t>自立訓練（機能訓練）</t>
    <phoneticPr fontId="19"/>
  </si>
  <si>
    <t>自立訓練（生活訓練）</t>
    <phoneticPr fontId="19"/>
  </si>
  <si>
    <t>大阪市</t>
  </si>
  <si>
    <t>富田林市</t>
  </si>
  <si>
    <t>交野市</t>
  </si>
  <si>
    <t>堺市</t>
  </si>
  <si>
    <t>寝屋川市</t>
  </si>
  <si>
    <t>大阪狭山市</t>
  </si>
  <si>
    <t>高槻市</t>
  </si>
  <si>
    <t>河内長野市</t>
  </si>
  <si>
    <t>阪南市</t>
  </si>
  <si>
    <t>東大阪市</t>
  </si>
  <si>
    <t>松原市</t>
  </si>
  <si>
    <t>島本町</t>
  </si>
  <si>
    <t>豊中市</t>
  </si>
  <si>
    <t>大東市</t>
  </si>
  <si>
    <t>豊能町</t>
  </si>
  <si>
    <t>枚方市</t>
  </si>
  <si>
    <t>和泉市</t>
  </si>
  <si>
    <t>能勢町</t>
  </si>
  <si>
    <t>岸和田市</t>
  </si>
  <si>
    <t>箕面市</t>
  </si>
  <si>
    <t>忠岡町</t>
  </si>
  <si>
    <t>池田市</t>
  </si>
  <si>
    <t>柏原市</t>
  </si>
  <si>
    <t>熊取町</t>
  </si>
  <si>
    <t>吹田市</t>
  </si>
  <si>
    <t>羽曳野市</t>
  </si>
  <si>
    <t>田尻町</t>
  </si>
  <si>
    <t>泉大津市</t>
  </si>
  <si>
    <t>門真市</t>
  </si>
  <si>
    <t>岬町</t>
  </si>
  <si>
    <t>貝塚市</t>
  </si>
  <si>
    <t>摂津市</t>
  </si>
  <si>
    <t>太子町</t>
  </si>
  <si>
    <t>守口市</t>
  </si>
  <si>
    <t>高石市</t>
  </si>
  <si>
    <t>河南町</t>
  </si>
  <si>
    <t>茨木市</t>
  </si>
  <si>
    <t>藤井寺市</t>
  </si>
  <si>
    <t>千早赤阪村</t>
  </si>
  <si>
    <t>八尾市</t>
  </si>
  <si>
    <t>泉南市</t>
  </si>
  <si>
    <t>他府県</t>
    <rPh sb="0" eb="1">
      <t>タ</t>
    </rPh>
    <rPh sb="1" eb="3">
      <t>フケン</t>
    </rPh>
    <phoneticPr fontId="19"/>
  </si>
  <si>
    <t>泉佐野市</t>
  </si>
  <si>
    <t>四條畷市</t>
  </si>
  <si>
    <t>合計</t>
    <rPh sb="0" eb="2">
      <t>ゴウケイ</t>
    </rPh>
    <phoneticPr fontId="19"/>
  </si>
  <si>
    <t>↑自動計算されます</t>
    <rPh sb="1" eb="3">
      <t>ジドウ</t>
    </rPh>
    <rPh sb="3" eb="5">
      <t>ケイサン</t>
    </rPh>
    <phoneticPr fontId="19"/>
  </si>
  <si>
    <t>支給決定自治体</t>
    <rPh sb="0" eb="2">
      <t>シキュウ</t>
    </rPh>
    <rPh sb="2" eb="4">
      <t>ケッテイ</t>
    </rPh>
    <rPh sb="4" eb="7">
      <t>ジチタイ</t>
    </rPh>
    <phoneticPr fontId="19"/>
  </si>
  <si>
    <t>利用者(２)について</t>
    <rPh sb="0" eb="3">
      <t>リヨウシャ</t>
    </rPh>
    <phoneticPr fontId="19"/>
  </si>
  <si>
    <t>利用者(３)について</t>
    <rPh sb="0" eb="3">
      <t>リヨウシャ</t>
    </rPh>
    <phoneticPr fontId="19"/>
  </si>
  <si>
    <t>利用者(４)について</t>
    <rPh sb="0" eb="3">
      <t>リヨウシャ</t>
    </rPh>
    <phoneticPr fontId="19"/>
  </si>
  <si>
    <t>（４）（３）の者のうち、１年以上就労継続をしている若しくはしていた者</t>
    <rPh sb="7" eb="8">
      <t>シャ</t>
    </rPh>
    <rPh sb="13" eb="16">
      <t>ネンイジョウ</t>
    </rPh>
    <rPh sb="16" eb="18">
      <t>シュウロウ</t>
    </rPh>
    <rPh sb="18" eb="20">
      <t>ケイゾク</t>
    </rPh>
    <rPh sb="25" eb="26">
      <t>モ</t>
    </rPh>
    <rPh sb="33" eb="34">
      <t>モノ</t>
    </rPh>
    <phoneticPr fontId="2"/>
  </si>
  <si>
    <t>内、利用開始日から１年経過した者</t>
    <rPh sb="0" eb="1">
      <t>ウチ</t>
    </rPh>
    <rPh sb="2" eb="7">
      <t>リヨウカイシビ</t>
    </rPh>
    <rPh sb="10" eb="11">
      <t>ネン</t>
    </rPh>
    <rPh sb="11" eb="13">
      <t>ケイカ</t>
    </rPh>
    <rPh sb="15" eb="16">
      <t>シャ</t>
    </rPh>
    <phoneticPr fontId="19"/>
  </si>
  <si>
    <t>１年以上就労継続している者</t>
    <rPh sb="1" eb="4">
      <t>ネンイジョウ</t>
    </rPh>
    <rPh sb="4" eb="6">
      <t>シュウロウ</t>
    </rPh>
    <rPh sb="6" eb="8">
      <t>ケイゾク</t>
    </rPh>
    <rPh sb="12" eb="13">
      <t>シャ</t>
    </rPh>
    <phoneticPr fontId="19"/>
  </si>
  <si>
    <t>利用者（１）の前所属について</t>
    <rPh sb="0" eb="3">
      <t>リヨウシャ</t>
    </rPh>
    <rPh sb="7" eb="8">
      <t>ゼン</t>
    </rPh>
    <rPh sb="8" eb="10">
      <t>ショゾク</t>
    </rPh>
    <phoneticPr fontId="19"/>
  </si>
  <si>
    <t>利用者（２）の前所属について</t>
    <rPh sb="0" eb="3">
      <t>リヨウシャ</t>
    </rPh>
    <rPh sb="7" eb="8">
      <t>ゼン</t>
    </rPh>
    <rPh sb="8" eb="10">
      <t>ショゾク</t>
    </rPh>
    <phoneticPr fontId="19"/>
  </si>
  <si>
    <t>一体で指定を受けている事業所のサービス種別及び事業所名</t>
    <rPh sb="0" eb="2">
      <t>イッタイ</t>
    </rPh>
    <rPh sb="3" eb="5">
      <t>シテイ</t>
    </rPh>
    <rPh sb="6" eb="7">
      <t>ウ</t>
    </rPh>
    <rPh sb="11" eb="14">
      <t>ジギョウショ</t>
    </rPh>
    <rPh sb="19" eb="21">
      <t>シュベツ</t>
    </rPh>
    <rPh sb="21" eb="22">
      <t>オヨ</t>
    </rPh>
    <rPh sb="23" eb="26">
      <t>ジギョウショ</t>
    </rPh>
    <rPh sb="26" eb="27">
      <t>メイ</t>
    </rPh>
    <phoneticPr fontId="2"/>
  </si>
  <si>
    <t>４．利用者の以前の所属について</t>
    <rPh sb="2" eb="4">
      <t>リヨウ</t>
    </rPh>
    <rPh sb="4" eb="5">
      <t>シャ</t>
    </rPh>
    <rPh sb="6" eb="8">
      <t>イゼン</t>
    </rPh>
    <rPh sb="9" eb="11">
      <t>ショゾク</t>
    </rPh>
    <phoneticPr fontId="2"/>
  </si>
  <si>
    <t>（１）令和２年度の事業所の報酬単価を選択して下さい。</t>
    <rPh sb="3" eb="5">
      <t>レイワ</t>
    </rPh>
    <rPh sb="6" eb="8">
      <t>ネンド</t>
    </rPh>
    <rPh sb="7" eb="8">
      <t>ド</t>
    </rPh>
    <rPh sb="8" eb="10">
      <t>ヘイネンド</t>
    </rPh>
    <rPh sb="9" eb="12">
      <t>ジギョウショ</t>
    </rPh>
    <rPh sb="13" eb="15">
      <t>ホウシュウ</t>
    </rPh>
    <rPh sb="15" eb="17">
      <t>タンカ</t>
    </rPh>
    <rPh sb="18" eb="20">
      <t>センタク</t>
    </rPh>
    <rPh sb="22" eb="23">
      <t>クダ</t>
    </rPh>
    <phoneticPr fontId="2"/>
  </si>
  <si>
    <t>（２）令和３年度の事業所の報酬単価を選択して下さい。</t>
    <rPh sb="3" eb="5">
      <t>レイワ</t>
    </rPh>
    <rPh sb="6" eb="7">
      <t>ネン</t>
    </rPh>
    <rPh sb="7" eb="8">
      <t>ド</t>
    </rPh>
    <rPh sb="9" eb="12">
      <t>ジギョウショ</t>
    </rPh>
    <rPh sb="13" eb="15">
      <t>ホウシュウ</t>
    </rPh>
    <rPh sb="15" eb="17">
      <t>タンカ</t>
    </rPh>
    <rPh sb="18" eb="20">
      <t>センタク</t>
    </rPh>
    <rPh sb="22" eb="23">
      <t>クダ</t>
    </rPh>
    <phoneticPr fontId="2"/>
  </si>
  <si>
    <t>旧報酬</t>
    <rPh sb="0" eb="1">
      <t>キュウ</t>
    </rPh>
    <rPh sb="1" eb="3">
      <t>ホウシュウ</t>
    </rPh>
    <phoneticPr fontId="19"/>
  </si>
  <si>
    <t>（一）就労定着率が９割５分以上の場合</t>
    <rPh sb="3" eb="5">
      <t>シュウロウ</t>
    </rPh>
    <rPh sb="5" eb="7">
      <t>テイチャク</t>
    </rPh>
    <rPh sb="7" eb="8">
      <t>リツ</t>
    </rPh>
    <rPh sb="12" eb="13">
      <t>フン</t>
    </rPh>
    <phoneticPr fontId="19"/>
  </si>
  <si>
    <t>（二）就労定着率が９割以上９割５分未満の場合</t>
    <rPh sb="10" eb="11">
      <t>ワリ</t>
    </rPh>
    <rPh sb="11" eb="13">
      <t>イジョウ</t>
    </rPh>
    <rPh sb="16" eb="17">
      <t>フン</t>
    </rPh>
    <phoneticPr fontId="19"/>
  </si>
  <si>
    <t>（三）就労定着率が８割以上９割未満の場合</t>
    <phoneticPr fontId="19"/>
  </si>
  <si>
    <t>（四）就労定着率が７割以上８割未満の場合</t>
    <phoneticPr fontId="19"/>
  </si>
  <si>
    <t>（五）就労定着率が５割以上７割未満の場合</t>
    <phoneticPr fontId="19"/>
  </si>
  <si>
    <t>（六）就労定着率が３割以上５割未満の場合</t>
    <phoneticPr fontId="19"/>
  </si>
  <si>
    <t>（七）就労定着率が３割未満の場合</t>
    <rPh sb="11" eb="13">
      <t>ミマン</t>
    </rPh>
    <phoneticPr fontId="19"/>
  </si>
  <si>
    <t>（１）令和３年４月１日時点の利用者数</t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1" eb="13">
      <t>ジテン</t>
    </rPh>
    <rPh sb="14" eb="17">
      <t>リヨウシャ</t>
    </rPh>
    <rPh sb="17" eb="18">
      <t>スウ</t>
    </rPh>
    <phoneticPr fontId="2"/>
  </si>
  <si>
    <t>利用者数計(今年度4.1)</t>
    <rPh sb="0" eb="3">
      <t>リヨウシャ</t>
    </rPh>
    <rPh sb="3" eb="4">
      <t>スウ</t>
    </rPh>
    <rPh sb="4" eb="5">
      <t>ケイ</t>
    </rPh>
    <rPh sb="6" eb="9">
      <t>コンネンド</t>
    </rPh>
    <phoneticPr fontId="19"/>
  </si>
  <si>
    <t>内、昨年度一般就労者</t>
    <rPh sb="0" eb="1">
      <t>ウチ</t>
    </rPh>
    <rPh sb="2" eb="5">
      <t>サクネンド</t>
    </rPh>
    <rPh sb="5" eb="7">
      <t>イッパン</t>
    </rPh>
    <rPh sb="7" eb="9">
      <t>シュウロウ</t>
    </rPh>
    <rPh sb="9" eb="10">
      <t>シャ</t>
    </rPh>
    <phoneticPr fontId="19"/>
  </si>
  <si>
    <r>
      <t>○</t>
    </r>
    <r>
      <rPr>
        <b/>
        <u/>
        <sz val="10"/>
        <rFont val="Meiryo UI"/>
        <family val="3"/>
        <charset val="128"/>
      </rPr>
      <t>本調査にて回答いただいた内容（黄色で塗りつぶしている項目）を 大阪府HPで公表させていただきます。</t>
    </r>
    <rPh sb="1" eb="4">
      <t>ホンチョウサ</t>
    </rPh>
    <rPh sb="6" eb="8">
      <t>カイトウ</t>
    </rPh>
    <rPh sb="13" eb="15">
      <t>ナイヨウ</t>
    </rPh>
    <rPh sb="16" eb="18">
      <t>キイロ</t>
    </rPh>
    <rPh sb="19" eb="20">
      <t>ヌ</t>
    </rPh>
    <rPh sb="27" eb="29">
      <t>コウモク</t>
    </rPh>
    <rPh sb="32" eb="35">
      <t>オオサカフ</t>
    </rPh>
    <rPh sb="38" eb="40">
      <t>コウヒョウ</t>
    </rPh>
    <phoneticPr fontId="19"/>
  </si>
  <si>
    <t>（1）事業所について、下記の項目をそれぞれご入力ください。</t>
    <rPh sb="3" eb="6">
      <t>ジギョウショ</t>
    </rPh>
    <rPh sb="11" eb="13">
      <t>カキ</t>
    </rPh>
    <rPh sb="14" eb="16">
      <t>コウモク</t>
    </rPh>
    <phoneticPr fontId="2"/>
  </si>
  <si>
    <t>上記「身体障がい」の内訳を障がい種別ごとに入力して下さい。</t>
    <rPh sb="0" eb="2">
      <t>ジョウキ</t>
    </rPh>
    <rPh sb="3" eb="5">
      <t>シンタイ</t>
    </rPh>
    <rPh sb="5" eb="6">
      <t>ショウ</t>
    </rPh>
    <rPh sb="10" eb="12">
      <t>ウチワケ</t>
    </rPh>
    <rPh sb="13" eb="14">
      <t>ショウ</t>
    </rPh>
    <rPh sb="16" eb="18">
      <t>シュベツ</t>
    </rPh>
    <rPh sb="25" eb="26">
      <t>クダ</t>
    </rPh>
    <phoneticPr fontId="2"/>
  </si>
  <si>
    <t>（５－２）（１）の利用者について、その方々の居住地（支給決定を受けた市町村）を入力してください。</t>
    <rPh sb="9" eb="12">
      <t>リヨウシャ</t>
    </rPh>
    <rPh sb="19" eb="21">
      <t>カタガタ</t>
    </rPh>
    <rPh sb="22" eb="25">
      <t>キョジュウチ</t>
    </rPh>
    <rPh sb="26" eb="28">
      <t>シキュウ</t>
    </rPh>
    <rPh sb="28" eb="30">
      <t>ケッテイ</t>
    </rPh>
    <rPh sb="31" eb="32">
      <t>ウ</t>
    </rPh>
    <rPh sb="34" eb="37">
      <t>シチョウソン</t>
    </rPh>
    <phoneticPr fontId="2"/>
  </si>
  <si>
    <t>（６－１）（２）で入力した者の障がい種別の内訳の人数を入力して下さい。</t>
    <rPh sb="13" eb="14">
      <t>シャ</t>
    </rPh>
    <rPh sb="15" eb="16">
      <t>ショウ</t>
    </rPh>
    <rPh sb="18" eb="20">
      <t>シュベツ</t>
    </rPh>
    <rPh sb="21" eb="23">
      <t>ウチワケ</t>
    </rPh>
    <rPh sb="24" eb="26">
      <t>ニンズウ</t>
    </rPh>
    <rPh sb="31" eb="32">
      <t>クダ</t>
    </rPh>
    <phoneticPr fontId="2"/>
  </si>
  <si>
    <t>（６－２）（２）の利用者について、その方々の居住地（支給決定を受けた市町村）を入力してください。</t>
    <rPh sb="9" eb="12">
      <t>リヨウシャ</t>
    </rPh>
    <rPh sb="19" eb="21">
      <t>カタガタ</t>
    </rPh>
    <rPh sb="22" eb="25">
      <t>キョジュウチ</t>
    </rPh>
    <rPh sb="26" eb="28">
      <t>シキュウ</t>
    </rPh>
    <rPh sb="28" eb="30">
      <t>ケッテイ</t>
    </rPh>
    <rPh sb="31" eb="32">
      <t>ウ</t>
    </rPh>
    <rPh sb="34" eb="37">
      <t>シチョウソン</t>
    </rPh>
    <phoneticPr fontId="2"/>
  </si>
  <si>
    <t>（７－１）（３）で入力した者の障がい種別の内訳の人数を入力して下さい。</t>
    <rPh sb="13" eb="14">
      <t>シャ</t>
    </rPh>
    <rPh sb="15" eb="16">
      <t>ショウ</t>
    </rPh>
    <rPh sb="18" eb="20">
      <t>シュベツ</t>
    </rPh>
    <rPh sb="21" eb="23">
      <t>ウチワケ</t>
    </rPh>
    <rPh sb="24" eb="26">
      <t>ニンズウ</t>
    </rPh>
    <rPh sb="31" eb="32">
      <t>クダ</t>
    </rPh>
    <phoneticPr fontId="2"/>
  </si>
  <si>
    <t>（７－２）（３）の利用者について、その方々の居住地（支給決定を受けた市町村）を入力してください。</t>
    <rPh sb="9" eb="12">
      <t>リヨウシャ</t>
    </rPh>
    <rPh sb="19" eb="21">
      <t>カタガタ</t>
    </rPh>
    <rPh sb="22" eb="25">
      <t>キョジュウチ</t>
    </rPh>
    <rPh sb="26" eb="28">
      <t>シキュウ</t>
    </rPh>
    <rPh sb="28" eb="30">
      <t>ケッテイ</t>
    </rPh>
    <rPh sb="31" eb="32">
      <t>ウ</t>
    </rPh>
    <rPh sb="34" eb="37">
      <t>シチョウソン</t>
    </rPh>
    <phoneticPr fontId="2"/>
  </si>
  <si>
    <t>（８－１）（４）で入力した者の障がい種別の内訳の人数を入力して下さい。</t>
    <rPh sb="13" eb="14">
      <t>シャ</t>
    </rPh>
    <rPh sb="15" eb="16">
      <t>ショウ</t>
    </rPh>
    <rPh sb="18" eb="20">
      <t>シュベツ</t>
    </rPh>
    <rPh sb="21" eb="23">
      <t>ウチワケ</t>
    </rPh>
    <rPh sb="24" eb="26">
      <t>ニンズウ</t>
    </rPh>
    <rPh sb="31" eb="32">
      <t>クダ</t>
    </rPh>
    <phoneticPr fontId="2"/>
  </si>
  <si>
    <t>（８－２）（４）の利用者について、その方々の居住地（支給決定を受けた市町村）を入力してください。</t>
    <rPh sb="9" eb="12">
      <t>リヨウシャ</t>
    </rPh>
    <rPh sb="19" eb="21">
      <t>カタガタ</t>
    </rPh>
    <rPh sb="22" eb="25">
      <t>キョジュウチ</t>
    </rPh>
    <rPh sb="26" eb="28">
      <t>シキュウ</t>
    </rPh>
    <rPh sb="28" eb="30">
      <t>ケッテイ</t>
    </rPh>
    <rPh sb="31" eb="32">
      <t>ウ</t>
    </rPh>
    <rPh sb="34" eb="37">
      <t>シチョウソン</t>
    </rPh>
    <phoneticPr fontId="2"/>
  </si>
  <si>
    <t>（２）（１）で入力した者が利用していた各サービスにおける内訳人数を入力してください。</t>
    <rPh sb="11" eb="12">
      <t>シャ</t>
    </rPh>
    <rPh sb="13" eb="15">
      <t>リヨウ</t>
    </rPh>
    <rPh sb="19" eb="20">
      <t>カク</t>
    </rPh>
    <rPh sb="28" eb="30">
      <t>ウチワケ</t>
    </rPh>
    <rPh sb="30" eb="32">
      <t>ニンズウ</t>
    </rPh>
    <phoneticPr fontId="2"/>
  </si>
  <si>
    <t>（４）（３）で入力した者が利用していた各サービスにおける内訳人数を入力してください。</t>
    <rPh sb="11" eb="12">
      <t>シャ</t>
    </rPh>
    <rPh sb="13" eb="15">
      <t>リヨウ</t>
    </rPh>
    <rPh sb="19" eb="20">
      <t>カク</t>
    </rPh>
    <rPh sb="28" eb="30">
      <t>ウチワケ</t>
    </rPh>
    <rPh sb="30" eb="32">
      <t>ニンズウ</t>
    </rPh>
    <phoneticPr fontId="2"/>
  </si>
  <si>
    <t>（９－１）平成30年４月１日～令和３年３月31日の利用者数</t>
    <rPh sb="5" eb="7">
      <t>ヘイセイ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リヨウシャ</t>
    </rPh>
    <rPh sb="28" eb="29">
      <t>スウ</t>
    </rPh>
    <phoneticPr fontId="2"/>
  </si>
  <si>
    <t>（９－３）（９－２）の障がい種別の内訳の人数を入力してください。</t>
    <rPh sb="11" eb="12">
      <t>ショウ</t>
    </rPh>
    <rPh sb="14" eb="16">
      <t>シュベツ</t>
    </rPh>
    <rPh sb="17" eb="19">
      <t>ウチワケ</t>
    </rPh>
    <rPh sb="20" eb="22">
      <t>ニンズウ</t>
    </rPh>
    <rPh sb="23" eb="25">
      <t>ニュウリョク</t>
    </rPh>
    <phoneticPr fontId="2"/>
  </si>
  <si>
    <t>（９－４）（９－２）の者について、居住地（支給決定を受けた市町村）を入力してください。</t>
    <rPh sb="11" eb="12">
      <t>モノ</t>
    </rPh>
    <rPh sb="17" eb="20">
      <t>キョジュウチ</t>
    </rPh>
    <rPh sb="21" eb="23">
      <t>シキュウ</t>
    </rPh>
    <rPh sb="23" eb="25">
      <t>ケッテイ</t>
    </rPh>
    <rPh sb="26" eb="27">
      <t>ウ</t>
    </rPh>
    <rPh sb="29" eb="32">
      <t>シチョウソン</t>
    </rPh>
    <rPh sb="34" eb="36">
      <t>ニュウリョク</t>
    </rPh>
    <phoneticPr fontId="2"/>
  </si>
  <si>
    <t>　・就労定着支援の利用が終了しているが、就労を継続している者</t>
    <rPh sb="2" eb="4">
      <t>シュウロウ</t>
    </rPh>
    <rPh sb="4" eb="6">
      <t>テイチャク</t>
    </rPh>
    <rPh sb="6" eb="8">
      <t>シエン</t>
    </rPh>
    <rPh sb="9" eb="11">
      <t>リヨウ</t>
    </rPh>
    <rPh sb="12" eb="14">
      <t>シュウリョウ</t>
    </rPh>
    <rPh sb="20" eb="22">
      <t>シュウロウ</t>
    </rPh>
    <rPh sb="23" eb="25">
      <t>ケイゾク</t>
    </rPh>
    <rPh sb="29" eb="30">
      <t>モノ</t>
    </rPh>
    <phoneticPr fontId="2"/>
  </si>
  <si>
    <t>　・利用中に離職した後、１月以内に再就職した者</t>
    <rPh sb="2" eb="5">
      <t>リヨウチュウ</t>
    </rPh>
    <rPh sb="6" eb="8">
      <t>リショク</t>
    </rPh>
    <rPh sb="10" eb="11">
      <t>アト</t>
    </rPh>
    <rPh sb="13" eb="14">
      <t>ツキ</t>
    </rPh>
    <rPh sb="14" eb="16">
      <t>イナイ</t>
    </rPh>
    <rPh sb="17" eb="20">
      <t>サイシュウショク</t>
    </rPh>
    <rPh sb="22" eb="23">
      <t>モノ</t>
    </rPh>
    <phoneticPr fontId="2"/>
  </si>
  <si>
    <t>※次の者についても、就労継続中の人数に含めます。</t>
    <rPh sb="1" eb="2">
      <t>ツギ</t>
    </rPh>
    <rPh sb="3" eb="4">
      <t>モノ</t>
    </rPh>
    <rPh sb="10" eb="12">
      <t>シュウロウ</t>
    </rPh>
    <rPh sb="12" eb="14">
      <t>ケイゾク</t>
    </rPh>
    <rPh sb="14" eb="15">
      <t>チュウ</t>
    </rPh>
    <rPh sb="16" eb="18">
      <t>ニンズウ</t>
    </rPh>
    <rPh sb="19" eb="20">
      <t>フク</t>
    </rPh>
    <phoneticPr fontId="2"/>
  </si>
  <si>
    <t>（３）令和３年４月１日時点で、
　　　　 就労定着支援事業の利用開始日から１年以上経過している、利用者及び利用を終了した者</t>
    <rPh sb="21" eb="29">
      <t>シュウロウテイチャクシエンジギョウ</t>
    </rPh>
    <rPh sb="30" eb="34">
      <t>リヨウカイシ</t>
    </rPh>
    <rPh sb="34" eb="35">
      <t>ヒ</t>
    </rPh>
    <rPh sb="38" eb="41">
      <t>ネンイジョウ</t>
    </rPh>
    <rPh sb="41" eb="43">
      <t>ケイカ</t>
    </rPh>
    <rPh sb="48" eb="51">
      <t>リヨウシャ</t>
    </rPh>
    <rPh sb="51" eb="52">
      <t>オヨ</t>
    </rPh>
    <rPh sb="53" eb="55">
      <t>リヨウ</t>
    </rPh>
    <rPh sb="56" eb="58">
      <t>シュウリョウ</t>
    </rPh>
    <rPh sb="60" eb="61">
      <t>シャ</t>
    </rPh>
    <phoneticPr fontId="2"/>
  </si>
  <si>
    <t>（自動計算）</t>
    <rPh sb="1" eb="3">
      <t>ジドウ</t>
    </rPh>
    <rPh sb="3" eb="5">
      <t>ケイサン</t>
    </rPh>
    <phoneticPr fontId="2"/>
  </si>
  <si>
    <t>令和２年度　就労定着支援事業に関する調査</t>
    <rPh sb="0" eb="2">
      <t>レイワ</t>
    </rPh>
    <rPh sb="3" eb="4">
      <t>ネン</t>
    </rPh>
    <rPh sb="4" eb="5">
      <t>ド</t>
    </rPh>
    <rPh sb="6" eb="12">
      <t>シュウロウテイチャクシエン</t>
    </rPh>
    <rPh sb="12" eb="14">
      <t>ジギョウ</t>
    </rPh>
    <rPh sb="15" eb="16">
      <t>カン</t>
    </rPh>
    <rPh sb="18" eb="20">
      <t>チョウサ</t>
    </rPh>
    <phoneticPr fontId="19"/>
  </si>
  <si>
    <t>（２）令和３年４月１日時点の利用者のうち、令和２年度に就労移行支援事業所等（就労移行支援、就労継続支援A型及びB型、
　　　　　生活介護、自立訓練（機能訓練、生活訓練））を通じて一般就労し、就労定着支援事業の利用を開始した者</t>
    <rPh sb="3" eb="5">
      <t>レイワ</t>
    </rPh>
    <rPh sb="6" eb="7">
      <t>ネン</t>
    </rPh>
    <rPh sb="8" eb="9">
      <t>ガツ</t>
    </rPh>
    <rPh sb="10" eb="11">
      <t>ニチ</t>
    </rPh>
    <rPh sb="11" eb="13">
      <t>ジテン</t>
    </rPh>
    <rPh sb="14" eb="17">
      <t>リヨウシャ</t>
    </rPh>
    <rPh sb="25" eb="26">
      <t>ド</t>
    </rPh>
    <rPh sb="27" eb="33">
      <t>シュウロウイコウシエン</t>
    </rPh>
    <rPh sb="33" eb="35">
      <t>ジギョウ</t>
    </rPh>
    <rPh sb="35" eb="36">
      <t>ショ</t>
    </rPh>
    <rPh sb="36" eb="37">
      <t>トウ</t>
    </rPh>
    <rPh sb="38" eb="44">
      <t>シュウロウイコウシエン</t>
    </rPh>
    <rPh sb="45" eb="47">
      <t>シュウロウ</t>
    </rPh>
    <rPh sb="47" eb="49">
      <t>ケイゾク</t>
    </rPh>
    <rPh sb="49" eb="51">
      <t>シエン</t>
    </rPh>
    <rPh sb="52" eb="53">
      <t>ガタ</t>
    </rPh>
    <rPh sb="53" eb="54">
      <t>オヨ</t>
    </rPh>
    <rPh sb="56" eb="57">
      <t>ガタ</t>
    </rPh>
    <rPh sb="64" eb="66">
      <t>セイカツ</t>
    </rPh>
    <rPh sb="66" eb="68">
      <t>カイゴ</t>
    </rPh>
    <rPh sb="69" eb="71">
      <t>ジリツ</t>
    </rPh>
    <rPh sb="71" eb="73">
      <t>クンレン</t>
    </rPh>
    <rPh sb="79" eb="81">
      <t>セイカツ</t>
    </rPh>
    <rPh sb="81" eb="83">
      <t>クンレン</t>
    </rPh>
    <rPh sb="86" eb="87">
      <t>ツウ</t>
    </rPh>
    <rPh sb="89" eb="91">
      <t>イッパン</t>
    </rPh>
    <rPh sb="91" eb="93">
      <t>シュウロウ</t>
    </rPh>
    <rPh sb="95" eb="103">
      <t>シュウロウテイチャクシエンジギョウ</t>
    </rPh>
    <rPh sb="104" eb="106">
      <t>リヨウ</t>
    </rPh>
    <rPh sb="107" eb="109">
      <t>カイシ</t>
    </rPh>
    <rPh sb="111" eb="112">
      <t>モノ</t>
    </rPh>
    <phoneticPr fontId="2"/>
  </si>
  <si>
    <t>（５－１）（１）の「令和３年４月１日時点の利用者数」の障がい種別の内訳の人数を入力して下さい。</t>
    <rPh sb="27" eb="28">
      <t>ショウ</t>
    </rPh>
    <rPh sb="30" eb="32">
      <t>シュベツ</t>
    </rPh>
    <rPh sb="33" eb="35">
      <t>ウチワケ</t>
    </rPh>
    <rPh sb="36" eb="38">
      <t>ニンズウ</t>
    </rPh>
    <rPh sb="43" eb="44">
      <t>クダ</t>
    </rPh>
    <phoneticPr fontId="2"/>
  </si>
  <si>
    <t>合計</t>
    <rPh sb="0" eb="2">
      <t>ゴウケイ</t>
    </rPh>
    <phoneticPr fontId="2"/>
  </si>
  <si>
    <t>昨年度の
報酬単価</t>
    <rPh sb="0" eb="3">
      <t>サクネンド</t>
    </rPh>
    <rPh sb="1" eb="3">
      <t>ネンド</t>
    </rPh>
    <rPh sb="5" eb="7">
      <t>ホウシュウ</t>
    </rPh>
    <rPh sb="7" eb="9">
      <t>タンカ</t>
    </rPh>
    <phoneticPr fontId="19"/>
  </si>
  <si>
    <t>今年度の
報酬単価</t>
    <rPh sb="0" eb="1">
      <t>イマ</t>
    </rPh>
    <rPh sb="1" eb="3">
      <t>ネンド</t>
    </rPh>
    <rPh sb="5" eb="7">
      <t>ホウシュウ</t>
    </rPh>
    <rPh sb="7" eb="9">
      <t>タンカ</t>
    </rPh>
    <phoneticPr fontId="19"/>
  </si>
  <si>
    <t>←自動計算されます。</t>
    <rPh sb="1" eb="3">
      <t>ジドウ</t>
    </rPh>
    <rPh sb="3" eb="5">
      <t>ケイサン</t>
    </rPh>
    <phoneticPr fontId="19"/>
  </si>
  <si>
    <t>人</t>
    <phoneticPr fontId="2"/>
  </si>
  <si>
    <t>※年度ごとではなく、当該期間の利用者数の頭数を計上してください。</t>
    <rPh sb="1" eb="3">
      <t>ネンド</t>
    </rPh>
    <rPh sb="10" eb="12">
      <t>トウガイ</t>
    </rPh>
    <rPh sb="12" eb="14">
      <t>キカン</t>
    </rPh>
    <rPh sb="15" eb="18">
      <t>リヨウシャ</t>
    </rPh>
    <rPh sb="18" eb="19">
      <t>スウ</t>
    </rPh>
    <rPh sb="20" eb="22">
      <t>アタマカズ</t>
    </rPh>
    <rPh sb="23" eb="25">
      <t>ケイジョウ</t>
    </rPh>
    <phoneticPr fontId="2"/>
  </si>
  <si>
    <t>（例）Aさんが平成30年5月1日から令和３年1月31日まで利用していた場合</t>
    <rPh sb="1" eb="2">
      <t>レイ</t>
    </rPh>
    <rPh sb="7" eb="9">
      <t>ヘイセイ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rPh sb="29" eb="31">
      <t>リヨウ</t>
    </rPh>
    <rPh sb="35" eb="37">
      <t>バアイ</t>
    </rPh>
    <phoneticPr fontId="2"/>
  </si>
  <si>
    <t>過去３年間の利用者数</t>
    <rPh sb="0" eb="2">
      <t>カコ</t>
    </rPh>
    <rPh sb="3" eb="5">
      <t>ネンカン</t>
    </rPh>
    <rPh sb="6" eb="9">
      <t>リヨウシャ</t>
    </rPh>
    <rPh sb="9" eb="10">
      <t>スウ</t>
    </rPh>
    <phoneticPr fontId="19"/>
  </si>
  <si>
    <t>就労定着率について</t>
    <rPh sb="0" eb="2">
      <t>シュウロウ</t>
    </rPh>
    <rPh sb="2" eb="5">
      <t>テイチャクリツ</t>
    </rPh>
    <phoneticPr fontId="19"/>
  </si>
  <si>
    <t>就労定着率</t>
    <rPh sb="0" eb="2">
      <t>シュウロウ</t>
    </rPh>
    <rPh sb="2" eb="5">
      <t>テイチャクリツ</t>
    </rPh>
    <phoneticPr fontId="19"/>
  </si>
  <si>
    <r>
      <rPr>
        <b/>
        <sz val="11"/>
        <color theme="1"/>
        <rFont val="Meiryo UI"/>
        <family val="3"/>
        <charset val="128"/>
      </rPr>
      <t>→　就労定着率</t>
    </r>
    <r>
      <rPr>
        <sz val="8"/>
        <color theme="1"/>
        <rFont val="Meiryo UI"/>
        <family val="3"/>
        <charset val="128"/>
      </rPr>
      <t>（（９－２）/（９－１））</t>
    </r>
    <rPh sb="2" eb="4">
      <t>シュウロウ</t>
    </rPh>
    <rPh sb="4" eb="6">
      <t>テイチャク</t>
    </rPh>
    <rPh sb="6" eb="7">
      <t>リツ</t>
    </rPh>
    <phoneticPr fontId="2"/>
  </si>
  <si>
    <t>○○事業所</t>
    <rPh sb="2" eb="5">
      <t>ジギョウショ</t>
    </rPh>
    <phoneticPr fontId="2"/>
  </si>
  <si>
    <r>
      <t>（９－２）（９－１）のうち、</t>
    </r>
    <r>
      <rPr>
        <b/>
        <u/>
        <sz val="11"/>
        <color rgb="FFFF0000"/>
        <rFont val="Meiryo UI"/>
        <family val="3"/>
        <charset val="128"/>
      </rPr>
      <t>令和３年３月３１日時点</t>
    </r>
    <r>
      <rPr>
        <sz val="11"/>
        <color theme="1"/>
        <rFont val="Meiryo UI"/>
        <family val="3"/>
        <charset val="128"/>
      </rPr>
      <t>で就労継続中（※）の人数</t>
    </r>
    <rPh sb="14" eb="16">
      <t>レイワ</t>
    </rPh>
    <rPh sb="17" eb="18">
      <t>ネン</t>
    </rPh>
    <rPh sb="19" eb="20">
      <t>ガツ</t>
    </rPh>
    <rPh sb="22" eb="23">
      <t>ニチ</t>
    </rPh>
    <rPh sb="23" eb="25">
      <t>ジテン</t>
    </rPh>
    <rPh sb="26" eb="28">
      <t>シュウロウ</t>
    </rPh>
    <rPh sb="28" eb="31">
      <t>ケイゾクチュウ</t>
    </rPh>
    <rPh sb="35" eb="37">
      <t>ニンズウ</t>
    </rPh>
    <phoneticPr fontId="2"/>
  </si>
  <si>
    <t>【記載要領】
　・　水色のセルに回答を入力または選択してください（オレンジのセルについては自動計算されます。）。</t>
    <phoneticPr fontId="2"/>
  </si>
  <si>
    <t>就労定着支援事業運営における課題</t>
    <rPh sb="0" eb="2">
      <t>シュウロウ</t>
    </rPh>
    <rPh sb="2" eb="4">
      <t>テイチャク</t>
    </rPh>
    <rPh sb="4" eb="6">
      <t>シエン</t>
    </rPh>
    <rPh sb="6" eb="8">
      <t>ジギョウ</t>
    </rPh>
    <rPh sb="8" eb="10">
      <t>ウンエイ</t>
    </rPh>
    <rPh sb="14" eb="16">
      <t>カダイ</t>
    </rPh>
    <phoneticPr fontId="19"/>
  </si>
  <si>
    <t>（正）「１人」と回答</t>
    <rPh sb="1" eb="2">
      <t>タダ</t>
    </rPh>
    <rPh sb="5" eb="6">
      <t>ニン</t>
    </rPh>
    <rPh sb="8" eb="10">
      <t>カイトウ</t>
    </rPh>
    <phoneticPr fontId="2"/>
  </si>
  <si>
    <t>（誤）平成30年度に１人、平成31年度に１人、令和２年度に１人の合計「３人」と回答</t>
    <rPh sb="1" eb="2">
      <t>アヤマ</t>
    </rPh>
    <rPh sb="3" eb="5">
      <t>ヘイセイ</t>
    </rPh>
    <rPh sb="7" eb="9">
      <t>ネンド</t>
    </rPh>
    <rPh sb="11" eb="12">
      <t>ニン</t>
    </rPh>
    <rPh sb="13" eb="15">
      <t>ヘイセイ</t>
    </rPh>
    <rPh sb="17" eb="19">
      <t>ネンド</t>
    </rPh>
    <rPh sb="21" eb="22">
      <t>ニン</t>
    </rPh>
    <rPh sb="23" eb="25">
      <t>レイワ</t>
    </rPh>
    <rPh sb="26" eb="28">
      <t>ネンド</t>
    </rPh>
    <rPh sb="30" eb="31">
      <t>ニン</t>
    </rPh>
    <rPh sb="32" eb="34">
      <t>ゴウケイ</t>
    </rPh>
    <rPh sb="36" eb="37">
      <t>ニン</t>
    </rPh>
    <rPh sb="39" eb="41">
      <t>カイトウ</t>
    </rPh>
    <phoneticPr fontId="2"/>
  </si>
  <si>
    <t>R3.3.31時点就労継続中</t>
    <rPh sb="7" eb="9">
      <t>ジテン</t>
    </rPh>
    <rPh sb="9" eb="11">
      <t>シュウロウ</t>
    </rPh>
    <rPh sb="11" eb="13">
      <t>ケイゾク</t>
    </rPh>
    <rPh sb="13" eb="14">
      <t>チュウ</t>
    </rPh>
    <phoneticPr fontId="2"/>
  </si>
  <si>
    <t>過去３年度利用者数</t>
    <rPh sb="0" eb="2">
      <t>カコ</t>
    </rPh>
    <rPh sb="3" eb="5">
      <t>ネンド</t>
    </rPh>
    <rPh sb="5" eb="8">
      <t>リヨウシャ</t>
    </rPh>
    <rPh sb="8" eb="9">
      <t>スウ</t>
    </rPh>
    <phoneticPr fontId="2"/>
  </si>
  <si>
    <t>↑自動計算されます。</t>
    <rPh sb="1" eb="3">
      <t>ジドウ</t>
    </rPh>
    <rPh sb="3" eb="5">
      <t>ケイサン</t>
    </rPh>
    <phoneticPr fontId="19"/>
  </si>
  <si>
    <t>５．就労定着支援事業の運営における課題等を入力してください（自由記述）。</t>
    <rPh sb="2" eb="4">
      <t>シュウロウ</t>
    </rPh>
    <rPh sb="4" eb="6">
      <t>テイチャク</t>
    </rPh>
    <rPh sb="6" eb="8">
      <t>シエン</t>
    </rPh>
    <rPh sb="8" eb="10">
      <t>ジギョウ</t>
    </rPh>
    <rPh sb="11" eb="13">
      <t>ウンエイ</t>
    </rPh>
    <rPh sb="17" eb="19">
      <t>カダイ</t>
    </rPh>
    <rPh sb="19" eb="20">
      <t>トウ</t>
    </rPh>
    <rPh sb="21" eb="23">
      <t>ニュウリョク</t>
    </rPh>
    <rPh sb="30" eb="32">
      <t>ジユウ</t>
    </rPh>
    <rPh sb="32" eb="34">
      <t>キジュツ</t>
    </rPh>
    <phoneticPr fontId="2"/>
  </si>
  <si>
    <t>（３）令和３年４月１日時点の利用者のうち、令和２年度に就労移行支援事業所等（就労移行支援、就労継続支援A型及びB型、生活介護、自立訓練（機能訓練、生活訓練））を通じて一般就労し、就労定着支援事業の利用を開始した者のうち、 同じ法人が運営する障がい福祉サービスから、利用に至った人数を入力してください。</t>
    <phoneticPr fontId="2"/>
  </si>
  <si>
    <t>（１）令和３年４月１日時点での利用者のうち、
　　　　 同じ法人が運営する障がい福祉サービスから利用に至った人数を入力してください。</t>
    <rPh sb="3" eb="5">
      <t>レイワ</t>
    </rPh>
    <rPh sb="15" eb="18">
      <t>リヨウシャ</t>
    </rPh>
    <rPh sb="17" eb="18">
      <t>シャ</t>
    </rPh>
    <rPh sb="28" eb="29">
      <t>オナ</t>
    </rPh>
    <rPh sb="30" eb="32">
      <t>ホウジン</t>
    </rPh>
    <rPh sb="33" eb="35">
      <t>ウンエイ</t>
    </rPh>
    <rPh sb="37" eb="38">
      <t>ショウ</t>
    </rPh>
    <rPh sb="40" eb="42">
      <t>フクシ</t>
    </rPh>
    <rPh sb="48" eb="50">
      <t>リヨウ</t>
    </rPh>
    <rPh sb="51" eb="52">
      <t>イタ</t>
    </rPh>
    <rPh sb="54" eb="56">
      <t>ニンズ</t>
    </rPh>
    <phoneticPr fontId="2"/>
  </si>
  <si>
    <t>3.31で就労継続中</t>
    <rPh sb="5" eb="7">
      <t>シュウロウ</t>
    </rPh>
    <rPh sb="7" eb="9">
      <t>ケイゾク</t>
    </rPh>
    <rPh sb="9" eb="10">
      <t>チュウ</t>
    </rPh>
    <phoneticPr fontId="19"/>
  </si>
  <si>
    <t>３．利用者数について</t>
    <rPh sb="2" eb="5">
      <t>リヨウシャ</t>
    </rPh>
    <rPh sb="5" eb="6">
      <t>スウ</t>
    </rPh>
    <phoneticPr fontId="2"/>
  </si>
  <si>
    <t>基本報酬の算出における就労定着率と同様の考え方です。</t>
    <rPh sb="0" eb="2">
      <t>キホン</t>
    </rPh>
    <rPh sb="2" eb="4">
      <t>ホウシュウ</t>
    </rPh>
    <rPh sb="5" eb="7">
      <t>サンシュツ</t>
    </rPh>
    <rPh sb="11" eb="13">
      <t>シュウロウ</t>
    </rPh>
    <rPh sb="13" eb="15">
      <t>テイチャク</t>
    </rPh>
    <rPh sb="15" eb="16">
      <t>リツ</t>
    </rPh>
    <rPh sb="17" eb="19">
      <t>ドウヨウ</t>
    </rPh>
    <rPh sb="20" eb="21">
      <t>カンガ</t>
    </rPh>
    <rPh sb="22" eb="23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</si>
</sst>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  <numFmt numFmtId="180" formatCode="#,##0;\-#,##0;&quot;-&quot;"/>
    <numFmt numFmtId="181" formatCode="0_);[Red]\(0\)"/>
    <numFmt numFmtId="182" formatCode="[$-411]ge\.m\.d;@"/>
    <numFmt numFmtId="183" formatCode="#,##0_);[Red]\(#,##0\)"/>
    <numFmt numFmtId="184" formatCode="m&quot;月&quot;d&quot;日&quot;;@"/>
    <numFmt numFmtId="185" formatCode="0.0%"/>
  </numFmts>
  <fonts count="6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theme="1"/>
      <name val="Meiryo UI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57">
    <xf numFmtId="0" fontId="0" fillId="0" borderId="0">
      <alignment vertical="center"/>
    </xf>
    <xf numFmtId="0" fontId="1" fillId="0" borderId="0"/>
    <xf numFmtId="176" fontId="3" fillId="0" borderId="0" applyFill="0" applyBorder="0" applyAlignment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" fillId="0" borderId="0">
      <alignment horizontal="left"/>
    </xf>
    <xf numFmtId="0" fontId="6" fillId="0" borderId="2" applyNumberFormat="0" applyAlignment="0" applyProtection="0">
      <alignment horizontal="left" vertical="center"/>
    </xf>
    <xf numFmtId="0" fontId="6" fillId="0" borderId="1">
      <alignment horizontal="left" vertical="center"/>
    </xf>
    <xf numFmtId="0" fontId="7" fillId="0" borderId="0" applyBorder="0"/>
    <xf numFmtId="0" fontId="7" fillId="0" borderId="0"/>
    <xf numFmtId="179" fontId="8" fillId="0" borderId="0"/>
    <xf numFmtId="0" fontId="4" fillId="0" borderId="0"/>
    <xf numFmtId="4" fontId="5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49" fontId="7" fillId="0" borderId="0">
      <alignment horizontal="center" vertical="top"/>
      <protection locked="0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/>
    <xf numFmtId="180" fontId="16" fillId="0" borderId="0" applyFill="0" applyBorder="0" applyAlignment="0"/>
    <xf numFmtId="0" fontId="15" fillId="0" borderId="0">
      <alignment vertical="center"/>
    </xf>
    <xf numFmtId="0" fontId="8" fillId="0" borderId="0"/>
    <xf numFmtId="0" fontId="8" fillId="0" borderId="0"/>
    <xf numFmtId="180" fontId="16" fillId="0" borderId="0" applyFill="0" applyBorder="0" applyAlignment="0"/>
    <xf numFmtId="0" fontId="17" fillId="0" borderId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Protection="0">
      <alignment vertical="center"/>
    </xf>
    <xf numFmtId="0" fontId="15" fillId="5" borderId="0" applyNumberFormat="0" applyBorder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Protection="0">
      <alignment vertical="center"/>
    </xf>
    <xf numFmtId="0" fontId="15" fillId="15" borderId="0" applyNumberFormat="0" applyBorder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Protection="0">
      <alignment vertical="center"/>
    </xf>
    <xf numFmtId="0" fontId="15" fillId="17" borderId="0" applyNumberFormat="0" applyBorder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Protection="0">
      <alignment vertical="center"/>
    </xf>
    <xf numFmtId="0" fontId="15" fillId="19" borderId="0" applyNumberFormat="0" applyBorder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Protection="0">
      <alignment vertical="center"/>
    </xf>
    <xf numFmtId="0" fontId="15" fillId="21" borderId="0" applyNumberFormat="0" applyBorder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Protection="0">
      <alignment vertical="center"/>
    </xf>
    <xf numFmtId="0" fontId="15" fillId="17" borderId="0" applyNumberFormat="0" applyBorder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Protection="0">
      <alignment vertical="center"/>
    </xf>
    <xf numFmtId="0" fontId="15" fillId="23" borderId="0" applyNumberFormat="0" applyBorder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21" fillId="32" borderId="0" applyNumberFormat="0" applyBorder="0" applyProtection="0">
      <alignment vertical="center"/>
    </xf>
    <xf numFmtId="0" fontId="21" fillId="33" borderId="0" applyNumberFormat="0" applyBorder="0" applyProtection="0">
      <alignment vertical="center"/>
    </xf>
    <xf numFmtId="0" fontId="15" fillId="34" borderId="0" applyNumberFormat="0" applyBorder="0" applyProtection="0">
      <alignment vertical="center"/>
    </xf>
    <xf numFmtId="0" fontId="41" fillId="35" borderId="0" applyNumberFormat="0" applyBorder="0" applyProtection="0">
      <alignment vertical="center"/>
    </xf>
    <xf numFmtId="0" fontId="21" fillId="36" borderId="0" applyNumberFormat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9" borderId="0" applyNumberFormat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7" fillId="37" borderId="7" applyNumberFormat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1" fillId="0" borderId="0" applyNumberFormat="0" applyFill="0" applyBorder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46" borderId="8" applyNumberFormat="0" applyAlignment="0" applyProtection="0">
      <alignment vertical="center"/>
    </xf>
    <xf numFmtId="0" fontId="23" fillId="47" borderId="8" applyNumberForma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9" borderId="0" applyNumberFormat="0" applyBorder="0" applyProtection="0">
      <alignment vertical="center"/>
    </xf>
    <xf numFmtId="0" fontId="20" fillId="0" borderId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8" fillId="50" borderId="9" applyNumberFormat="0" applyFont="0" applyAlignment="0" applyProtection="0">
      <alignment vertical="center"/>
    </xf>
    <xf numFmtId="0" fontId="8" fillId="37" borderId="9" applyNumberFormat="0" applyProtection="0">
      <alignment vertical="center"/>
    </xf>
    <xf numFmtId="0" fontId="15" fillId="50" borderId="9" applyNumberFormat="0" applyFont="0" applyAlignment="0" applyProtection="0">
      <alignment vertical="center"/>
    </xf>
    <xf numFmtId="0" fontId="8" fillId="37" borderId="9" applyNumberForma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Protection="0">
      <alignment vertical="center"/>
    </xf>
    <xf numFmtId="0" fontId="27" fillId="51" borderId="7" applyNumberFormat="0" applyAlignment="0" applyProtection="0">
      <alignment vertical="center"/>
    </xf>
    <xf numFmtId="0" fontId="27" fillId="52" borderId="7" applyNumberForma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Protection="0">
      <alignment vertical="center"/>
    </xf>
    <xf numFmtId="0" fontId="33" fillId="51" borderId="15" applyNumberFormat="0" applyAlignment="0" applyProtection="0">
      <alignment vertical="center"/>
    </xf>
    <xf numFmtId="0" fontId="33" fillId="52" borderId="15" applyNumberForma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14" borderId="7" applyNumberFormat="0" applyAlignment="0" applyProtection="0">
      <alignment vertical="center"/>
    </xf>
    <xf numFmtId="0" fontId="35" fillId="15" borderId="7" applyNumberForma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42" fillId="0" borderId="0" xfId="0" applyFont="1" applyAlignment="1">
      <alignment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 textRotation="255" shrinkToFit="1"/>
    </xf>
    <xf numFmtId="0" fontId="45" fillId="0" borderId="0" xfId="0" applyFont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44" fillId="0" borderId="21" xfId="1" applyFont="1" applyBorder="1" applyAlignment="1">
      <alignment horizontal="center" vertical="center" shrinkToFit="1"/>
    </xf>
    <xf numFmtId="0" fontId="44" fillId="0" borderId="24" xfId="1" applyFont="1" applyBorder="1" applyAlignment="1">
      <alignment horizontal="center" vertical="center" shrinkToFit="1"/>
    </xf>
    <xf numFmtId="0" fontId="45" fillId="53" borderId="20" xfId="0" applyFont="1" applyFill="1" applyBorder="1" applyAlignment="1">
      <alignment horizontal="center" vertical="center" textRotation="255" shrinkToFit="1"/>
    </xf>
    <xf numFmtId="0" fontId="45" fillId="53" borderId="30" xfId="0" applyFont="1" applyFill="1" applyBorder="1" applyAlignment="1">
      <alignment horizontal="center" vertical="center" textRotation="255" shrinkToFit="1"/>
    </xf>
    <xf numFmtId="0" fontId="44" fillId="0" borderId="3" xfId="1" applyFont="1" applyBorder="1" applyAlignment="1">
      <alignment horizontal="center" vertical="center" shrinkToFit="1"/>
    </xf>
    <xf numFmtId="0" fontId="45" fillId="0" borderId="6" xfId="0" applyFont="1" applyBorder="1" applyAlignment="1">
      <alignment horizontal="center" vertical="center" textRotation="255" wrapText="1" shrinkToFit="1"/>
    </xf>
    <xf numFmtId="0" fontId="45" fillId="0" borderId="30" xfId="0" applyFont="1" applyBorder="1" applyAlignment="1">
      <alignment horizontal="center" vertical="center" textRotation="255" wrapText="1" shrinkToFit="1"/>
    </xf>
    <xf numFmtId="182" fontId="45" fillId="0" borderId="24" xfId="1" applyNumberFormat="1" applyFont="1" applyBorder="1" applyAlignment="1">
      <alignment horizontal="center" vertical="center" shrinkToFit="1"/>
    </xf>
    <xf numFmtId="182" fontId="18" fillId="0" borderId="0" xfId="0" applyNumberFormat="1" applyFont="1" applyAlignment="1">
      <alignment vertical="center" shrinkToFit="1"/>
    </xf>
    <xf numFmtId="0" fontId="42" fillId="0" borderId="0" xfId="0" applyFont="1" applyBorder="1" applyAlignment="1">
      <alignment vertical="center"/>
    </xf>
    <xf numFmtId="0" fontId="43" fillId="0" borderId="17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2" fillId="0" borderId="0" xfId="1" applyFont="1" applyAlignment="1"/>
    <xf numFmtId="0" fontId="42" fillId="0" borderId="0" xfId="1" applyFont="1" applyBorder="1" applyAlignment="1"/>
    <xf numFmtId="0" fontId="42" fillId="0" borderId="0" xfId="0" applyFont="1" applyBorder="1" applyAlignment="1">
      <alignment horizontal="center" vertical="center"/>
    </xf>
    <xf numFmtId="0" fontId="52" fillId="0" borderId="0" xfId="1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52" fillId="0" borderId="0" xfId="1" applyFont="1" applyFill="1" applyBorder="1" applyAlignment="1">
      <alignment vertical="center"/>
    </xf>
    <xf numFmtId="0" fontId="52" fillId="0" borderId="0" xfId="1" applyFont="1" applyFill="1" applyBorder="1" applyAlignment="1" applyProtection="1">
      <alignment vertical="center"/>
      <protection locked="0"/>
    </xf>
    <xf numFmtId="0" fontId="52" fillId="0" borderId="0" xfId="1" applyFont="1" applyAlignment="1">
      <alignment vertical="center"/>
    </xf>
    <xf numFmtId="0" fontId="48" fillId="0" borderId="0" xfId="1" applyFont="1" applyAlignment="1">
      <alignment vertical="center"/>
    </xf>
    <xf numFmtId="0" fontId="47" fillId="0" borderId="0" xfId="1" applyFont="1" applyAlignment="1">
      <alignment horizontal="left" vertical="center"/>
    </xf>
    <xf numFmtId="0" fontId="52" fillId="0" borderId="0" xfId="1" applyFont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52" fillId="0" borderId="55" xfId="1" applyFont="1" applyBorder="1" applyAlignment="1">
      <alignment vertical="center"/>
    </xf>
    <xf numFmtId="0" fontId="52" fillId="0" borderId="56" xfId="1" applyFont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0" xfId="0" applyFont="1" applyAlignment="1">
      <alignment vertical="center" wrapText="1"/>
    </xf>
    <xf numFmtId="0" fontId="42" fillId="0" borderId="57" xfId="0" applyFont="1" applyBorder="1" applyAlignment="1">
      <alignment vertical="center"/>
    </xf>
    <xf numFmtId="0" fontId="52" fillId="0" borderId="0" xfId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81" fontId="18" fillId="0" borderId="26" xfId="0" applyNumberFormat="1" applyFont="1" applyBorder="1" applyAlignment="1">
      <alignment horizontal="center" vertical="center" shrinkToFit="1"/>
    </xf>
    <xf numFmtId="184" fontId="18" fillId="0" borderId="26" xfId="0" applyNumberFormat="1" applyFont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wrapText="1"/>
    </xf>
    <xf numFmtId="0" fontId="52" fillId="0" borderId="64" xfId="1" applyFont="1" applyBorder="1" applyAlignment="1">
      <alignment vertical="center"/>
    </xf>
    <xf numFmtId="0" fontId="52" fillId="0" borderId="65" xfId="1" applyFont="1" applyBorder="1" applyAlignment="1">
      <alignment vertical="center"/>
    </xf>
    <xf numFmtId="0" fontId="0" fillId="54" borderId="0" xfId="0" applyFill="1">
      <alignment vertical="center"/>
    </xf>
    <xf numFmtId="56" fontId="0" fillId="0" borderId="0" xfId="0" applyNumberFormat="1">
      <alignment vertical="center"/>
    </xf>
    <xf numFmtId="0" fontId="49" fillId="0" borderId="0" xfId="0" applyFont="1" applyBorder="1" applyAlignment="1">
      <alignment vertical="center" wrapText="1"/>
    </xf>
    <xf numFmtId="0" fontId="52" fillId="0" borderId="0" xfId="1" applyFont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43" fillId="0" borderId="0" xfId="0" applyFont="1" applyBorder="1" applyAlignment="1">
      <alignment vertical="center" wrapText="1"/>
    </xf>
    <xf numFmtId="0" fontId="52" fillId="0" borderId="0" xfId="1" applyFont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shrinkToFit="1"/>
    </xf>
    <xf numFmtId="0" fontId="52" fillId="0" borderId="0" xfId="1" applyFont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54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2" fillId="0" borderId="0" xfId="0" applyFont="1" applyAlignment="1">
      <alignment horizontal="center" vertical="center"/>
    </xf>
    <xf numFmtId="0" fontId="48" fillId="0" borderId="0" xfId="1" applyFont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left" vertical="center"/>
    </xf>
    <xf numFmtId="0" fontId="52" fillId="0" borderId="57" xfId="1" applyFont="1" applyFill="1" applyBorder="1" applyAlignment="1">
      <alignment vertical="center"/>
    </xf>
    <xf numFmtId="0" fontId="42" fillId="0" borderId="57" xfId="0" applyFont="1" applyFill="1" applyBorder="1" applyAlignment="1">
      <alignment horizontal="center" vertical="center" wrapText="1"/>
    </xf>
    <xf numFmtId="0" fontId="47" fillId="0" borderId="57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45" fillId="53" borderId="79" xfId="0" applyFont="1" applyFill="1" applyBorder="1" applyAlignment="1">
      <alignment horizontal="center" vertical="center" textRotation="255" shrinkToFit="1"/>
    </xf>
    <xf numFmtId="0" fontId="45" fillId="53" borderId="82" xfId="0" applyFont="1" applyFill="1" applyBorder="1" applyAlignment="1">
      <alignment horizontal="center" vertical="center" textRotation="255" shrinkToFit="1"/>
    </xf>
    <xf numFmtId="0" fontId="45" fillId="57" borderId="20" xfId="0" applyFont="1" applyFill="1" applyBorder="1" applyAlignment="1">
      <alignment horizontal="center" vertical="center" textRotation="255" shrinkToFit="1"/>
    </xf>
    <xf numFmtId="0" fontId="45" fillId="57" borderId="87" xfId="0" applyFont="1" applyFill="1" applyBorder="1" applyAlignment="1">
      <alignment horizontal="center" vertical="center" textRotation="255" shrinkToFit="1"/>
    </xf>
    <xf numFmtId="0" fontId="45" fillId="57" borderId="81" xfId="0" applyFont="1" applyFill="1" applyBorder="1" applyAlignment="1">
      <alignment horizontal="center" vertical="center" textRotation="255" shrinkToFit="1"/>
    </xf>
    <xf numFmtId="0" fontId="45" fillId="57" borderId="80" xfId="0" applyFont="1" applyFill="1" applyBorder="1" applyAlignment="1">
      <alignment horizontal="center" vertical="center" textRotation="255" shrinkToFit="1"/>
    </xf>
    <xf numFmtId="0" fontId="45" fillId="57" borderId="88" xfId="0" applyFont="1" applyFill="1" applyBorder="1" applyAlignment="1">
      <alignment horizontal="center" vertical="center" textRotation="255" shrinkToFit="1"/>
    </xf>
    <xf numFmtId="0" fontId="18" fillId="2" borderId="90" xfId="0" applyFont="1" applyFill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52" fillId="0" borderId="0" xfId="1" applyFont="1" applyBorder="1" applyAlignment="1">
      <alignment vertical="center"/>
    </xf>
    <xf numFmtId="0" fontId="52" fillId="0" borderId="55" xfId="1" applyFont="1" applyBorder="1" applyAlignment="1">
      <alignment horizontal="center" vertical="center" shrinkToFit="1"/>
    </xf>
    <xf numFmtId="0" fontId="52" fillId="0" borderId="74" xfId="1" applyFont="1" applyBorder="1" applyAlignment="1">
      <alignment horizontal="center" vertical="center" shrinkToFit="1"/>
    </xf>
    <xf numFmtId="0" fontId="52" fillId="0" borderId="56" xfId="1" applyFont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52" fillId="0" borderId="0" xfId="1" applyFont="1" applyFill="1" applyBorder="1" applyAlignment="1">
      <alignment horizontal="center" vertical="center" shrinkToFit="1"/>
    </xf>
    <xf numFmtId="0" fontId="55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/>
    </xf>
    <xf numFmtId="0" fontId="45" fillId="2" borderId="100" xfId="0" applyFont="1" applyFill="1" applyBorder="1" applyAlignment="1">
      <alignment horizontal="center" vertical="center" textRotation="255" shrinkToFit="1"/>
    </xf>
    <xf numFmtId="0" fontId="45" fillId="2" borderId="24" xfId="0" applyFont="1" applyFill="1" applyBorder="1" applyAlignment="1">
      <alignment horizontal="center" vertical="center" textRotation="255" shrinkToFit="1"/>
    </xf>
    <xf numFmtId="0" fontId="45" fillId="60" borderId="82" xfId="0" applyFont="1" applyFill="1" applyBorder="1" applyAlignment="1">
      <alignment horizontal="center" vertical="center" textRotation="255" shrinkToFit="1"/>
    </xf>
    <xf numFmtId="0" fontId="45" fillId="60" borderId="20" xfId="0" applyFont="1" applyFill="1" applyBorder="1" applyAlignment="1">
      <alignment horizontal="center" vertical="center" textRotation="255" shrinkToFit="1"/>
    </xf>
    <xf numFmtId="0" fontId="45" fillId="60" borderId="30" xfId="0" applyFont="1" applyFill="1" applyBorder="1" applyAlignment="1">
      <alignment horizontal="center" vertical="center" textRotation="255" shrinkToFit="1"/>
    </xf>
    <xf numFmtId="0" fontId="45" fillId="54" borderId="23" xfId="0" applyFont="1" applyFill="1" applyBorder="1" applyAlignment="1">
      <alignment horizontal="center" vertical="center" textRotation="255" shrinkToFit="1"/>
    </xf>
    <xf numFmtId="0" fontId="52" fillId="0" borderId="0" xfId="1" applyFont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52" fillId="0" borderId="0" xfId="1" applyFont="1" applyAlignment="1">
      <alignment vertical="center" wrapText="1"/>
    </xf>
    <xf numFmtId="0" fontId="42" fillId="0" borderId="18" xfId="0" applyFont="1" applyBorder="1" applyAlignment="1">
      <alignment vertical="center"/>
    </xf>
    <xf numFmtId="0" fontId="45" fillId="2" borderId="34" xfId="0" applyFont="1" applyFill="1" applyBorder="1" applyAlignment="1">
      <alignment horizontal="center" vertical="center" textRotation="255" wrapText="1" shrinkToFit="1"/>
    </xf>
    <xf numFmtId="0" fontId="45" fillId="2" borderId="63" xfId="0" applyFont="1" applyFill="1" applyBorder="1" applyAlignment="1">
      <alignment horizontal="center" vertical="center" textRotation="255" wrapText="1" shrinkToFit="1"/>
    </xf>
    <xf numFmtId="0" fontId="46" fillId="0" borderId="0" xfId="1" applyFont="1" applyAlignment="1">
      <alignment horizontal="left"/>
    </xf>
    <xf numFmtId="0" fontId="52" fillId="0" borderId="0" xfId="1" applyFont="1" applyAlignment="1">
      <alignment horizontal="left" vertical="center"/>
    </xf>
    <xf numFmtId="0" fontId="52" fillId="0" borderId="0" xfId="1" applyFont="1" applyAlignment="1">
      <alignment horizontal="left" vertical="center"/>
    </xf>
    <xf numFmtId="0" fontId="52" fillId="0" borderId="0" xfId="1" applyFont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52" fillId="0" borderId="0" xfId="1" applyFont="1" applyAlignment="1">
      <alignment vertical="center" wrapText="1"/>
    </xf>
    <xf numFmtId="0" fontId="52" fillId="0" borderId="0" xfId="1" applyFont="1" applyAlignment="1">
      <alignment horizontal="left" vertical="center"/>
    </xf>
    <xf numFmtId="0" fontId="60" fillId="0" borderId="0" xfId="1" applyFont="1" applyFill="1" applyBorder="1" applyAlignment="1">
      <alignment horizontal="left" vertical="center" wrapText="1"/>
    </xf>
    <xf numFmtId="0" fontId="52" fillId="0" borderId="76" xfId="1" applyFont="1" applyBorder="1" applyAlignment="1">
      <alignment vertical="center"/>
    </xf>
    <xf numFmtId="0" fontId="60" fillId="0" borderId="0" xfId="1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2" xfId="0" applyFont="1" applyBorder="1" applyAlignment="1">
      <alignment horizontal="center" vertical="center" shrinkToFit="1"/>
    </xf>
    <xf numFmtId="0" fontId="18" fillId="0" borderId="103" xfId="0" applyFont="1" applyBorder="1" applyAlignment="1">
      <alignment horizontal="center" vertical="center" shrinkToFit="1"/>
    </xf>
    <xf numFmtId="0" fontId="56" fillId="0" borderId="23" xfId="0" applyFont="1" applyBorder="1" applyAlignment="1">
      <alignment horizontal="center" vertical="center" shrinkToFit="1"/>
    </xf>
    <xf numFmtId="0" fontId="56" fillId="0" borderId="84" xfId="0" applyFont="1" applyBorder="1" applyAlignment="1">
      <alignment horizontal="center" vertical="center" shrinkToFit="1"/>
    </xf>
    <xf numFmtId="0" fontId="45" fillId="0" borderId="0" xfId="0" applyFont="1" applyFill="1" applyBorder="1" applyAlignment="1">
      <alignment horizontal="center" vertical="center" textRotation="255" shrinkToFit="1"/>
    </xf>
    <xf numFmtId="0" fontId="18" fillId="0" borderId="101" xfId="0" applyFont="1" applyFill="1" applyBorder="1" applyAlignment="1">
      <alignment horizontal="center" vertical="center" shrinkToFit="1"/>
    </xf>
    <xf numFmtId="0" fontId="45" fillId="2" borderId="118" xfId="0" applyFont="1" applyFill="1" applyBorder="1" applyAlignment="1">
      <alignment horizontal="center" vertical="center" textRotation="255" shrinkToFit="1"/>
    </xf>
    <xf numFmtId="0" fontId="45" fillId="0" borderId="119" xfId="0" applyFont="1" applyFill="1" applyBorder="1" applyAlignment="1">
      <alignment horizontal="center" vertical="center" textRotation="255" shrinkToFit="1"/>
    </xf>
    <xf numFmtId="0" fontId="18" fillId="0" borderId="120" xfId="0" applyFont="1" applyFill="1" applyBorder="1" applyAlignment="1">
      <alignment horizontal="center" vertical="center" shrinkToFit="1"/>
    </xf>
    <xf numFmtId="0" fontId="60" fillId="0" borderId="0" xfId="1" applyFont="1" applyFill="1" applyBorder="1" applyAlignment="1">
      <alignment horizontal="left" vertical="center" wrapText="1"/>
    </xf>
    <xf numFmtId="0" fontId="52" fillId="0" borderId="0" xfId="1" applyFont="1" applyAlignment="1">
      <alignment vertical="center"/>
    </xf>
    <xf numFmtId="0" fontId="52" fillId="0" borderId="0" xfId="1" applyFont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60" fillId="0" borderId="0" xfId="1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42" fillId="54" borderId="0" xfId="0" applyFont="1" applyFill="1" applyBorder="1" applyAlignment="1">
      <alignment horizontal="left" vertical="center"/>
    </xf>
    <xf numFmtId="0" fontId="42" fillId="54" borderId="0" xfId="0" applyFont="1" applyFill="1" applyBorder="1" applyAlignment="1">
      <alignment horizontal="center" vertical="center" shrinkToFit="1"/>
    </xf>
    <xf numFmtId="0" fontId="42" fillId="54" borderId="0" xfId="0" applyFont="1" applyFill="1" applyBorder="1" applyAlignment="1">
      <alignment horizontal="center" vertical="center"/>
    </xf>
    <xf numFmtId="0" fontId="42" fillId="54" borderId="0" xfId="0" applyFont="1" applyFill="1" applyAlignment="1">
      <alignment vertical="center"/>
    </xf>
    <xf numFmtId="185" fontId="18" fillId="0" borderId="101" xfId="156" applyNumberFormat="1" applyFont="1" applyFill="1" applyBorder="1" applyAlignment="1">
      <alignment horizontal="center" vertical="center" shrinkToFit="1"/>
    </xf>
    <xf numFmtId="0" fontId="42" fillId="2" borderId="124" xfId="0" applyFont="1" applyFill="1" applyBorder="1" applyAlignment="1">
      <alignment horizontal="left" vertical="center" wrapText="1"/>
    </xf>
    <xf numFmtId="0" fontId="42" fillId="2" borderId="57" xfId="0" applyFont="1" applyFill="1" applyBorder="1" applyAlignment="1">
      <alignment horizontal="left" vertical="center" wrapText="1"/>
    </xf>
    <xf numFmtId="0" fontId="42" fillId="2" borderId="125" xfId="0" applyFont="1" applyFill="1" applyBorder="1" applyAlignment="1">
      <alignment horizontal="left" vertical="center" wrapText="1"/>
    </xf>
    <xf numFmtId="0" fontId="42" fillId="2" borderId="35" xfId="0" applyFont="1" applyFill="1" applyBorder="1" applyAlignment="1">
      <alignment horizontal="left" vertical="center" wrapText="1"/>
    </xf>
    <xf numFmtId="0" fontId="42" fillId="2" borderId="0" xfId="0" applyFont="1" applyFill="1" applyBorder="1" applyAlignment="1">
      <alignment horizontal="left" vertical="center" wrapText="1"/>
    </xf>
    <xf numFmtId="0" fontId="42" fillId="2" borderId="36" xfId="0" applyFont="1" applyFill="1" applyBorder="1" applyAlignment="1">
      <alignment horizontal="left" vertical="center" wrapText="1"/>
    </xf>
    <xf numFmtId="0" fontId="42" fillId="2" borderId="37" xfId="0" applyFont="1" applyFill="1" applyBorder="1" applyAlignment="1">
      <alignment horizontal="left" vertical="center" wrapText="1"/>
    </xf>
    <xf numFmtId="0" fontId="42" fillId="2" borderId="112" xfId="0" applyFont="1" applyFill="1" applyBorder="1" applyAlignment="1">
      <alignment horizontal="left" vertical="center" wrapText="1"/>
    </xf>
    <xf numFmtId="0" fontId="42" fillId="2" borderId="38" xfId="0" applyFont="1" applyFill="1" applyBorder="1" applyAlignment="1">
      <alignment horizontal="left" vertical="center" wrapText="1"/>
    </xf>
    <xf numFmtId="0" fontId="52" fillId="54" borderId="75" xfId="1" applyFont="1" applyFill="1" applyBorder="1" applyAlignment="1">
      <alignment horizontal="center" vertical="center" shrinkToFit="1"/>
    </xf>
    <xf numFmtId="0" fontId="52" fillId="54" borderId="16" xfId="1" applyFont="1" applyFill="1" applyBorder="1" applyAlignment="1">
      <alignment horizontal="center" vertical="center" shrinkToFit="1"/>
    </xf>
    <xf numFmtId="0" fontId="42" fillId="0" borderId="127" xfId="0" applyFont="1" applyFill="1" applyBorder="1" applyAlignment="1">
      <alignment horizontal="center" vertical="center" wrapText="1"/>
    </xf>
    <xf numFmtId="0" fontId="42" fillId="0" borderId="81" xfId="0" applyFont="1" applyFill="1" applyBorder="1" applyAlignment="1">
      <alignment horizontal="center" vertical="center" wrapText="1"/>
    </xf>
    <xf numFmtId="0" fontId="42" fillId="0" borderId="62" xfId="0" applyFont="1" applyFill="1" applyBorder="1" applyAlignment="1">
      <alignment horizontal="center" vertical="center" wrapText="1"/>
    </xf>
    <xf numFmtId="0" fontId="42" fillId="0" borderId="120" xfId="0" applyFont="1" applyFill="1" applyBorder="1" applyAlignment="1">
      <alignment horizontal="center" vertical="center" wrapText="1"/>
    </xf>
    <xf numFmtId="0" fontId="42" fillId="0" borderId="101" xfId="0" applyFont="1" applyFill="1" applyBorder="1" applyAlignment="1">
      <alignment horizontal="center" vertical="center" wrapText="1"/>
    </xf>
    <xf numFmtId="0" fontId="42" fillId="0" borderId="99" xfId="0" applyFont="1" applyFill="1" applyBorder="1" applyAlignment="1">
      <alignment horizontal="center" vertical="center" wrapText="1"/>
    </xf>
    <xf numFmtId="0" fontId="60" fillId="0" borderId="3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42" fillId="0" borderId="72" xfId="0" applyFont="1" applyBorder="1" applyAlignment="1">
      <alignment horizontal="center" vertical="center" shrinkToFit="1"/>
    </xf>
    <xf numFmtId="0" fontId="42" fillId="0" borderId="73" xfId="0" applyFont="1" applyBorder="1" applyAlignment="1">
      <alignment horizontal="center" vertical="center" shrinkToFit="1"/>
    </xf>
    <xf numFmtId="0" fontId="42" fillId="0" borderId="94" xfId="0" applyFont="1" applyBorder="1" applyAlignment="1">
      <alignment horizontal="center" vertical="center" shrinkToFit="1"/>
    </xf>
    <xf numFmtId="0" fontId="42" fillId="2" borderId="121" xfId="0" applyFont="1" applyFill="1" applyBorder="1" applyAlignment="1">
      <alignment horizontal="center" vertical="center"/>
    </xf>
    <xf numFmtId="0" fontId="42" fillId="2" borderId="122" xfId="0" applyFont="1" applyFill="1" applyBorder="1" applyAlignment="1">
      <alignment horizontal="center" vertical="center"/>
    </xf>
    <xf numFmtId="0" fontId="42" fillId="0" borderId="95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center" vertical="center" shrinkToFit="1"/>
    </xf>
    <xf numFmtId="0" fontId="42" fillId="0" borderId="96" xfId="0" applyFont="1" applyBorder="1" applyAlignment="1">
      <alignment horizontal="center" vertical="center" shrinkToFit="1"/>
    </xf>
    <xf numFmtId="0" fontId="42" fillId="0" borderId="78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42" fillId="2" borderId="54" xfId="0" applyFont="1" applyFill="1" applyBorder="1" applyAlignment="1">
      <alignment horizontal="center" vertical="center"/>
    </xf>
    <xf numFmtId="0" fontId="42" fillId="2" borderId="59" xfId="0" applyFont="1" applyFill="1" applyBorder="1" applyAlignment="1">
      <alignment horizontal="center" vertical="center"/>
    </xf>
    <xf numFmtId="0" fontId="55" fillId="0" borderId="97" xfId="0" applyFont="1" applyBorder="1" applyAlignment="1">
      <alignment horizontal="center" vertical="center" shrinkToFit="1"/>
    </xf>
    <xf numFmtId="0" fontId="55" fillId="0" borderId="98" xfId="0" applyFont="1" applyBorder="1" applyAlignment="1">
      <alignment horizontal="center" vertical="center" shrinkToFit="1"/>
    </xf>
    <xf numFmtId="0" fontId="55" fillId="0" borderId="61" xfId="0" applyFont="1" applyBorder="1" applyAlignment="1">
      <alignment horizontal="center" vertical="center" shrinkToFit="1"/>
    </xf>
    <xf numFmtId="0" fontId="42" fillId="3" borderId="59" xfId="0" applyFont="1" applyFill="1" applyBorder="1" applyAlignment="1">
      <alignment horizontal="center" vertical="center"/>
    </xf>
    <xf numFmtId="0" fontId="42" fillId="54" borderId="47" xfId="0" applyFont="1" applyFill="1" applyBorder="1" applyAlignment="1">
      <alignment horizontal="center" vertical="center" wrapText="1"/>
    </xf>
    <xf numFmtId="0" fontId="42" fillId="54" borderId="48" xfId="0" applyFont="1" applyFill="1" applyBorder="1" applyAlignment="1">
      <alignment horizontal="center" vertical="center"/>
    </xf>
    <xf numFmtId="0" fontId="42" fillId="54" borderId="54" xfId="0" applyFont="1" applyFill="1" applyBorder="1" applyAlignment="1">
      <alignment horizontal="center" vertical="center"/>
    </xf>
    <xf numFmtId="0" fontId="52" fillId="2" borderId="61" xfId="1" applyFont="1" applyFill="1" applyBorder="1" applyAlignment="1">
      <alignment horizontal="center" vertical="center"/>
    </xf>
    <xf numFmtId="0" fontId="52" fillId="2" borderId="54" xfId="1" applyFont="1" applyFill="1" applyBorder="1" applyAlignment="1">
      <alignment horizontal="center" vertical="center"/>
    </xf>
    <xf numFmtId="0" fontId="42" fillId="54" borderId="52" xfId="0" applyFont="1" applyFill="1" applyBorder="1" applyAlignment="1">
      <alignment horizontal="center" vertical="center" wrapText="1"/>
    </xf>
    <xf numFmtId="0" fontId="42" fillId="54" borderId="68" xfId="0" applyFont="1" applyFill="1" applyBorder="1" applyAlignment="1">
      <alignment horizontal="center" vertical="center" wrapText="1"/>
    </xf>
    <xf numFmtId="0" fontId="42" fillId="54" borderId="59" xfId="0" applyFont="1" applyFill="1" applyBorder="1" applyAlignment="1">
      <alignment horizontal="center" vertical="center" wrapText="1"/>
    </xf>
    <xf numFmtId="0" fontId="42" fillId="54" borderId="65" xfId="0" applyFont="1" applyFill="1" applyBorder="1" applyAlignment="1">
      <alignment horizontal="center" vertical="center" wrapText="1"/>
    </xf>
    <xf numFmtId="0" fontId="52" fillId="0" borderId="77" xfId="1" applyFont="1" applyBorder="1" applyAlignment="1">
      <alignment horizontal="center" vertical="center" shrinkToFit="1"/>
    </xf>
    <xf numFmtId="0" fontId="52" fillId="0" borderId="58" xfId="1" applyFont="1" applyBorder="1" applyAlignment="1">
      <alignment horizontal="center" vertical="center" shrinkToFit="1"/>
    </xf>
    <xf numFmtId="0" fontId="52" fillId="0" borderId="51" xfId="1" applyFont="1" applyBorder="1" applyAlignment="1">
      <alignment horizontal="center" vertical="center" shrinkToFit="1"/>
    </xf>
    <xf numFmtId="0" fontId="42" fillId="2" borderId="58" xfId="0" applyFont="1" applyFill="1" applyBorder="1" applyAlignment="1">
      <alignment horizontal="center" vertical="center"/>
    </xf>
    <xf numFmtId="0" fontId="52" fillId="0" borderId="92" xfId="1" applyFont="1" applyBorder="1" applyAlignment="1">
      <alignment horizontal="center" vertical="center" shrinkToFit="1"/>
    </xf>
    <xf numFmtId="0" fontId="52" fillId="0" borderId="93" xfId="1" applyFont="1" applyBorder="1" applyAlignment="1">
      <alignment horizontal="center" vertical="center" shrinkToFit="1"/>
    </xf>
    <xf numFmtId="0" fontId="52" fillId="0" borderId="60" xfId="1" applyFont="1" applyBorder="1" applyAlignment="1">
      <alignment horizontal="center" vertical="center" shrinkToFit="1"/>
    </xf>
    <xf numFmtId="0" fontId="42" fillId="0" borderId="112" xfId="1" applyFont="1" applyBorder="1" applyAlignment="1">
      <alignment horizontal="center" vertical="center" shrinkToFit="1"/>
    </xf>
    <xf numFmtId="0" fontId="52" fillId="0" borderId="112" xfId="1" applyFont="1" applyBorder="1" applyAlignment="1">
      <alignment horizontal="center" vertical="center" shrinkToFit="1"/>
    </xf>
    <xf numFmtId="0" fontId="42" fillId="0" borderId="45" xfId="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0" fontId="52" fillId="2" borderId="60" xfId="1" applyFont="1" applyFill="1" applyBorder="1" applyAlignment="1">
      <alignment horizontal="center" vertical="center"/>
    </xf>
    <xf numFmtId="0" fontId="52" fillId="2" borderId="53" xfId="1" applyFont="1" applyFill="1" applyBorder="1" applyAlignment="1">
      <alignment horizontal="center" vertical="center"/>
    </xf>
    <xf numFmtId="0" fontId="42" fillId="0" borderId="51" xfId="0" applyFont="1" applyFill="1" applyBorder="1" applyAlignment="1">
      <alignment horizontal="center" vertical="center"/>
    </xf>
    <xf numFmtId="0" fontId="42" fillId="0" borderId="69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42" fillId="0" borderId="64" xfId="0" applyFont="1" applyFill="1" applyBorder="1" applyAlignment="1">
      <alignment horizontal="center" vertical="center"/>
    </xf>
    <xf numFmtId="0" fontId="52" fillId="2" borderId="126" xfId="1" applyFont="1" applyFill="1" applyBorder="1" applyAlignment="1">
      <alignment horizontal="center" vertical="center"/>
    </xf>
    <xf numFmtId="0" fontId="52" fillId="2" borderId="105" xfId="1" applyFont="1" applyFill="1" applyBorder="1" applyAlignment="1">
      <alignment horizontal="center" vertical="center"/>
    </xf>
    <xf numFmtId="0" fontId="42" fillId="54" borderId="45" xfId="0" applyFont="1" applyFill="1" applyBorder="1" applyAlignment="1">
      <alignment horizontal="center" vertical="center"/>
    </xf>
    <xf numFmtId="0" fontId="42" fillId="54" borderId="46" xfId="0" applyFont="1" applyFill="1" applyBorder="1" applyAlignment="1">
      <alignment horizontal="center" vertical="center"/>
    </xf>
    <xf numFmtId="0" fontId="42" fillId="54" borderId="53" xfId="0" applyFont="1" applyFill="1" applyBorder="1" applyAlignment="1">
      <alignment horizontal="center" vertical="center"/>
    </xf>
    <xf numFmtId="0" fontId="42" fillId="54" borderId="51" xfId="0" applyFont="1" applyFill="1" applyBorder="1" applyAlignment="1">
      <alignment horizontal="center" vertical="center"/>
    </xf>
    <xf numFmtId="0" fontId="42" fillId="54" borderId="69" xfId="0" applyFont="1" applyFill="1" applyBorder="1" applyAlignment="1">
      <alignment horizontal="center" vertical="center"/>
    </xf>
    <xf numFmtId="0" fontId="42" fillId="54" borderId="58" xfId="0" applyFont="1" applyFill="1" applyBorder="1" applyAlignment="1">
      <alignment horizontal="center" vertical="center"/>
    </xf>
    <xf numFmtId="0" fontId="42" fillId="54" borderId="64" xfId="0" applyFont="1" applyFill="1" applyBorder="1" applyAlignment="1">
      <alignment horizontal="center" vertical="center"/>
    </xf>
    <xf numFmtId="0" fontId="42" fillId="2" borderId="73" xfId="0" applyFont="1" applyFill="1" applyBorder="1" applyAlignment="1">
      <alignment horizontal="center" vertical="center"/>
    </xf>
    <xf numFmtId="185" fontId="42" fillId="3" borderId="75" xfId="156" applyNumberFormat="1" applyFont="1" applyFill="1" applyBorder="1" applyAlignment="1">
      <alignment horizontal="center" vertical="center"/>
    </xf>
    <xf numFmtId="185" fontId="42" fillId="3" borderId="76" xfId="156" applyNumberFormat="1" applyFont="1" applyFill="1" applyBorder="1" applyAlignment="1">
      <alignment horizontal="center" vertical="center"/>
    </xf>
    <xf numFmtId="0" fontId="60" fillId="0" borderId="112" xfId="0" applyFont="1" applyFill="1" applyBorder="1" applyAlignment="1">
      <alignment horizontal="left" vertical="center"/>
    </xf>
    <xf numFmtId="0" fontId="48" fillId="0" borderId="0" xfId="1" applyFont="1" applyFill="1" applyBorder="1" applyAlignment="1">
      <alignment horizontal="center" vertical="center"/>
    </xf>
    <xf numFmtId="0" fontId="52" fillId="0" borderId="0" xfId="1" applyFont="1" applyAlignment="1">
      <alignment horizontal="left" vertical="center"/>
    </xf>
    <xf numFmtId="0" fontId="52" fillId="0" borderId="72" xfId="1" applyFont="1" applyBorder="1" applyAlignment="1">
      <alignment horizontal="center" vertical="center" shrinkToFit="1"/>
    </xf>
    <xf numFmtId="0" fontId="52" fillId="0" borderId="73" xfId="1" applyFont="1" applyBorder="1" applyAlignment="1">
      <alignment horizontal="center" vertical="center" shrinkToFit="1"/>
    </xf>
    <xf numFmtId="0" fontId="52" fillId="0" borderId="94" xfId="1" applyFont="1" applyBorder="1" applyAlignment="1">
      <alignment horizontal="center" vertical="center" shrinkToFit="1"/>
    </xf>
    <xf numFmtId="0" fontId="52" fillId="0" borderId="95" xfId="1" applyFont="1" applyBorder="1" applyAlignment="1">
      <alignment horizontal="center" vertical="center" shrinkToFit="1"/>
    </xf>
    <xf numFmtId="0" fontId="52" fillId="0" borderId="21" xfId="1" applyFont="1" applyBorder="1" applyAlignment="1">
      <alignment horizontal="center" vertical="center" shrinkToFit="1"/>
    </xf>
    <xf numFmtId="0" fontId="52" fillId="0" borderId="96" xfId="1" applyFont="1" applyBorder="1" applyAlignment="1">
      <alignment horizontal="center" vertical="center" shrinkToFit="1"/>
    </xf>
    <xf numFmtId="0" fontId="42" fillId="0" borderId="72" xfId="0" applyFont="1" applyBorder="1" applyAlignment="1">
      <alignment horizontal="center" vertical="center" wrapText="1" shrinkToFit="1"/>
    </xf>
    <xf numFmtId="0" fontId="42" fillId="0" borderId="73" xfId="0" applyFont="1" applyBorder="1" applyAlignment="1">
      <alignment horizontal="center" vertical="center" wrapText="1" shrinkToFit="1"/>
    </xf>
    <xf numFmtId="0" fontId="42" fillId="0" borderId="94" xfId="0" applyFont="1" applyBorder="1" applyAlignment="1">
      <alignment horizontal="center" vertical="center" wrapText="1" shrinkToFit="1"/>
    </xf>
    <xf numFmtId="0" fontId="48" fillId="0" borderId="35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/>
    </xf>
    <xf numFmtId="0" fontId="51" fillId="0" borderId="54" xfId="0" applyFont="1" applyFill="1" applyBorder="1" applyAlignment="1">
      <alignment horizontal="center" vertical="center"/>
    </xf>
    <xf numFmtId="0" fontId="42" fillId="0" borderId="52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/>
    </xf>
    <xf numFmtId="0" fontId="42" fillId="0" borderId="54" xfId="0" applyFont="1" applyFill="1" applyBorder="1" applyAlignment="1">
      <alignment horizontal="center" vertical="center"/>
    </xf>
    <xf numFmtId="0" fontId="42" fillId="0" borderId="68" xfId="0" applyFont="1" applyFill="1" applyBorder="1" applyAlignment="1">
      <alignment horizontal="center" vertical="center" wrapText="1"/>
    </xf>
    <xf numFmtId="0" fontId="42" fillId="0" borderId="59" xfId="0" applyFont="1" applyFill="1" applyBorder="1" applyAlignment="1">
      <alignment horizontal="center" vertical="center" wrapText="1"/>
    </xf>
    <xf numFmtId="0" fontId="42" fillId="0" borderId="65" xfId="0" applyFont="1" applyFill="1" applyBorder="1" applyAlignment="1">
      <alignment horizontal="center" vertical="center" wrapText="1"/>
    </xf>
    <xf numFmtId="0" fontId="42" fillId="54" borderId="42" xfId="0" applyFont="1" applyFill="1" applyBorder="1" applyAlignment="1">
      <alignment horizontal="center" vertical="center" wrapText="1"/>
    </xf>
    <xf numFmtId="0" fontId="42" fillId="54" borderId="43" xfId="0" applyFont="1" applyFill="1" applyBorder="1" applyAlignment="1">
      <alignment horizontal="center" vertical="center"/>
    </xf>
    <xf numFmtId="0" fontId="42" fillId="54" borderId="49" xfId="0" applyFont="1" applyFill="1" applyBorder="1" applyAlignment="1">
      <alignment horizontal="center" vertical="center"/>
    </xf>
    <xf numFmtId="0" fontId="52" fillId="3" borderId="66" xfId="1" applyFont="1" applyFill="1" applyBorder="1" applyAlignment="1">
      <alignment horizontal="center" vertical="center" wrapText="1"/>
    </xf>
    <xf numFmtId="0" fontId="52" fillId="3" borderId="16" xfId="1" applyFont="1" applyFill="1" applyBorder="1" applyAlignment="1">
      <alignment horizontal="center" vertical="center"/>
    </xf>
    <xf numFmtId="0" fontId="52" fillId="0" borderId="78" xfId="1" applyFont="1" applyFill="1" applyBorder="1" applyAlignment="1">
      <alignment horizontal="center" vertical="center"/>
    </xf>
    <xf numFmtId="0" fontId="52" fillId="0" borderId="59" xfId="1" applyFont="1" applyFill="1" applyBorder="1" applyAlignment="1">
      <alignment horizontal="center" vertical="center"/>
    </xf>
    <xf numFmtId="0" fontId="52" fillId="0" borderId="52" xfId="1" applyFont="1" applyFill="1" applyBorder="1" applyAlignment="1">
      <alignment horizontal="center" vertical="center"/>
    </xf>
    <xf numFmtId="0" fontId="52" fillId="0" borderId="54" xfId="1" applyFont="1" applyFill="1" applyBorder="1" applyAlignment="1">
      <alignment horizontal="center" vertical="center"/>
    </xf>
    <xf numFmtId="0" fontId="52" fillId="2" borderId="59" xfId="1" applyFont="1" applyFill="1" applyBorder="1" applyAlignment="1">
      <alignment horizontal="center" vertical="center"/>
    </xf>
    <xf numFmtId="0" fontId="52" fillId="2" borderId="58" xfId="1" applyFont="1" applyFill="1" applyBorder="1" applyAlignment="1">
      <alignment horizontal="center" vertical="center"/>
    </xf>
    <xf numFmtId="0" fontId="52" fillId="0" borderId="53" xfId="1" applyFont="1" applyFill="1" applyBorder="1" applyAlignment="1">
      <alignment horizontal="center" vertical="center"/>
    </xf>
    <xf numFmtId="0" fontId="52" fillId="0" borderId="58" xfId="1" applyFont="1" applyFill="1" applyBorder="1" applyAlignment="1">
      <alignment horizontal="center" vertical="center"/>
    </xf>
    <xf numFmtId="0" fontId="52" fillId="0" borderId="51" xfId="1" applyFont="1" applyFill="1" applyBorder="1" applyAlignment="1">
      <alignment horizontal="center" vertical="center"/>
    </xf>
    <xf numFmtId="0" fontId="52" fillId="0" borderId="77" xfId="1" applyFont="1" applyFill="1" applyBorder="1" applyAlignment="1">
      <alignment horizontal="center" vertical="center"/>
    </xf>
    <xf numFmtId="0" fontId="52" fillId="0" borderId="0" xfId="1" applyFont="1" applyAlignment="1">
      <alignment horizontal="left" vertical="center" wrapText="1"/>
    </xf>
    <xf numFmtId="0" fontId="52" fillId="0" borderId="18" xfId="1" applyFont="1" applyBorder="1" applyAlignment="1">
      <alignment horizontal="left" vertical="center" wrapText="1"/>
    </xf>
    <xf numFmtId="49" fontId="42" fillId="2" borderId="113" xfId="1" applyNumberFormat="1" applyFont="1" applyFill="1" applyBorder="1" applyAlignment="1" applyProtection="1">
      <alignment horizontal="center" vertical="center"/>
      <protection locked="0"/>
    </xf>
    <xf numFmtId="0" fontId="62" fillId="2" borderId="113" xfId="155" applyFont="1" applyFill="1" applyBorder="1" applyAlignment="1" applyProtection="1">
      <alignment horizontal="center" vertical="center"/>
      <protection locked="0"/>
    </xf>
    <xf numFmtId="0" fontId="52" fillId="2" borderId="113" xfId="1" applyFont="1" applyFill="1" applyBorder="1" applyAlignment="1" applyProtection="1">
      <alignment horizontal="center" vertical="center"/>
      <protection locked="0"/>
    </xf>
    <xf numFmtId="0" fontId="52" fillId="2" borderId="114" xfId="1" applyFont="1" applyFill="1" applyBorder="1" applyAlignment="1" applyProtection="1">
      <alignment horizontal="center" vertical="center"/>
      <protection locked="0"/>
    </xf>
    <xf numFmtId="0" fontId="52" fillId="0" borderId="40" xfId="1" applyFont="1" applyBorder="1" applyAlignment="1">
      <alignment horizontal="center" vertical="center"/>
    </xf>
    <xf numFmtId="0" fontId="52" fillId="54" borderId="40" xfId="1" applyFont="1" applyFill="1" applyBorder="1" applyAlignment="1">
      <alignment horizontal="center" vertical="center"/>
    </xf>
    <xf numFmtId="0" fontId="52" fillId="0" borderId="41" xfId="1" applyFont="1" applyBorder="1" applyAlignment="1">
      <alignment horizontal="center" vertical="center"/>
    </xf>
    <xf numFmtId="0" fontId="42" fillId="54" borderId="40" xfId="1" applyFont="1" applyFill="1" applyBorder="1" applyAlignment="1">
      <alignment horizontal="center" vertical="center" shrinkToFit="1"/>
    </xf>
    <xf numFmtId="58" fontId="42" fillId="0" borderId="19" xfId="1" applyNumberFormat="1" applyFont="1" applyFill="1" applyBorder="1" applyAlignment="1" applyProtection="1">
      <alignment horizontal="center" vertical="center"/>
      <protection locked="0"/>
    </xf>
    <xf numFmtId="58" fontId="42" fillId="0" borderId="1" xfId="1" applyNumberFormat="1" applyFont="1" applyFill="1" applyBorder="1" applyAlignment="1" applyProtection="1">
      <alignment horizontal="center" vertical="center"/>
      <protection locked="0"/>
    </xf>
    <xf numFmtId="183" fontId="42" fillId="2" borderId="1" xfId="1" applyNumberFormat="1" applyFont="1" applyFill="1" applyBorder="1" applyAlignment="1" applyProtection="1">
      <alignment horizontal="center" vertical="center"/>
      <protection locked="0"/>
    </xf>
    <xf numFmtId="58" fontId="42" fillId="55" borderId="73" xfId="1" applyNumberFormat="1" applyFont="1" applyFill="1" applyBorder="1" applyAlignment="1" applyProtection="1">
      <alignment horizontal="center" vertical="center"/>
      <protection locked="0"/>
    </xf>
    <xf numFmtId="184" fontId="42" fillId="2" borderId="73" xfId="1" applyNumberFormat="1" applyFont="1" applyFill="1" applyBorder="1" applyAlignment="1" applyProtection="1">
      <alignment horizontal="center" vertical="center"/>
      <protection locked="0"/>
    </xf>
    <xf numFmtId="184" fontId="42" fillId="2" borderId="74" xfId="1" applyNumberFormat="1" applyFont="1" applyFill="1" applyBorder="1" applyAlignment="1" applyProtection="1">
      <alignment horizontal="center" vertical="center"/>
      <protection locked="0"/>
    </xf>
    <xf numFmtId="0" fontId="42" fillId="0" borderId="42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7" fillId="2" borderId="43" xfId="0" applyFont="1" applyFill="1" applyBorder="1" applyAlignment="1">
      <alignment horizontal="center" vertical="center"/>
    </xf>
    <xf numFmtId="0" fontId="47" fillId="2" borderId="44" xfId="0" applyFont="1" applyFill="1" applyBorder="1" applyAlignment="1">
      <alignment horizontal="center" vertical="center"/>
    </xf>
    <xf numFmtId="0" fontId="54" fillId="0" borderId="40" xfId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2" fillId="2" borderId="39" xfId="1" applyFont="1" applyFill="1" applyBorder="1" applyAlignment="1" applyProtection="1">
      <alignment horizontal="center" vertical="center"/>
      <protection locked="0"/>
    </xf>
    <xf numFmtId="0" fontId="52" fillId="0" borderId="39" xfId="1" applyFont="1" applyBorder="1" applyAlignment="1">
      <alignment horizontal="center" vertical="center"/>
    </xf>
    <xf numFmtId="0" fontId="52" fillId="2" borderId="72" xfId="1" applyFont="1" applyFill="1" applyBorder="1" applyAlignment="1" applyProtection="1">
      <alignment horizontal="center" vertical="center"/>
      <protection locked="0"/>
    </xf>
    <xf numFmtId="0" fontId="52" fillId="2" borderId="73" xfId="1" applyFont="1" applyFill="1" applyBorder="1" applyAlignment="1" applyProtection="1">
      <alignment horizontal="center" vertical="center"/>
      <protection locked="0"/>
    </xf>
    <xf numFmtId="0" fontId="52" fillId="2" borderId="74" xfId="1" applyFont="1" applyFill="1" applyBorder="1" applyAlignment="1" applyProtection="1">
      <alignment horizontal="center" vertical="center"/>
      <protection locked="0"/>
    </xf>
    <xf numFmtId="0" fontId="52" fillId="2" borderId="123" xfId="1" applyFont="1" applyFill="1" applyBorder="1" applyAlignment="1" applyProtection="1">
      <alignment horizontal="center" vertical="center"/>
      <protection locked="0"/>
    </xf>
    <xf numFmtId="181" fontId="42" fillId="2" borderId="72" xfId="1" applyNumberFormat="1" applyFont="1" applyFill="1" applyBorder="1" applyAlignment="1" applyProtection="1">
      <alignment horizontal="center" vertical="center"/>
      <protection locked="0"/>
    </xf>
    <xf numFmtId="181" fontId="42" fillId="2" borderId="73" xfId="1" applyNumberFormat="1" applyFont="1" applyFill="1" applyBorder="1" applyAlignment="1" applyProtection="1">
      <alignment horizontal="center" vertical="center"/>
      <protection locked="0"/>
    </xf>
    <xf numFmtId="181" fontId="42" fillId="2" borderId="67" xfId="1" applyNumberFormat="1" applyFont="1" applyFill="1" applyBorder="1" applyAlignment="1" applyProtection="1">
      <alignment horizontal="center" vertical="center"/>
      <protection locked="0"/>
    </xf>
    <xf numFmtId="181" fontId="42" fillId="2" borderId="74" xfId="1" applyNumberFormat="1" applyFont="1" applyFill="1" applyBorder="1" applyAlignment="1" applyProtection="1">
      <alignment horizontal="center" vertical="center"/>
      <protection locked="0"/>
    </xf>
    <xf numFmtId="0" fontId="51" fillId="0" borderId="35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36" xfId="0" applyFont="1" applyBorder="1" applyAlignment="1">
      <alignment horizontal="left" vertical="center" wrapText="1"/>
    </xf>
    <xf numFmtId="0" fontId="51" fillId="0" borderId="37" xfId="0" applyFont="1" applyBorder="1" applyAlignment="1">
      <alignment horizontal="left" vertical="center" wrapText="1"/>
    </xf>
    <xf numFmtId="0" fontId="51" fillId="0" borderId="18" xfId="0" applyFont="1" applyBorder="1" applyAlignment="1">
      <alignment horizontal="left" vertical="center" wrapText="1"/>
    </xf>
    <xf numFmtId="0" fontId="51" fillId="0" borderId="38" xfId="0" applyFont="1" applyBorder="1" applyAlignment="1">
      <alignment horizontal="left" vertical="center" wrapText="1"/>
    </xf>
    <xf numFmtId="0" fontId="58" fillId="0" borderId="106" xfId="0" applyFont="1" applyFill="1" applyBorder="1" applyAlignment="1">
      <alignment horizontal="center" vertical="center" wrapText="1"/>
    </xf>
    <xf numFmtId="0" fontId="53" fillId="0" borderId="107" xfId="0" applyFont="1" applyFill="1" applyBorder="1" applyAlignment="1">
      <alignment horizontal="center" vertical="center" wrapText="1"/>
    </xf>
    <xf numFmtId="0" fontId="53" fillId="0" borderId="108" xfId="0" applyFont="1" applyFill="1" applyBorder="1" applyAlignment="1">
      <alignment horizontal="center" vertical="center" wrapText="1"/>
    </xf>
    <xf numFmtId="0" fontId="53" fillId="0" borderId="109" xfId="0" applyFont="1" applyFill="1" applyBorder="1" applyAlignment="1">
      <alignment horizontal="center" vertical="center" wrapText="1"/>
    </xf>
    <xf numFmtId="0" fontId="53" fillId="0" borderId="110" xfId="0" applyFont="1" applyFill="1" applyBorder="1" applyAlignment="1">
      <alignment horizontal="center" vertical="center" wrapText="1"/>
    </xf>
    <xf numFmtId="0" fontId="53" fillId="0" borderId="111" xfId="0" applyFont="1" applyFill="1" applyBorder="1" applyAlignment="1">
      <alignment horizontal="center" vertical="center" wrapText="1"/>
    </xf>
    <xf numFmtId="0" fontId="52" fillId="0" borderId="0" xfId="1" applyFont="1" applyBorder="1" applyAlignment="1">
      <alignment horizontal="left" vertical="center"/>
    </xf>
    <xf numFmtId="0" fontId="42" fillId="54" borderId="75" xfId="0" applyFont="1" applyFill="1" applyBorder="1" applyAlignment="1">
      <alignment horizontal="center" vertical="center"/>
    </xf>
    <xf numFmtId="0" fontId="42" fillId="54" borderId="50" xfId="0" applyFont="1" applyFill="1" applyBorder="1" applyAlignment="1">
      <alignment horizontal="center" vertical="center"/>
    </xf>
    <xf numFmtId="0" fontId="54" fillId="2" borderId="49" xfId="1" applyFont="1" applyFill="1" applyBorder="1" applyAlignment="1">
      <alignment horizontal="center" vertical="center" shrinkToFit="1"/>
    </xf>
    <xf numFmtId="0" fontId="54" fillId="2" borderId="16" xfId="1" applyFont="1" applyFill="1" applyBorder="1" applyAlignment="1">
      <alignment horizontal="center" vertical="center" shrinkToFit="1"/>
    </xf>
    <xf numFmtId="0" fontId="54" fillId="2" borderId="76" xfId="1" applyFont="1" applyFill="1" applyBorder="1" applyAlignment="1">
      <alignment horizontal="center" vertical="center" shrinkToFit="1"/>
    </xf>
    <xf numFmtId="0" fontId="52" fillId="2" borderId="71" xfId="1" applyFont="1" applyFill="1" applyBorder="1" applyAlignment="1">
      <alignment horizontal="center" vertical="center"/>
    </xf>
    <xf numFmtId="0" fontId="52" fillId="2" borderId="70" xfId="1" applyFont="1" applyFill="1" applyBorder="1" applyAlignment="1">
      <alignment horizontal="center" vertical="center"/>
    </xf>
    <xf numFmtId="0" fontId="52" fillId="2" borderId="104" xfId="1" applyFont="1" applyFill="1" applyBorder="1" applyAlignment="1">
      <alignment horizontal="center" vertical="center"/>
    </xf>
    <xf numFmtId="0" fontId="53" fillId="2" borderId="104" xfId="1" applyFont="1" applyFill="1" applyBorder="1" applyAlignment="1">
      <alignment horizontal="center" vertical="center"/>
    </xf>
    <xf numFmtId="0" fontId="53" fillId="2" borderId="105" xfId="1" applyFont="1" applyFill="1" applyBorder="1" applyAlignment="1">
      <alignment horizontal="center" vertical="center"/>
    </xf>
    <xf numFmtId="0" fontId="52" fillId="0" borderId="0" xfId="1" applyFont="1" applyAlignment="1">
      <alignment vertical="center" wrapText="1"/>
    </xf>
    <xf numFmtId="0" fontId="60" fillId="0" borderId="0" xfId="0" applyFont="1" applyAlignment="1">
      <alignment vertical="center"/>
    </xf>
    <xf numFmtId="0" fontId="52" fillId="0" borderId="0" xfId="1" applyFont="1" applyAlignment="1">
      <alignment vertical="center"/>
    </xf>
    <xf numFmtId="0" fontId="42" fillId="0" borderId="0" xfId="0" applyFont="1" applyAlignment="1">
      <alignment horizontal="left" vertical="center" wrapText="1"/>
    </xf>
    <xf numFmtId="0" fontId="52" fillId="2" borderId="75" xfId="1" applyFont="1" applyFill="1" applyBorder="1" applyAlignment="1">
      <alignment horizontal="center" vertical="center"/>
    </xf>
    <xf numFmtId="0" fontId="52" fillId="2" borderId="76" xfId="1" applyFont="1" applyFill="1" applyBorder="1" applyAlignment="1">
      <alignment horizontal="center" vertical="center"/>
    </xf>
    <xf numFmtId="0" fontId="60" fillId="0" borderId="0" xfId="1" applyFont="1" applyBorder="1" applyAlignment="1">
      <alignment horizontal="left" vertical="center"/>
    </xf>
    <xf numFmtId="0" fontId="60" fillId="0" borderId="0" xfId="1" applyFont="1" applyFill="1" applyBorder="1" applyAlignment="1">
      <alignment horizontal="left" vertical="center" wrapText="1"/>
    </xf>
    <xf numFmtId="0" fontId="65" fillId="0" borderId="0" xfId="0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18" fillId="59" borderId="91" xfId="0" applyFont="1" applyFill="1" applyBorder="1" applyAlignment="1">
      <alignment horizontal="center" vertical="center" shrinkToFit="1"/>
    </xf>
    <xf numFmtId="0" fontId="18" fillId="59" borderId="5" xfId="0" applyFont="1" applyFill="1" applyBorder="1" applyAlignment="1">
      <alignment horizontal="center" vertical="center" shrinkToFit="1"/>
    </xf>
    <xf numFmtId="0" fontId="18" fillId="59" borderId="89" xfId="0" applyFont="1" applyFill="1" applyBorder="1" applyAlignment="1">
      <alignment horizontal="center" vertical="center" shrinkToFit="1"/>
    </xf>
    <xf numFmtId="0" fontId="45" fillId="53" borderId="34" xfId="0" applyFont="1" applyFill="1" applyBorder="1" applyAlignment="1">
      <alignment horizontal="center" vertical="center" textRotation="255" shrinkToFit="1"/>
    </xf>
    <xf numFmtId="0" fontId="45" fillId="53" borderId="86" xfId="0" applyFont="1" applyFill="1" applyBorder="1" applyAlignment="1">
      <alignment horizontal="center" vertical="center" textRotation="255" shrinkToFit="1"/>
    </xf>
    <xf numFmtId="0" fontId="45" fillId="57" borderId="34" xfId="0" applyFont="1" applyFill="1" applyBorder="1" applyAlignment="1">
      <alignment horizontal="center" vertical="center" textRotation="255" shrinkToFit="1"/>
    </xf>
    <xf numFmtId="0" fontId="45" fillId="57" borderId="86" xfId="0" applyFont="1" applyFill="1" applyBorder="1" applyAlignment="1">
      <alignment horizontal="center" vertical="center" textRotation="255" shrinkToFit="1"/>
    </xf>
    <xf numFmtId="0" fontId="18" fillId="58" borderId="91" xfId="0" applyFont="1" applyFill="1" applyBorder="1" applyAlignment="1">
      <alignment horizontal="center" vertical="center" shrinkToFit="1"/>
    </xf>
    <xf numFmtId="0" fontId="18" fillId="58" borderId="5" xfId="0" applyFont="1" applyFill="1" applyBorder="1" applyAlignment="1">
      <alignment horizontal="center" vertical="center" shrinkToFit="1"/>
    </xf>
    <xf numFmtId="0" fontId="18" fillId="58" borderId="89" xfId="0" applyFont="1" applyFill="1" applyBorder="1" applyAlignment="1">
      <alignment horizontal="center" vertical="center" shrinkToFit="1"/>
    </xf>
    <xf numFmtId="0" fontId="45" fillId="2" borderId="62" xfId="0" applyFont="1" applyFill="1" applyBorder="1" applyAlignment="1">
      <alignment horizontal="center" vertical="center" textRotation="255" shrinkToFit="1"/>
    </xf>
    <xf numFmtId="0" fontId="45" fillId="2" borderId="99" xfId="0" applyFont="1" applyFill="1" applyBorder="1" applyAlignment="1">
      <alignment horizontal="center" vertical="center" textRotation="255" shrinkToFit="1"/>
    </xf>
    <xf numFmtId="0" fontId="18" fillId="58" borderId="115" xfId="0" applyFont="1" applyFill="1" applyBorder="1" applyAlignment="1">
      <alignment horizontal="center" vertical="center" shrinkToFit="1"/>
    </xf>
    <xf numFmtId="0" fontId="18" fillId="53" borderId="21" xfId="0" applyFont="1" applyFill="1" applyBorder="1" applyAlignment="1">
      <alignment horizontal="center" vertical="center" shrinkToFit="1"/>
    </xf>
    <xf numFmtId="0" fontId="18" fillId="56" borderId="4" xfId="0" applyFont="1" applyFill="1" applyBorder="1" applyAlignment="1">
      <alignment horizontal="center" vertical="center" shrinkToFit="1"/>
    </xf>
    <xf numFmtId="0" fontId="18" fillId="56" borderId="89" xfId="0" applyFont="1" applyFill="1" applyBorder="1" applyAlignment="1">
      <alignment horizontal="center" vertical="center" shrinkToFit="1"/>
    </xf>
    <xf numFmtId="0" fontId="18" fillId="59" borderId="117" xfId="0" applyFont="1" applyFill="1" applyBorder="1" applyAlignment="1">
      <alignment horizontal="center" vertical="center" shrinkToFit="1"/>
    </xf>
    <xf numFmtId="0" fontId="18" fillId="59" borderId="115" xfId="0" applyFont="1" applyFill="1" applyBorder="1" applyAlignment="1">
      <alignment horizontal="center" vertical="center" shrinkToFit="1"/>
    </xf>
    <xf numFmtId="0" fontId="18" fillId="59" borderId="116" xfId="0" applyFont="1" applyFill="1" applyBorder="1" applyAlignment="1">
      <alignment horizontal="center" vertical="center" shrinkToFit="1"/>
    </xf>
  </cellXfs>
  <cellStyles count="157">
    <cellStyle name="20% - アクセント 1 2" xfId="28"/>
    <cellStyle name="20% - アクセント 1 2 2" xfId="29"/>
    <cellStyle name="20% - アクセント 1 2 2 2" xfId="30"/>
    <cellStyle name="20% - アクセント 1 2 3" xfId="31"/>
    <cellStyle name="20% - アクセント 2 2" xfId="32"/>
    <cellStyle name="20% - アクセント 2 2 2" xfId="33"/>
    <cellStyle name="20% - アクセント 2 2 2 2" xfId="34"/>
    <cellStyle name="20% - アクセント 2 2 3" xfId="35"/>
    <cellStyle name="20% - アクセント 3 2" xfId="36"/>
    <cellStyle name="20% - アクセント 3 2 2" xfId="37"/>
    <cellStyle name="20% - アクセント 3 2 2 2" xfId="38"/>
    <cellStyle name="20% - アクセント 3 2 3" xfId="39"/>
    <cellStyle name="20% - アクセント 4 2" xfId="40"/>
    <cellStyle name="20% - アクセント 4 2 2" xfId="41"/>
    <cellStyle name="20% - アクセント 4 2 2 2" xfId="42"/>
    <cellStyle name="20% - アクセント 4 2 3" xfId="43"/>
    <cellStyle name="20% - アクセント 5 2" xfId="44"/>
    <cellStyle name="20% - アクセント 5 2 2" xfId="45"/>
    <cellStyle name="20% - アクセント 5 2 2 2" xfId="46"/>
    <cellStyle name="20% - アクセント 5 2 3" xfId="47"/>
    <cellStyle name="20% - アクセント 6 2" xfId="48"/>
    <cellStyle name="20% - アクセント 6 2 2" xfId="49"/>
    <cellStyle name="20% - アクセント 6 2 2 2" xfId="50"/>
    <cellStyle name="20% - アクセント 6 2 3" xfId="51"/>
    <cellStyle name="40% - アクセント 1 2" xfId="52"/>
    <cellStyle name="40% - アクセント 1 2 2" xfId="53"/>
    <cellStyle name="40% - アクセント 1 2 2 2" xfId="54"/>
    <cellStyle name="40% - アクセント 1 2 3" xfId="55"/>
    <cellStyle name="40% - アクセント 2 2" xfId="56"/>
    <cellStyle name="40% - アクセント 2 2 2" xfId="57"/>
    <cellStyle name="40% - アクセント 2 2 2 2" xfId="58"/>
    <cellStyle name="40% - アクセント 2 2 3" xfId="59"/>
    <cellStyle name="40% - アクセント 3 2" xfId="60"/>
    <cellStyle name="40% - アクセント 3 2 2" xfId="61"/>
    <cellStyle name="40% - アクセント 3 2 2 2" xfId="62"/>
    <cellStyle name="40% - アクセント 3 2 3" xfId="63"/>
    <cellStyle name="40% - アクセント 4 2" xfId="64"/>
    <cellStyle name="40% - アクセント 4 2 2" xfId="65"/>
    <cellStyle name="40% - アクセント 4 2 2 2" xfId="66"/>
    <cellStyle name="40% - アクセント 4 2 3" xfId="67"/>
    <cellStyle name="40% - アクセント 5 2" xfId="68"/>
    <cellStyle name="40% - アクセント 5 2 2" xfId="69"/>
    <cellStyle name="40% - アクセント 5 2 2 2" xfId="70"/>
    <cellStyle name="40% - アクセント 5 2 3" xfId="71"/>
    <cellStyle name="40% - アクセント 6 2" xfId="72"/>
    <cellStyle name="40% - アクセント 6 2 2" xfId="73"/>
    <cellStyle name="40% - アクセント 6 2 2 2" xfId="74"/>
    <cellStyle name="40% - アクセント 6 2 3" xfId="75"/>
    <cellStyle name="60% - アクセント 1 2" xfId="76"/>
    <cellStyle name="60% - アクセント 1 2 2" xfId="77"/>
    <cellStyle name="60% - アクセント 2 2" xfId="78"/>
    <cellStyle name="60% - アクセント 2 2 2" xfId="79"/>
    <cellStyle name="60% - アクセント 3 2" xfId="80"/>
    <cellStyle name="60% - アクセント 3 2 2" xfId="81"/>
    <cellStyle name="60% - アクセント 4 2" xfId="82"/>
    <cellStyle name="60% - アクセント 4 2 2" xfId="83"/>
    <cellStyle name="60% - アクセント 5 2" xfId="84"/>
    <cellStyle name="60% - アクセント 5 2 2" xfId="85"/>
    <cellStyle name="60% - アクセント 6 2" xfId="86"/>
    <cellStyle name="60% - アクセント 6 2 2" xfId="87"/>
    <cellStyle name="Accent" xfId="88"/>
    <cellStyle name="Accent 1" xfId="89"/>
    <cellStyle name="Accent 2" xfId="90"/>
    <cellStyle name="Accent 3" xfId="91"/>
    <cellStyle name="Bad" xfId="92"/>
    <cellStyle name="Calc Currency (0)" xfId="2"/>
    <cellStyle name="Calc Currency (0) 2" xfId="25"/>
    <cellStyle name="Calc Currency (0)_Sheet1" xfId="21"/>
    <cellStyle name="Comma_Full Year FY96" xfId="3"/>
    <cellStyle name="Currency [0]_Full Year FY96" xfId="4"/>
    <cellStyle name="Currency_Full Year FY96" xfId="5"/>
    <cellStyle name="entry" xfId="6"/>
    <cellStyle name="Error" xfId="93"/>
    <cellStyle name="Footnote" xfId="94"/>
    <cellStyle name="Good" xfId="95"/>
    <cellStyle name="Header1" xfId="7"/>
    <cellStyle name="Header2" xfId="8"/>
    <cellStyle name="Heading" xfId="96"/>
    <cellStyle name="Heading 1" xfId="97"/>
    <cellStyle name="Heading 2" xfId="98"/>
    <cellStyle name="IBM(401K)" xfId="9"/>
    <cellStyle name="J401K" xfId="10"/>
    <cellStyle name="Neutral" xfId="99"/>
    <cellStyle name="Normal - Style1" xfId="11"/>
    <cellStyle name="Normal_#18-Internet" xfId="12"/>
    <cellStyle name="Note" xfId="100"/>
    <cellStyle name="price" xfId="13"/>
    <cellStyle name="revised" xfId="14"/>
    <cellStyle name="section" xfId="15"/>
    <cellStyle name="STANDARD" xfId="16"/>
    <cellStyle name="Status" xfId="101"/>
    <cellStyle name="subhead" xfId="17"/>
    <cellStyle name="Text" xfId="102"/>
    <cellStyle name="title" xfId="18"/>
    <cellStyle name="Warning" xfId="103"/>
    <cellStyle name="アクセント 1 2" xfId="104"/>
    <cellStyle name="アクセント 1 2 2" xfId="105"/>
    <cellStyle name="アクセント 2 2" xfId="106"/>
    <cellStyle name="アクセント 2 2 2" xfId="107"/>
    <cellStyle name="アクセント 3 2" xfId="108"/>
    <cellStyle name="アクセント 3 2 2" xfId="109"/>
    <cellStyle name="アクセント 4 2" xfId="110"/>
    <cellStyle name="アクセント 4 2 2" xfId="111"/>
    <cellStyle name="アクセント 5 2" xfId="112"/>
    <cellStyle name="アクセント 5 2 2" xfId="113"/>
    <cellStyle name="アクセント 6 2" xfId="114"/>
    <cellStyle name="アクセント 6 2 2" xfId="115"/>
    <cellStyle name="タイトル 2" xfId="116"/>
    <cellStyle name="タイトル 2 2" xfId="117"/>
    <cellStyle name="チェック セル 2" xfId="118"/>
    <cellStyle name="チェック セル 2 2" xfId="119"/>
    <cellStyle name="どちらでもない 2" xfId="120"/>
    <cellStyle name="どちらでもない 2 2" xfId="121"/>
    <cellStyle name="パーセント" xfId="156" builtinId="5"/>
    <cellStyle name="ハイパーリンク" xfId="155" builtinId="8"/>
    <cellStyle name="ハイパーリンク 2" xfId="122"/>
    <cellStyle name="ハイパーリンク 3" xfId="123"/>
    <cellStyle name="メモ 2" xfId="124"/>
    <cellStyle name="メモ 2 2" xfId="125"/>
    <cellStyle name="メモ 3" xfId="126"/>
    <cellStyle name="メモ 3 2" xfId="127"/>
    <cellStyle name="リンク セル 2" xfId="128"/>
    <cellStyle name="リンク セル 2 2" xfId="129"/>
    <cellStyle name="悪い 2" xfId="130"/>
    <cellStyle name="悪い 2 2" xfId="131"/>
    <cellStyle name="計算 2" xfId="132"/>
    <cellStyle name="計算 2 2" xfId="133"/>
    <cellStyle name="警告文 2" xfId="134"/>
    <cellStyle name="警告文 2 2" xfId="135"/>
    <cellStyle name="見出し 1 2" xfId="136"/>
    <cellStyle name="見出し 1 2 2" xfId="137"/>
    <cellStyle name="見出し 2 2" xfId="138"/>
    <cellStyle name="見出し 2 2 2" xfId="139"/>
    <cellStyle name="見出し 3 2" xfId="140"/>
    <cellStyle name="見出し 3 2 2" xfId="141"/>
    <cellStyle name="見出し 4 2" xfId="142"/>
    <cellStyle name="見出し 4 2 2" xfId="143"/>
    <cellStyle name="集計 2" xfId="144"/>
    <cellStyle name="集計 2 2" xfId="145"/>
    <cellStyle name="出力 2" xfId="146"/>
    <cellStyle name="出力 2 2" xfId="147"/>
    <cellStyle name="説明文 2" xfId="148"/>
    <cellStyle name="説明文 2 2" xfId="149"/>
    <cellStyle name="入力 2" xfId="150"/>
    <cellStyle name="入力 2 2" xfId="151"/>
    <cellStyle name="標準" xfId="0" builtinId="0"/>
    <cellStyle name="標準 2" xfId="19"/>
    <cellStyle name="標準 2 2" xfId="26"/>
    <cellStyle name="標準 2_Sheet1" xfId="22"/>
    <cellStyle name="標準 3" xfId="23"/>
    <cellStyle name="標準 4" xfId="24"/>
    <cellStyle name="標準 5" xfId="1"/>
    <cellStyle name="標準 6" xfId="27"/>
    <cellStyle name="標準 7" xfId="154"/>
    <cellStyle name="未定義" xfId="20"/>
    <cellStyle name="良い 2" xfId="152"/>
    <cellStyle name="良い 2 2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247"/>
  <sheetViews>
    <sheetView tabSelected="1" view="pageBreakPreview" topLeftCell="A27" zoomScale="70" zoomScaleNormal="100" zoomScaleSheetLayoutView="70" workbookViewId="0">
      <selection activeCell="AQ37" sqref="AQ37"/>
    </sheetView>
  </sheetViews>
  <sheetFormatPr defaultColWidth="9" defaultRowHeight="15.75"/>
  <cols>
    <col min="1" max="25" width="4.625" style="1" customWidth="1"/>
    <col min="26" max="26" width="6.875" style="1" customWidth="1"/>
    <col min="27" max="27" width="3.75" style="1" customWidth="1"/>
    <col min="28" max="28" width="3.75" style="1" hidden="1" customWidth="1"/>
    <col min="29" max="29" width="3.75" style="1" customWidth="1"/>
    <col min="30" max="45" width="3.75" style="29" customWidth="1"/>
    <col min="46" max="48" width="9" style="29"/>
    <col min="49" max="16384" width="9" style="1"/>
  </cols>
  <sheetData>
    <row r="1" spans="2:48" ht="18" customHeight="1" thickBot="1"/>
    <row r="2" spans="2:48" ht="18" customHeight="1" thickTop="1" thickBot="1">
      <c r="B2" s="103" t="s">
        <v>135</v>
      </c>
      <c r="C2" s="18"/>
      <c r="D2" s="18"/>
      <c r="E2" s="18"/>
      <c r="F2" s="18"/>
      <c r="G2" s="19"/>
      <c r="H2" s="15"/>
      <c r="I2" s="15"/>
      <c r="J2" s="15"/>
      <c r="K2" s="15"/>
      <c r="S2" s="269" t="s">
        <v>35</v>
      </c>
      <c r="T2" s="270"/>
      <c r="U2" s="270"/>
      <c r="V2" s="271"/>
      <c r="W2" s="271"/>
      <c r="X2" s="271"/>
      <c r="Y2" s="272"/>
      <c r="Z2" s="29"/>
      <c r="AA2" s="29"/>
      <c r="AB2" s="29"/>
      <c r="AC2" s="29"/>
      <c r="AP2" s="1"/>
      <c r="AQ2" s="1"/>
      <c r="AR2" s="1"/>
      <c r="AS2" s="1"/>
      <c r="AT2" s="1"/>
      <c r="AU2" s="1"/>
      <c r="AV2" s="1"/>
    </row>
    <row r="3" spans="2:48" ht="18" customHeight="1" thickTop="1">
      <c r="B3" s="274" t="s">
        <v>255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</row>
    <row r="4" spans="2:48" ht="18" customHeight="1" thickBot="1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</row>
    <row r="5" spans="2:48" ht="18" customHeight="1" thickTop="1" thickBot="1">
      <c r="B5" s="292" t="s">
        <v>235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4"/>
    </row>
    <row r="6" spans="2:48" ht="18" customHeight="1" thickTop="1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7"/>
    </row>
    <row r="7" spans="2:48" ht="18" customHeight="1">
      <c r="B7" s="286" t="s">
        <v>271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8"/>
    </row>
    <row r="8" spans="2:48" ht="18" customHeight="1" thickBot="1"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1"/>
    </row>
    <row r="9" spans="2:48" ht="18" customHeight="1" thickTop="1">
      <c r="B9" s="20"/>
      <c r="C9" s="20"/>
      <c r="D9" s="20"/>
      <c r="E9" s="20"/>
      <c r="F9" s="20"/>
      <c r="G9" s="20"/>
      <c r="H9" s="20"/>
      <c r="I9" s="20"/>
      <c r="J9" s="20"/>
      <c r="K9" s="20"/>
      <c r="L9" s="28"/>
      <c r="N9" s="21"/>
      <c r="Q9" s="21"/>
    </row>
    <row r="10" spans="2:48" ht="18" customHeight="1">
      <c r="B10" s="22" t="s">
        <v>0</v>
      </c>
      <c r="C10" s="20"/>
      <c r="D10" s="20"/>
      <c r="E10" s="20"/>
      <c r="F10" s="20"/>
      <c r="G10" s="20"/>
      <c r="H10" s="20"/>
      <c r="I10" s="20"/>
      <c r="J10" s="20"/>
      <c r="K10" s="20"/>
      <c r="L10" s="28"/>
      <c r="N10" s="21"/>
      <c r="Q10" s="21"/>
    </row>
    <row r="11" spans="2:48" ht="18" customHeight="1" thickBot="1">
      <c r="B11" s="21" t="s">
        <v>236</v>
      </c>
      <c r="C11" s="18"/>
      <c r="D11" s="28"/>
      <c r="E11" s="28"/>
      <c r="F11" s="28"/>
      <c r="G11" s="28"/>
      <c r="H11" s="28"/>
      <c r="I11" s="28"/>
      <c r="J11" s="28"/>
      <c r="K11" s="28"/>
      <c r="L11" s="28"/>
      <c r="N11" s="21"/>
      <c r="Q11" s="21"/>
    </row>
    <row r="12" spans="2:48" ht="18" customHeight="1" thickTop="1">
      <c r="B12" s="277" t="s">
        <v>1</v>
      </c>
      <c r="C12" s="277"/>
      <c r="D12" s="277"/>
      <c r="E12" s="277"/>
      <c r="F12" s="277"/>
      <c r="G12" s="277"/>
      <c r="H12" s="277"/>
      <c r="I12" s="277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</row>
    <row r="13" spans="2:48" ht="18" customHeight="1">
      <c r="B13" s="260" t="s">
        <v>22</v>
      </c>
      <c r="C13" s="260"/>
      <c r="D13" s="260"/>
      <c r="E13" s="260"/>
      <c r="F13" s="260"/>
      <c r="G13" s="260"/>
      <c r="H13" s="260"/>
      <c r="I13" s="260"/>
      <c r="J13" s="278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80"/>
    </row>
    <row r="14" spans="2:48" ht="18" customHeight="1">
      <c r="B14" s="260" t="s">
        <v>2</v>
      </c>
      <c r="C14" s="260"/>
      <c r="D14" s="260"/>
      <c r="E14" s="260"/>
      <c r="F14" s="260"/>
      <c r="G14" s="260"/>
      <c r="H14" s="260"/>
      <c r="I14" s="260"/>
      <c r="J14" s="278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80"/>
    </row>
    <row r="15" spans="2:48" ht="18" customHeight="1">
      <c r="B15" s="260" t="s">
        <v>3</v>
      </c>
      <c r="C15" s="260"/>
      <c r="D15" s="260"/>
      <c r="E15" s="260"/>
      <c r="F15" s="260"/>
      <c r="G15" s="260"/>
      <c r="H15" s="260"/>
      <c r="I15" s="260"/>
      <c r="J15" s="278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80"/>
    </row>
    <row r="16" spans="2:48" ht="18" customHeight="1">
      <c r="B16" s="260" t="s">
        <v>4</v>
      </c>
      <c r="C16" s="260"/>
      <c r="D16" s="260"/>
      <c r="E16" s="260"/>
      <c r="F16" s="260"/>
      <c r="G16" s="260"/>
      <c r="H16" s="260"/>
      <c r="I16" s="260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6" ht="18" customHeight="1">
      <c r="B17" s="273" t="s">
        <v>220</v>
      </c>
      <c r="C17" s="273"/>
      <c r="D17" s="273"/>
      <c r="E17" s="273"/>
      <c r="F17" s="273"/>
      <c r="G17" s="273"/>
      <c r="H17" s="273"/>
      <c r="I17" s="273"/>
      <c r="J17" s="282"/>
      <c r="K17" s="283"/>
      <c r="L17" s="283"/>
      <c r="M17" s="283"/>
      <c r="N17" s="283"/>
      <c r="O17" s="283"/>
      <c r="P17" s="283"/>
      <c r="Q17" s="283"/>
      <c r="R17" s="284" t="s">
        <v>269</v>
      </c>
      <c r="S17" s="283"/>
      <c r="T17" s="283"/>
      <c r="U17" s="283"/>
      <c r="V17" s="283"/>
      <c r="W17" s="283"/>
      <c r="X17" s="283"/>
      <c r="Y17" s="285"/>
    </row>
    <row r="18" spans="2:26" ht="18" customHeight="1">
      <c r="B18" s="262" t="s">
        <v>5</v>
      </c>
      <c r="C18" s="262"/>
      <c r="D18" s="262"/>
      <c r="E18" s="262"/>
      <c r="F18" s="262"/>
      <c r="G18" s="262"/>
      <c r="H18" s="262"/>
      <c r="I18" s="262"/>
      <c r="J18" s="263" t="s">
        <v>117</v>
      </c>
      <c r="K18" s="264"/>
      <c r="L18" s="265"/>
      <c r="M18" s="265"/>
      <c r="N18" s="265"/>
      <c r="O18" s="265"/>
      <c r="P18" s="265"/>
      <c r="Q18" s="266" t="s">
        <v>118</v>
      </c>
      <c r="R18" s="266"/>
      <c r="S18" s="267"/>
      <c r="T18" s="267"/>
      <c r="U18" s="267"/>
      <c r="V18" s="267"/>
      <c r="W18" s="267"/>
      <c r="X18" s="267"/>
      <c r="Y18" s="268"/>
    </row>
    <row r="19" spans="2:26" ht="18" customHeight="1">
      <c r="B19" s="259" t="s">
        <v>6</v>
      </c>
      <c r="C19" s="259"/>
      <c r="D19" s="259"/>
      <c r="E19" s="259"/>
      <c r="F19" s="259"/>
      <c r="G19" s="259"/>
      <c r="H19" s="259"/>
      <c r="I19" s="259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</row>
    <row r="20" spans="2:26" ht="18" customHeight="1">
      <c r="B20" s="259" t="s">
        <v>7</v>
      </c>
      <c r="C20" s="259"/>
      <c r="D20" s="259"/>
      <c r="E20" s="259"/>
      <c r="F20" s="259"/>
      <c r="G20" s="259"/>
      <c r="H20" s="259"/>
      <c r="I20" s="259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</row>
    <row r="21" spans="2:26" ht="18" customHeight="1">
      <c r="B21" s="259" t="s">
        <v>8</v>
      </c>
      <c r="C21" s="259"/>
      <c r="D21" s="259"/>
      <c r="E21" s="259"/>
      <c r="F21" s="259"/>
      <c r="G21" s="259"/>
      <c r="H21" s="259"/>
      <c r="I21" s="259"/>
      <c r="J21" s="256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</row>
    <row r="22" spans="2:26" ht="18" customHeight="1">
      <c r="B22" s="260" t="s">
        <v>39</v>
      </c>
      <c r="C22" s="260"/>
      <c r="D22" s="260"/>
      <c r="E22" s="260"/>
      <c r="F22" s="260"/>
      <c r="G22" s="260"/>
      <c r="H22" s="260"/>
      <c r="I22" s="260"/>
      <c r="J22" s="256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</row>
    <row r="23" spans="2:26" ht="18" customHeight="1" thickBot="1">
      <c r="B23" s="261" t="s">
        <v>9</v>
      </c>
      <c r="C23" s="261"/>
      <c r="D23" s="261"/>
      <c r="E23" s="261"/>
      <c r="F23" s="261"/>
      <c r="G23" s="261"/>
      <c r="H23" s="261"/>
      <c r="I23" s="261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</row>
    <row r="24" spans="2:26" ht="18" customHeight="1" thickTop="1">
      <c r="B24" s="28"/>
      <c r="F24" s="23"/>
      <c r="G24" s="23"/>
      <c r="H24" s="24"/>
      <c r="I24" s="24"/>
      <c r="J24" s="24"/>
      <c r="K24" s="24"/>
      <c r="L24" s="21"/>
    </row>
    <row r="25" spans="2:26" ht="18" customHeight="1" thickBot="1">
      <c r="B25" s="22" t="s">
        <v>119</v>
      </c>
      <c r="C25" s="57"/>
      <c r="D25" s="57"/>
      <c r="E25" s="57"/>
      <c r="F25" s="57"/>
      <c r="G25" s="58"/>
      <c r="H25" s="58"/>
      <c r="I25" s="58"/>
      <c r="J25" s="57"/>
      <c r="K25" s="57"/>
      <c r="L25" s="57"/>
      <c r="M25" s="58"/>
      <c r="N25" s="57"/>
      <c r="O25" s="58"/>
      <c r="P25" s="58"/>
      <c r="Q25" s="57"/>
      <c r="R25" s="58"/>
    </row>
    <row r="26" spans="2:26" ht="18" customHeight="1" thickTop="1" thickBot="1">
      <c r="B26" s="217" t="s">
        <v>222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98"/>
      <c r="P26" s="15"/>
      <c r="R26" s="299" t="s">
        <v>120</v>
      </c>
      <c r="S26" s="300"/>
      <c r="T26" s="301"/>
      <c r="U26" s="302"/>
      <c r="V26" s="302"/>
      <c r="W26" s="302"/>
      <c r="X26" s="302"/>
      <c r="Y26" s="303"/>
    </row>
    <row r="27" spans="2:26" ht="18" customHeight="1" thickTop="1" thickBot="1">
      <c r="B27" s="57"/>
      <c r="C27" s="18"/>
      <c r="D27" s="57"/>
      <c r="E27" s="57"/>
      <c r="F27" s="57"/>
      <c r="G27" s="57"/>
      <c r="H27" s="57"/>
      <c r="I27" s="57"/>
      <c r="J27" s="57"/>
      <c r="K27" s="57"/>
      <c r="L27" s="57"/>
      <c r="N27" s="58"/>
      <c r="Q27" s="58"/>
    </row>
    <row r="28" spans="2:26" ht="18" customHeight="1" thickTop="1" thickBot="1">
      <c r="B28" s="217" t="s">
        <v>223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98"/>
      <c r="P28" s="58"/>
      <c r="Q28" s="57"/>
      <c r="R28" s="299" t="s">
        <v>120</v>
      </c>
      <c r="S28" s="300"/>
      <c r="T28" s="301"/>
      <c r="U28" s="302"/>
      <c r="V28" s="302"/>
      <c r="W28" s="302"/>
      <c r="X28" s="302"/>
      <c r="Y28" s="303"/>
    </row>
    <row r="29" spans="2:26" ht="18" customHeight="1" thickTop="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58"/>
      <c r="Q29" s="57"/>
      <c r="R29" s="32"/>
      <c r="S29" s="32"/>
      <c r="T29" s="62"/>
      <c r="U29" s="62"/>
      <c r="V29" s="62"/>
      <c r="W29" s="62"/>
      <c r="X29" s="62"/>
      <c r="Y29" s="62"/>
    </row>
    <row r="30" spans="2:26" ht="18" customHeight="1" thickBot="1">
      <c r="B30" s="22" t="s">
        <v>282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8"/>
      <c r="Q30" s="57"/>
      <c r="R30" s="32"/>
      <c r="S30" s="32"/>
      <c r="T30" s="62"/>
      <c r="U30" s="62"/>
      <c r="V30" s="62"/>
      <c r="W30" s="62"/>
      <c r="X30" s="62"/>
      <c r="Y30" s="62"/>
    </row>
    <row r="31" spans="2:26" ht="18" customHeight="1" thickTop="1" thickBot="1">
      <c r="B31" s="217" t="s">
        <v>232</v>
      </c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98"/>
      <c r="P31" s="15"/>
      <c r="V31" s="62"/>
      <c r="W31" s="304"/>
      <c r="X31" s="305"/>
      <c r="Y31" s="36" t="s">
        <v>129</v>
      </c>
    </row>
    <row r="32" spans="2:26" ht="18" customHeight="1" thickTop="1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58"/>
      <c r="Q32" s="57"/>
      <c r="R32" s="32"/>
      <c r="S32" s="32"/>
      <c r="V32" s="62"/>
      <c r="W32" s="35"/>
      <c r="X32" s="35"/>
      <c r="Y32" s="36"/>
    </row>
    <row r="33" spans="2:48" ht="50.25" customHeight="1" thickBot="1">
      <c r="B33" s="309" t="s">
        <v>256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</row>
    <row r="34" spans="2:48" ht="15.75" customHeight="1" thickTop="1" thickBot="1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306"/>
      <c r="X34" s="204"/>
      <c r="Y34" s="36" t="s">
        <v>129</v>
      </c>
    </row>
    <row r="35" spans="2:48" ht="18" customHeight="1" thickTop="1">
      <c r="R35" s="310" t="str">
        <f>IF(W34&gt;W31,"（１）の利用者数を超えています。確認してください。","")</f>
        <v/>
      </c>
      <c r="S35" s="310"/>
      <c r="T35" s="310"/>
      <c r="U35" s="310"/>
      <c r="V35" s="310"/>
      <c r="W35" s="310"/>
      <c r="X35" s="310"/>
      <c r="Y35" s="310"/>
      <c r="Z35" s="310"/>
      <c r="AA35" s="29"/>
      <c r="AB35" s="29"/>
      <c r="AC35" s="29"/>
      <c r="AO35" s="1"/>
      <c r="AP35" s="1"/>
      <c r="AQ35" s="1"/>
      <c r="AR35" s="1"/>
      <c r="AS35" s="1"/>
      <c r="AT35" s="1"/>
      <c r="AU35" s="1"/>
      <c r="AV35" s="1"/>
    </row>
    <row r="36" spans="2:48" ht="18" customHeight="1" thickBot="1">
      <c r="B36" s="309" t="s">
        <v>253</v>
      </c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100"/>
      <c r="Z36" s="29"/>
      <c r="AA36" s="29"/>
      <c r="AB36" s="29"/>
      <c r="AC36" s="29"/>
      <c r="AO36" s="1"/>
      <c r="AP36" s="1"/>
      <c r="AQ36" s="1"/>
      <c r="AR36" s="1"/>
      <c r="AS36" s="1"/>
      <c r="AT36" s="1"/>
      <c r="AU36" s="1"/>
      <c r="AV36" s="1"/>
    </row>
    <row r="37" spans="2:48" ht="18" customHeight="1" thickTop="1" thickBot="1"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07"/>
      <c r="X37" s="308"/>
      <c r="Y37" s="32" t="s">
        <v>129</v>
      </c>
      <c r="Z37" s="29"/>
      <c r="AA37" s="29"/>
      <c r="AB37" s="29"/>
      <c r="AC37" s="29"/>
      <c r="AO37" s="1"/>
      <c r="AP37" s="1"/>
      <c r="AQ37" s="1"/>
      <c r="AR37" s="1"/>
      <c r="AS37" s="1"/>
      <c r="AT37" s="1"/>
      <c r="AU37" s="1"/>
      <c r="AV37" s="1"/>
    </row>
    <row r="38" spans="2:48" ht="18" customHeight="1" thickTop="1" thickBo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Y38" s="32"/>
      <c r="Z38" s="29"/>
      <c r="AA38" s="29"/>
      <c r="AB38" s="29"/>
      <c r="AC38" s="29"/>
      <c r="AO38" s="1"/>
      <c r="AP38" s="1"/>
      <c r="AQ38" s="1"/>
      <c r="AR38" s="1"/>
      <c r="AS38" s="1"/>
      <c r="AT38" s="1"/>
      <c r="AU38" s="1"/>
      <c r="AV38" s="1"/>
    </row>
    <row r="39" spans="2:48" ht="17.25" customHeight="1" thickTop="1" thickBot="1">
      <c r="B39" s="253" t="s">
        <v>215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99"/>
      <c r="V39" s="63"/>
      <c r="W39" s="307"/>
      <c r="X39" s="308"/>
      <c r="Y39" s="64" t="s">
        <v>129</v>
      </c>
      <c r="AC39"/>
      <c r="AD39"/>
      <c r="AE39"/>
    </row>
    <row r="40" spans="2:48" ht="18" customHeight="1" thickTop="1"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97"/>
      <c r="M40" s="98"/>
      <c r="N40" s="97"/>
      <c r="O40" s="98"/>
      <c r="P40" s="98"/>
      <c r="Q40" s="97"/>
      <c r="R40" s="310" t="str">
        <f>IF(W39&gt;W37,"（３）の人数を超えています。確認してください。","")</f>
        <v/>
      </c>
      <c r="S40" s="310"/>
      <c r="T40" s="310"/>
      <c r="U40" s="310"/>
      <c r="V40" s="310"/>
      <c r="W40" s="310"/>
      <c r="X40" s="310"/>
      <c r="Y40" s="310"/>
      <c r="Z40" s="310"/>
      <c r="AC40"/>
      <c r="AD40"/>
      <c r="AE40"/>
    </row>
    <row r="41" spans="2:48" ht="18" customHeight="1">
      <c r="B41" s="25" t="s">
        <v>257</v>
      </c>
      <c r="C41" s="25"/>
      <c r="D41" s="25"/>
      <c r="E41" s="25"/>
      <c r="F41" s="25"/>
      <c r="G41" s="25"/>
      <c r="H41" s="25"/>
      <c r="I41" s="25"/>
      <c r="J41" s="25"/>
      <c r="K41" s="25"/>
      <c r="L41" s="28"/>
      <c r="M41" s="21"/>
      <c r="N41" s="28"/>
      <c r="O41" s="21"/>
      <c r="P41" s="21"/>
      <c r="Q41" s="28"/>
      <c r="R41" s="21"/>
    </row>
    <row r="42" spans="2:48" ht="18" customHeight="1">
      <c r="B42" s="26" t="s">
        <v>17</v>
      </c>
      <c r="C42" s="25"/>
      <c r="D42" s="25"/>
      <c r="E42" s="25"/>
      <c r="F42" s="25"/>
      <c r="G42" s="25"/>
      <c r="H42" s="25"/>
      <c r="I42" s="25"/>
      <c r="J42" s="25"/>
      <c r="K42" s="25"/>
      <c r="L42" s="28"/>
      <c r="M42" s="21"/>
      <c r="N42" s="28"/>
      <c r="O42" s="21"/>
      <c r="P42" s="21"/>
      <c r="Q42" s="28"/>
      <c r="R42" s="21"/>
    </row>
    <row r="43" spans="2:48" ht="18" customHeight="1" thickBot="1">
      <c r="B43" s="192" t="s">
        <v>29</v>
      </c>
      <c r="C43" s="192"/>
      <c r="D43" s="192"/>
      <c r="E43" s="192"/>
      <c r="F43" s="192"/>
      <c r="G43" s="193"/>
      <c r="H43" s="193"/>
      <c r="I43" s="193"/>
      <c r="J43" s="192"/>
      <c r="K43" s="192"/>
      <c r="L43" s="192"/>
      <c r="M43" s="192"/>
      <c r="N43" s="192"/>
      <c r="O43" s="193"/>
      <c r="P43" s="193"/>
      <c r="Q43" s="193"/>
      <c r="R43" s="192"/>
      <c r="S43" s="192"/>
      <c r="T43" s="192"/>
      <c r="U43" s="192"/>
      <c r="V43" s="192"/>
      <c r="W43" s="193"/>
      <c r="X43" s="193"/>
      <c r="Y43" s="193"/>
    </row>
    <row r="44" spans="2:48" ht="18" customHeight="1" thickTop="1">
      <c r="B44" s="205" t="s">
        <v>27</v>
      </c>
      <c r="C44" s="206"/>
      <c r="D44" s="206"/>
      <c r="E44" s="206"/>
      <c r="F44" s="207"/>
      <c r="G44" s="197"/>
      <c r="H44" s="198"/>
      <c r="I44" s="49" t="s">
        <v>16</v>
      </c>
      <c r="J44" s="208" t="s">
        <v>25</v>
      </c>
      <c r="K44" s="206"/>
      <c r="L44" s="206"/>
      <c r="M44" s="206"/>
      <c r="N44" s="207"/>
      <c r="O44" s="197"/>
      <c r="P44" s="198"/>
      <c r="Q44" s="49" t="s">
        <v>16</v>
      </c>
      <c r="R44" s="209" t="s">
        <v>24</v>
      </c>
      <c r="S44" s="210"/>
      <c r="T44" s="210"/>
      <c r="U44" s="210"/>
      <c r="V44" s="211"/>
      <c r="W44" s="197"/>
      <c r="X44" s="198"/>
      <c r="Y44" s="30" t="s">
        <v>16</v>
      </c>
    </row>
    <row r="45" spans="2:48" ht="18" customHeight="1" thickBot="1">
      <c r="B45" s="176" t="s">
        <v>28</v>
      </c>
      <c r="C45" s="177"/>
      <c r="D45" s="177"/>
      <c r="E45" s="177"/>
      <c r="F45" s="178"/>
      <c r="G45" s="179"/>
      <c r="H45" s="180"/>
      <c r="I45" s="50" t="s">
        <v>16</v>
      </c>
      <c r="J45" s="181" t="s">
        <v>26</v>
      </c>
      <c r="K45" s="177"/>
      <c r="L45" s="177"/>
      <c r="M45" s="177"/>
      <c r="N45" s="178"/>
      <c r="O45" s="179"/>
      <c r="P45" s="180"/>
      <c r="Q45" s="50" t="s">
        <v>16</v>
      </c>
      <c r="R45" s="182" t="s">
        <v>23</v>
      </c>
      <c r="S45" s="183"/>
      <c r="T45" s="183"/>
      <c r="U45" s="183"/>
      <c r="V45" s="184"/>
      <c r="W45" s="179"/>
      <c r="X45" s="180"/>
      <c r="Y45" s="31" t="s">
        <v>16</v>
      </c>
    </row>
    <row r="46" spans="2:48" ht="18" hidden="1" customHeight="1" thickTop="1" thickBot="1"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28"/>
      <c r="M46" s="21"/>
      <c r="N46" s="28"/>
      <c r="O46" s="21"/>
      <c r="P46" s="21"/>
      <c r="Q46" s="28"/>
      <c r="R46" s="21"/>
    </row>
    <row r="47" spans="2:48" ht="18" customHeight="1" thickTop="1" thickBot="1">
      <c r="B47" s="238" t="s">
        <v>258</v>
      </c>
      <c r="C47" s="239"/>
      <c r="D47" s="239"/>
      <c r="E47" s="239"/>
      <c r="F47" s="240"/>
      <c r="G47" s="241">
        <f>SUM($G$44,$O$44,$W$44,$G$45,$O$45,$W$45)</f>
        <v>0</v>
      </c>
      <c r="H47" s="242"/>
      <c r="I47" s="111" t="s">
        <v>16</v>
      </c>
      <c r="J47" s="25" t="s">
        <v>114</v>
      </c>
      <c r="K47" s="25"/>
      <c r="L47" s="28"/>
      <c r="N47" s="112" t="str">
        <f>IF(W31&lt;&gt;G47,"（１）の「R3.4.1時点の利用者数」と一致していません。確認してください。","")</f>
        <v/>
      </c>
      <c r="Q47" s="21"/>
    </row>
    <row r="48" spans="2:48" ht="18" customHeight="1" thickTop="1">
      <c r="B48" s="28"/>
      <c r="C48" s="27"/>
      <c r="D48" s="28"/>
      <c r="E48" s="28"/>
      <c r="F48" s="28"/>
      <c r="G48" s="28"/>
      <c r="H48" s="28"/>
      <c r="I48" s="28"/>
      <c r="J48" s="28"/>
      <c r="K48" s="28"/>
      <c r="L48" s="28"/>
      <c r="N48" s="21"/>
      <c r="Q48" s="21"/>
    </row>
    <row r="49" spans="2:48" s="33" customFormat="1" ht="18" customHeight="1">
      <c r="B49" s="48"/>
      <c r="C49" s="32"/>
      <c r="D49" s="32"/>
      <c r="E49" s="32"/>
      <c r="F49" s="32"/>
      <c r="G49" s="36"/>
      <c r="H49" s="36"/>
      <c r="I49" s="23"/>
      <c r="J49" s="48"/>
      <c r="K49" s="32"/>
      <c r="L49" s="32"/>
      <c r="M49" s="32"/>
      <c r="N49" s="32"/>
      <c r="O49" s="36"/>
      <c r="P49" s="36"/>
      <c r="Q49" s="23"/>
      <c r="R49" s="48"/>
      <c r="S49" s="32"/>
      <c r="T49" s="32"/>
      <c r="U49" s="32"/>
      <c r="V49" s="32"/>
      <c r="W49" s="36"/>
      <c r="X49" s="36"/>
      <c r="Y49" s="23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</row>
    <row r="50" spans="2:48" ht="18" customHeight="1">
      <c r="B50" s="25" t="s">
        <v>237</v>
      </c>
      <c r="C50" s="25"/>
      <c r="D50" s="25"/>
      <c r="E50" s="25"/>
      <c r="F50" s="25"/>
      <c r="G50" s="25"/>
      <c r="H50" s="25"/>
      <c r="I50" s="25"/>
      <c r="J50" s="25"/>
      <c r="K50" s="25"/>
      <c r="L50" s="28"/>
      <c r="M50" s="21"/>
      <c r="N50" s="28"/>
      <c r="O50" s="21"/>
      <c r="P50" s="21"/>
      <c r="Q50" s="28"/>
      <c r="R50" s="21"/>
    </row>
    <row r="51" spans="2:48" ht="18" customHeight="1">
      <c r="B51" s="26" t="s">
        <v>17</v>
      </c>
      <c r="C51" s="25"/>
      <c r="D51" s="25"/>
      <c r="E51" s="25"/>
      <c r="F51" s="25"/>
      <c r="G51" s="25"/>
      <c r="H51" s="25"/>
      <c r="I51" s="25"/>
      <c r="J51" s="25"/>
      <c r="K51" s="25"/>
      <c r="L51" s="28"/>
      <c r="M51" s="21"/>
      <c r="N51" s="28"/>
      <c r="O51" s="21"/>
      <c r="P51" s="21"/>
      <c r="Q51" s="28"/>
      <c r="R51" s="21"/>
    </row>
    <row r="52" spans="2:48" ht="18" customHeight="1" thickBot="1">
      <c r="B52" s="192" t="s">
        <v>29</v>
      </c>
      <c r="C52" s="192"/>
      <c r="D52" s="192"/>
      <c r="E52" s="192"/>
      <c r="F52" s="192"/>
      <c r="G52" s="193"/>
      <c r="H52" s="193"/>
      <c r="I52" s="193"/>
      <c r="J52" s="192"/>
      <c r="K52" s="192"/>
      <c r="L52" s="192"/>
      <c r="M52" s="192"/>
      <c r="N52" s="192"/>
      <c r="O52" s="193"/>
      <c r="P52" s="193"/>
      <c r="Q52" s="193"/>
      <c r="R52" s="192"/>
      <c r="S52" s="192"/>
      <c r="T52" s="192"/>
      <c r="U52" s="192"/>
      <c r="V52" s="192"/>
      <c r="W52" s="193"/>
      <c r="X52" s="193"/>
      <c r="Y52" s="193"/>
    </row>
    <row r="53" spans="2:48" ht="18" customHeight="1" thickTop="1">
      <c r="B53" s="194" t="s">
        <v>30</v>
      </c>
      <c r="C53" s="195"/>
      <c r="D53" s="195"/>
      <c r="E53" s="195"/>
      <c r="F53" s="196"/>
      <c r="G53" s="197"/>
      <c r="H53" s="198"/>
      <c r="I53" s="49" t="s">
        <v>16</v>
      </c>
      <c r="J53" s="199" t="s">
        <v>33</v>
      </c>
      <c r="K53" s="195"/>
      <c r="L53" s="195"/>
      <c r="M53" s="195"/>
      <c r="N53" s="196"/>
      <c r="O53" s="197"/>
      <c r="P53" s="198"/>
      <c r="Q53" s="49" t="s">
        <v>16</v>
      </c>
      <c r="R53" s="200" t="s">
        <v>40</v>
      </c>
      <c r="S53" s="201"/>
      <c r="T53" s="201"/>
      <c r="U53" s="201"/>
      <c r="V53" s="202"/>
      <c r="W53" s="197"/>
      <c r="X53" s="198"/>
      <c r="Y53" s="30" t="s">
        <v>16</v>
      </c>
    </row>
    <row r="54" spans="2:48" ht="18" customHeight="1" thickBot="1">
      <c r="B54" s="229" t="s">
        <v>31</v>
      </c>
      <c r="C54" s="230"/>
      <c r="D54" s="230"/>
      <c r="E54" s="230"/>
      <c r="F54" s="231"/>
      <c r="G54" s="179"/>
      <c r="H54" s="180"/>
      <c r="I54" s="50" t="s">
        <v>16</v>
      </c>
      <c r="J54" s="232" t="s">
        <v>34</v>
      </c>
      <c r="K54" s="233"/>
      <c r="L54" s="233"/>
      <c r="M54" s="233"/>
      <c r="N54" s="234"/>
      <c r="O54" s="179"/>
      <c r="P54" s="180"/>
      <c r="Q54" s="50" t="s">
        <v>16</v>
      </c>
      <c r="R54" s="235" t="s">
        <v>32</v>
      </c>
      <c r="S54" s="236"/>
      <c r="T54" s="236"/>
      <c r="U54" s="236"/>
      <c r="V54" s="237"/>
      <c r="W54" s="179"/>
      <c r="X54" s="180"/>
      <c r="Y54" s="31" t="s">
        <v>16</v>
      </c>
    </row>
    <row r="55" spans="2:48" ht="18" customHeight="1" thickTop="1">
      <c r="B55" s="66"/>
      <c r="C55" s="67"/>
      <c r="D55" s="67"/>
      <c r="E55" s="67"/>
      <c r="F55" s="67"/>
      <c r="G55" s="36"/>
      <c r="H55" s="36"/>
      <c r="I55" s="69"/>
      <c r="J55" s="70"/>
      <c r="K55" s="71"/>
      <c r="L55" s="72"/>
      <c r="M55" s="72"/>
      <c r="N55" s="316" t="str">
        <f>IF($G$44=SUM($G$53,$O$53,$W$53,$W$54,$O$54,$G$54),"","合計人数と上の「身体障がい」の人数が一致していません。確認してください。")</f>
        <v/>
      </c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</row>
    <row r="56" spans="2:48" ht="18" customHeight="1">
      <c r="B56" s="66"/>
      <c r="C56" s="67"/>
      <c r="D56" s="67"/>
      <c r="E56" s="67"/>
      <c r="F56" s="67"/>
      <c r="G56" s="36"/>
      <c r="H56" s="36"/>
      <c r="I56" s="23"/>
      <c r="J56" s="48"/>
      <c r="K56" s="82"/>
      <c r="L56" s="32"/>
      <c r="M56" s="32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</row>
    <row r="57" spans="2:48" ht="18" customHeight="1">
      <c r="B57" s="217" t="s">
        <v>238</v>
      </c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</row>
    <row r="58" spans="2:48" ht="18" customHeight="1" thickBot="1">
      <c r="B58" s="60"/>
      <c r="C58" s="83"/>
      <c r="D58" s="83"/>
      <c r="E58" s="83"/>
      <c r="F58" s="83"/>
      <c r="G58" s="83"/>
      <c r="H58" s="83"/>
      <c r="I58" s="83"/>
      <c r="J58" s="83"/>
      <c r="K58" s="83"/>
      <c r="L58" s="60"/>
      <c r="N58" s="61"/>
      <c r="Q58" s="61"/>
    </row>
    <row r="59" spans="2:48" ht="18" customHeight="1" thickTop="1">
      <c r="B59" s="185" t="s">
        <v>165</v>
      </c>
      <c r="C59" s="186"/>
      <c r="D59" s="187"/>
      <c r="E59" s="188"/>
      <c r="F59" s="188"/>
      <c r="G59" s="84" t="s">
        <v>16</v>
      </c>
      <c r="H59" s="185" t="s">
        <v>166</v>
      </c>
      <c r="I59" s="186"/>
      <c r="J59" s="187"/>
      <c r="K59" s="188"/>
      <c r="L59" s="188"/>
      <c r="M59" s="84" t="s">
        <v>16</v>
      </c>
      <c r="N59" s="189" t="s">
        <v>167</v>
      </c>
      <c r="O59" s="190"/>
      <c r="P59" s="191"/>
      <c r="Q59" s="188"/>
      <c r="R59" s="188"/>
      <c r="S59" s="84" t="s">
        <v>16</v>
      </c>
      <c r="X59" s="29"/>
      <c r="Y59" s="29"/>
    </row>
    <row r="60" spans="2:48" ht="18" customHeight="1">
      <c r="B60" s="218" t="s">
        <v>168</v>
      </c>
      <c r="C60" s="219"/>
      <c r="D60" s="220"/>
      <c r="E60" s="212"/>
      <c r="F60" s="212"/>
      <c r="G60" s="85" t="s">
        <v>16</v>
      </c>
      <c r="H60" s="218" t="s">
        <v>169</v>
      </c>
      <c r="I60" s="219"/>
      <c r="J60" s="220"/>
      <c r="K60" s="212"/>
      <c r="L60" s="212"/>
      <c r="M60" s="85" t="s">
        <v>16</v>
      </c>
      <c r="N60" s="221" t="s">
        <v>170</v>
      </c>
      <c r="O60" s="222"/>
      <c r="P60" s="223"/>
      <c r="Q60" s="212"/>
      <c r="R60" s="212"/>
      <c r="S60" s="85" t="s">
        <v>16</v>
      </c>
      <c r="X60" s="29"/>
      <c r="Y60" s="29"/>
    </row>
    <row r="61" spans="2:48" ht="18" customHeight="1">
      <c r="B61" s="224" t="s">
        <v>171</v>
      </c>
      <c r="C61" s="225"/>
      <c r="D61" s="226"/>
      <c r="E61" s="212"/>
      <c r="F61" s="212"/>
      <c r="G61" s="85" t="s">
        <v>16</v>
      </c>
      <c r="H61" s="159" t="s">
        <v>172</v>
      </c>
      <c r="I61" s="160"/>
      <c r="J61" s="161"/>
      <c r="K61" s="212"/>
      <c r="L61" s="212"/>
      <c r="M61" s="85" t="s">
        <v>16</v>
      </c>
      <c r="N61" s="164" t="s">
        <v>173</v>
      </c>
      <c r="O61" s="165"/>
      <c r="P61" s="166"/>
      <c r="Q61" s="212"/>
      <c r="R61" s="212"/>
      <c r="S61" s="85" t="s">
        <v>16</v>
      </c>
      <c r="X61" s="29"/>
      <c r="Y61" s="29"/>
    </row>
    <row r="62" spans="2:48" ht="18" customHeight="1">
      <c r="B62" s="159" t="s">
        <v>174</v>
      </c>
      <c r="C62" s="160"/>
      <c r="D62" s="161"/>
      <c r="E62" s="212"/>
      <c r="F62" s="212"/>
      <c r="G62" s="85" t="s">
        <v>16</v>
      </c>
      <c r="H62" s="159" t="s">
        <v>175</v>
      </c>
      <c r="I62" s="160"/>
      <c r="J62" s="161"/>
      <c r="K62" s="212"/>
      <c r="L62" s="212"/>
      <c r="M62" s="85" t="s">
        <v>16</v>
      </c>
      <c r="N62" s="164" t="s">
        <v>176</v>
      </c>
      <c r="O62" s="165"/>
      <c r="P62" s="166"/>
      <c r="Q62" s="212"/>
      <c r="R62" s="212"/>
      <c r="S62" s="85" t="s">
        <v>16</v>
      </c>
      <c r="X62" s="29"/>
      <c r="Y62" s="29"/>
    </row>
    <row r="63" spans="2:48" ht="18" customHeight="1">
      <c r="B63" s="159" t="s">
        <v>177</v>
      </c>
      <c r="C63" s="160"/>
      <c r="D63" s="161"/>
      <c r="E63" s="212"/>
      <c r="F63" s="212"/>
      <c r="G63" s="85" t="s">
        <v>16</v>
      </c>
      <c r="H63" s="159" t="s">
        <v>178</v>
      </c>
      <c r="I63" s="160"/>
      <c r="J63" s="161"/>
      <c r="K63" s="212"/>
      <c r="L63" s="212"/>
      <c r="M63" s="85" t="s">
        <v>16</v>
      </c>
      <c r="N63" s="164" t="s">
        <v>179</v>
      </c>
      <c r="O63" s="165"/>
      <c r="P63" s="166"/>
      <c r="Q63" s="212"/>
      <c r="R63" s="212"/>
      <c r="S63" s="85" t="s">
        <v>16</v>
      </c>
      <c r="X63" s="29"/>
      <c r="Y63" s="29"/>
    </row>
    <row r="64" spans="2:48" ht="18" customHeight="1">
      <c r="B64" s="159" t="s">
        <v>180</v>
      </c>
      <c r="C64" s="160"/>
      <c r="D64" s="161"/>
      <c r="E64" s="212"/>
      <c r="F64" s="212"/>
      <c r="G64" s="85" t="s">
        <v>16</v>
      </c>
      <c r="H64" s="159" t="s">
        <v>181</v>
      </c>
      <c r="I64" s="160"/>
      <c r="J64" s="161"/>
      <c r="K64" s="212"/>
      <c r="L64" s="212"/>
      <c r="M64" s="85" t="s">
        <v>16</v>
      </c>
      <c r="N64" s="164" t="s">
        <v>182</v>
      </c>
      <c r="O64" s="165"/>
      <c r="P64" s="166"/>
      <c r="Q64" s="212"/>
      <c r="R64" s="212"/>
      <c r="S64" s="85" t="s">
        <v>16</v>
      </c>
      <c r="X64" s="29"/>
      <c r="Y64" s="29"/>
    </row>
    <row r="65" spans="2:25" ht="18" customHeight="1">
      <c r="B65" s="159" t="s">
        <v>183</v>
      </c>
      <c r="C65" s="160"/>
      <c r="D65" s="161"/>
      <c r="E65" s="212"/>
      <c r="F65" s="212"/>
      <c r="G65" s="85" t="s">
        <v>16</v>
      </c>
      <c r="H65" s="159" t="s">
        <v>184</v>
      </c>
      <c r="I65" s="160"/>
      <c r="J65" s="161"/>
      <c r="K65" s="212"/>
      <c r="L65" s="212"/>
      <c r="M65" s="85" t="s">
        <v>16</v>
      </c>
      <c r="N65" s="164" t="s">
        <v>185</v>
      </c>
      <c r="O65" s="165"/>
      <c r="P65" s="166"/>
      <c r="Q65" s="212"/>
      <c r="R65" s="212"/>
      <c r="S65" s="85" t="s">
        <v>16</v>
      </c>
      <c r="X65" s="29"/>
      <c r="Y65" s="29"/>
    </row>
    <row r="66" spans="2:25" ht="18" customHeight="1">
      <c r="B66" s="159" t="s">
        <v>186</v>
      </c>
      <c r="C66" s="160"/>
      <c r="D66" s="161"/>
      <c r="E66" s="212"/>
      <c r="F66" s="212"/>
      <c r="G66" s="85" t="s">
        <v>16</v>
      </c>
      <c r="H66" s="159" t="s">
        <v>187</v>
      </c>
      <c r="I66" s="160"/>
      <c r="J66" s="161"/>
      <c r="K66" s="212"/>
      <c r="L66" s="212"/>
      <c r="M66" s="85" t="s">
        <v>16</v>
      </c>
      <c r="N66" s="164" t="s">
        <v>188</v>
      </c>
      <c r="O66" s="165"/>
      <c r="P66" s="166"/>
      <c r="Q66" s="212"/>
      <c r="R66" s="212"/>
      <c r="S66" s="85" t="s">
        <v>16</v>
      </c>
      <c r="X66" s="29"/>
      <c r="Y66" s="29"/>
    </row>
    <row r="67" spans="2:25" ht="18" customHeight="1">
      <c r="B67" s="159" t="s">
        <v>189</v>
      </c>
      <c r="C67" s="160"/>
      <c r="D67" s="161"/>
      <c r="E67" s="212"/>
      <c r="F67" s="212"/>
      <c r="G67" s="85" t="s">
        <v>16</v>
      </c>
      <c r="H67" s="159" t="s">
        <v>190</v>
      </c>
      <c r="I67" s="160"/>
      <c r="J67" s="161"/>
      <c r="K67" s="212"/>
      <c r="L67" s="212"/>
      <c r="M67" s="85" t="s">
        <v>16</v>
      </c>
      <c r="N67" s="164" t="s">
        <v>191</v>
      </c>
      <c r="O67" s="165"/>
      <c r="P67" s="166"/>
      <c r="Q67" s="212"/>
      <c r="R67" s="212"/>
      <c r="S67" s="85" t="s">
        <v>16</v>
      </c>
      <c r="X67" s="29"/>
      <c r="Y67" s="29"/>
    </row>
    <row r="68" spans="2:25" ht="18" customHeight="1">
      <c r="B68" s="159" t="s">
        <v>192</v>
      </c>
      <c r="C68" s="160"/>
      <c r="D68" s="161"/>
      <c r="E68" s="212"/>
      <c r="F68" s="212"/>
      <c r="G68" s="85" t="s">
        <v>16</v>
      </c>
      <c r="H68" s="159" t="s">
        <v>193</v>
      </c>
      <c r="I68" s="160"/>
      <c r="J68" s="161"/>
      <c r="K68" s="212"/>
      <c r="L68" s="212"/>
      <c r="M68" s="85" t="s">
        <v>16</v>
      </c>
      <c r="N68" s="164" t="s">
        <v>194</v>
      </c>
      <c r="O68" s="165"/>
      <c r="P68" s="166"/>
      <c r="Q68" s="212"/>
      <c r="R68" s="212"/>
      <c r="S68" s="85" t="s">
        <v>16</v>
      </c>
      <c r="X68" s="29"/>
      <c r="Y68" s="29"/>
    </row>
    <row r="69" spans="2:25" ht="18" customHeight="1">
      <c r="B69" s="159" t="s">
        <v>195</v>
      </c>
      <c r="C69" s="160"/>
      <c r="D69" s="161"/>
      <c r="E69" s="212"/>
      <c r="F69" s="212"/>
      <c r="G69" s="85" t="s">
        <v>16</v>
      </c>
      <c r="H69" s="159" t="s">
        <v>196</v>
      </c>
      <c r="I69" s="160"/>
      <c r="J69" s="161"/>
      <c r="K69" s="212"/>
      <c r="L69" s="212"/>
      <c r="M69" s="85" t="s">
        <v>16</v>
      </c>
      <c r="N69" s="164" t="s">
        <v>197</v>
      </c>
      <c r="O69" s="165"/>
      <c r="P69" s="166"/>
      <c r="Q69" s="212"/>
      <c r="R69" s="212"/>
      <c r="S69" s="85" t="s">
        <v>16</v>
      </c>
      <c r="X69" s="29"/>
      <c r="Y69" s="29"/>
    </row>
    <row r="70" spans="2:25" ht="18" customHeight="1">
      <c r="B70" s="159" t="s">
        <v>198</v>
      </c>
      <c r="C70" s="160"/>
      <c r="D70" s="161"/>
      <c r="E70" s="212"/>
      <c r="F70" s="212"/>
      <c r="G70" s="85" t="s">
        <v>16</v>
      </c>
      <c r="H70" s="159" t="s">
        <v>199</v>
      </c>
      <c r="I70" s="160"/>
      <c r="J70" s="161"/>
      <c r="K70" s="212"/>
      <c r="L70" s="212"/>
      <c r="M70" s="85" t="s">
        <v>16</v>
      </c>
      <c r="N70" s="164" t="s">
        <v>200</v>
      </c>
      <c r="O70" s="165"/>
      <c r="P70" s="166"/>
      <c r="Q70" s="212"/>
      <c r="R70" s="212"/>
      <c r="S70" s="85" t="s">
        <v>16</v>
      </c>
      <c r="T70" s="157" t="str">
        <f>IF($Q$73=$W$31,"","合計人数が（１）の「令和３年４月１日時点の利用者数」と一致していません。確認してください。")</f>
        <v/>
      </c>
      <c r="U70" s="158"/>
      <c r="V70" s="158"/>
      <c r="W70" s="158"/>
      <c r="X70" s="158"/>
      <c r="Y70" s="158"/>
    </row>
    <row r="71" spans="2:25" ht="18" customHeight="1">
      <c r="B71" s="159" t="s">
        <v>201</v>
      </c>
      <c r="C71" s="160"/>
      <c r="D71" s="161"/>
      <c r="E71" s="212"/>
      <c r="F71" s="212"/>
      <c r="G71" s="85" t="s">
        <v>16</v>
      </c>
      <c r="H71" s="159" t="s">
        <v>202</v>
      </c>
      <c r="I71" s="160"/>
      <c r="J71" s="161"/>
      <c r="K71" s="212"/>
      <c r="L71" s="212"/>
      <c r="M71" s="85" t="s">
        <v>16</v>
      </c>
      <c r="N71" s="164" t="s">
        <v>203</v>
      </c>
      <c r="O71" s="165"/>
      <c r="P71" s="166"/>
      <c r="Q71" s="212"/>
      <c r="R71" s="212"/>
      <c r="S71" s="85" t="s">
        <v>16</v>
      </c>
      <c r="T71" s="157"/>
      <c r="U71" s="158"/>
      <c r="V71" s="158"/>
      <c r="W71" s="158"/>
      <c r="X71" s="158"/>
      <c r="Y71" s="158"/>
    </row>
    <row r="72" spans="2:25" ht="18" customHeight="1">
      <c r="B72" s="159" t="s">
        <v>204</v>
      </c>
      <c r="C72" s="160"/>
      <c r="D72" s="161"/>
      <c r="E72" s="212"/>
      <c r="F72" s="212"/>
      <c r="G72" s="85" t="s">
        <v>16</v>
      </c>
      <c r="H72" s="159" t="s">
        <v>205</v>
      </c>
      <c r="I72" s="160"/>
      <c r="J72" s="161"/>
      <c r="K72" s="212"/>
      <c r="L72" s="212"/>
      <c r="M72" s="85" t="s">
        <v>16</v>
      </c>
      <c r="N72" s="164" t="s">
        <v>206</v>
      </c>
      <c r="O72" s="165"/>
      <c r="P72" s="166"/>
      <c r="Q72" s="212"/>
      <c r="R72" s="212"/>
      <c r="S72" s="85" t="s">
        <v>16</v>
      </c>
      <c r="T72" s="157"/>
      <c r="U72" s="158"/>
      <c r="V72" s="158"/>
      <c r="W72" s="158"/>
      <c r="X72" s="158"/>
      <c r="Y72" s="158"/>
    </row>
    <row r="73" spans="2:25" ht="18" customHeight="1" thickBot="1">
      <c r="B73" s="167" t="s">
        <v>207</v>
      </c>
      <c r="C73" s="168"/>
      <c r="D73" s="169"/>
      <c r="E73" s="171"/>
      <c r="F73" s="171"/>
      <c r="G73" s="86" t="s">
        <v>16</v>
      </c>
      <c r="H73" s="167" t="s">
        <v>208</v>
      </c>
      <c r="I73" s="168"/>
      <c r="J73" s="169"/>
      <c r="K73" s="171"/>
      <c r="L73" s="171"/>
      <c r="M73" s="86" t="s">
        <v>16</v>
      </c>
      <c r="N73" s="172" t="s">
        <v>209</v>
      </c>
      <c r="O73" s="173"/>
      <c r="P73" s="174"/>
      <c r="Q73" s="175">
        <f>SUM(E59:F73,K59:L73,Q59:R72)</f>
        <v>0</v>
      </c>
      <c r="R73" s="175"/>
      <c r="S73" s="86" t="s">
        <v>16</v>
      </c>
      <c r="T73" s="157"/>
      <c r="U73" s="158"/>
      <c r="V73" s="158"/>
      <c r="W73" s="158"/>
      <c r="X73" s="158"/>
      <c r="Y73" s="158"/>
    </row>
    <row r="74" spans="2:25" ht="18" customHeight="1" thickTop="1">
      <c r="B74" s="87"/>
      <c r="C74" s="87"/>
      <c r="D74" s="87"/>
      <c r="E74" s="32"/>
      <c r="F74" s="32"/>
      <c r="G74" s="88"/>
      <c r="H74" s="87"/>
      <c r="I74" s="87"/>
      <c r="J74" s="87"/>
      <c r="K74" s="32"/>
      <c r="L74" s="32"/>
      <c r="M74" s="88"/>
      <c r="N74" s="89"/>
      <c r="O74" s="89"/>
      <c r="P74" s="89"/>
      <c r="Q74" s="60" t="s">
        <v>210</v>
      </c>
      <c r="R74" s="32"/>
      <c r="S74" s="88"/>
      <c r="T74" s="32"/>
      <c r="U74" s="90"/>
      <c r="V74" s="90"/>
      <c r="W74" s="90"/>
      <c r="X74" s="90"/>
      <c r="Y74" s="90"/>
    </row>
    <row r="75" spans="2:25" ht="18" customHeight="1">
      <c r="I75" s="56"/>
      <c r="J75" s="56"/>
      <c r="K75" s="56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2:25" ht="18" customHeight="1">
      <c r="B76" s="25" t="s">
        <v>239</v>
      </c>
      <c r="C76" s="25"/>
      <c r="D76" s="25"/>
      <c r="E76" s="25"/>
      <c r="F76" s="25"/>
      <c r="G76" s="25"/>
      <c r="H76" s="25"/>
      <c r="I76" s="25"/>
      <c r="J76" s="25"/>
      <c r="K76" s="25"/>
      <c r="L76" s="54"/>
      <c r="M76" s="55"/>
      <c r="N76" s="54"/>
      <c r="O76" s="55"/>
      <c r="P76" s="55"/>
      <c r="Q76" s="54"/>
      <c r="R76" s="55"/>
    </row>
    <row r="77" spans="2:25" ht="18" customHeight="1">
      <c r="B77" s="26" t="s">
        <v>17</v>
      </c>
      <c r="C77" s="25"/>
      <c r="D77" s="25"/>
      <c r="E77" s="25"/>
      <c r="F77" s="25"/>
      <c r="G77" s="25"/>
      <c r="H77" s="25"/>
      <c r="I77" s="25"/>
      <c r="J77" s="25"/>
      <c r="K77" s="25"/>
      <c r="L77" s="54"/>
      <c r="M77" s="55"/>
      <c r="N77" s="54"/>
      <c r="O77" s="55"/>
      <c r="P77" s="55"/>
      <c r="Q77" s="54"/>
      <c r="R77" s="55"/>
    </row>
    <row r="78" spans="2:25" ht="18" customHeight="1" thickBot="1">
      <c r="B78" s="192" t="s">
        <v>29</v>
      </c>
      <c r="C78" s="192"/>
      <c r="D78" s="192"/>
      <c r="E78" s="192"/>
      <c r="F78" s="192"/>
      <c r="G78" s="193"/>
      <c r="H78" s="193"/>
      <c r="I78" s="193"/>
      <c r="J78" s="192"/>
      <c r="K78" s="192"/>
      <c r="L78" s="192"/>
      <c r="M78" s="192"/>
      <c r="N78" s="192"/>
      <c r="O78" s="193"/>
      <c r="P78" s="193"/>
      <c r="Q78" s="193"/>
      <c r="R78" s="192"/>
      <c r="S78" s="192"/>
      <c r="T78" s="192"/>
      <c r="U78" s="192"/>
      <c r="V78" s="192"/>
      <c r="W78" s="193"/>
      <c r="X78" s="193"/>
      <c r="Y78" s="193"/>
    </row>
    <row r="79" spans="2:25" ht="18" customHeight="1" thickTop="1">
      <c r="B79" s="205" t="s">
        <v>27</v>
      </c>
      <c r="C79" s="206"/>
      <c r="D79" s="206"/>
      <c r="E79" s="206"/>
      <c r="F79" s="207"/>
      <c r="G79" s="197"/>
      <c r="H79" s="198"/>
      <c r="I79" s="49" t="s">
        <v>16</v>
      </c>
      <c r="J79" s="208" t="s">
        <v>25</v>
      </c>
      <c r="K79" s="206"/>
      <c r="L79" s="206"/>
      <c r="M79" s="206"/>
      <c r="N79" s="207"/>
      <c r="O79" s="197"/>
      <c r="P79" s="198"/>
      <c r="Q79" s="49" t="s">
        <v>16</v>
      </c>
      <c r="R79" s="209" t="s">
        <v>24</v>
      </c>
      <c r="S79" s="210"/>
      <c r="T79" s="210"/>
      <c r="U79" s="210"/>
      <c r="V79" s="211"/>
      <c r="W79" s="197"/>
      <c r="X79" s="198"/>
      <c r="Y79" s="30" t="s">
        <v>16</v>
      </c>
    </row>
    <row r="80" spans="2:25" ht="18" customHeight="1" thickBot="1">
      <c r="B80" s="176" t="s">
        <v>28</v>
      </c>
      <c r="C80" s="177"/>
      <c r="D80" s="177"/>
      <c r="E80" s="177"/>
      <c r="F80" s="178"/>
      <c r="G80" s="179"/>
      <c r="H80" s="180"/>
      <c r="I80" s="50" t="s">
        <v>16</v>
      </c>
      <c r="J80" s="181" t="s">
        <v>26</v>
      </c>
      <c r="K80" s="177"/>
      <c r="L80" s="177"/>
      <c r="M80" s="177"/>
      <c r="N80" s="178"/>
      <c r="O80" s="179"/>
      <c r="P80" s="180"/>
      <c r="Q80" s="50" t="s">
        <v>16</v>
      </c>
      <c r="R80" s="182" t="s">
        <v>23</v>
      </c>
      <c r="S80" s="183"/>
      <c r="T80" s="183"/>
      <c r="U80" s="183"/>
      <c r="V80" s="184"/>
      <c r="W80" s="179"/>
      <c r="X80" s="180"/>
      <c r="Y80" s="31" t="s">
        <v>16</v>
      </c>
    </row>
    <row r="81" spans="2:48" ht="18" hidden="1" customHeight="1" thickTop="1" thickBot="1">
      <c r="B81" s="26"/>
      <c r="C81" s="25"/>
      <c r="D81" s="25"/>
      <c r="E81" s="25"/>
      <c r="F81" s="25"/>
      <c r="G81" s="25"/>
      <c r="H81" s="25"/>
      <c r="I81" s="25"/>
      <c r="J81" s="25"/>
      <c r="K81" s="25"/>
      <c r="L81" s="54"/>
      <c r="M81" s="55"/>
      <c r="N81" s="54"/>
      <c r="O81" s="55"/>
      <c r="P81" s="55"/>
      <c r="Q81" s="54"/>
      <c r="R81" s="55"/>
    </row>
    <row r="82" spans="2:48" ht="18" customHeight="1" thickTop="1" thickBot="1">
      <c r="B82" s="238" t="s">
        <v>258</v>
      </c>
      <c r="C82" s="239"/>
      <c r="D82" s="239"/>
      <c r="E82" s="239"/>
      <c r="F82" s="240"/>
      <c r="G82" s="241">
        <f>SUM($G$79,$O$79,$W$79,$G$80,$O$80,$W$80)</f>
        <v>0</v>
      </c>
      <c r="H82" s="242"/>
      <c r="I82" s="111" t="s">
        <v>16</v>
      </c>
      <c r="J82" s="25" t="s">
        <v>261</v>
      </c>
      <c r="K82" s="25"/>
      <c r="L82" s="54"/>
      <c r="N82" s="315" t="str">
        <f>IF(W34&lt;&gt;G82,"（２）の回答人数と一致していません。確認してください。","")</f>
        <v/>
      </c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</row>
    <row r="83" spans="2:48" ht="18" customHeight="1" thickTop="1">
      <c r="B83" s="54"/>
      <c r="C83" s="27"/>
      <c r="D83" s="54"/>
      <c r="E83" s="54"/>
      <c r="F83" s="54"/>
      <c r="G83" s="54"/>
      <c r="H83" s="54"/>
      <c r="I83" s="54"/>
      <c r="J83" s="54"/>
      <c r="K83" s="54"/>
      <c r="L83" s="54"/>
      <c r="N83" s="55"/>
      <c r="Q83" s="55"/>
    </row>
    <row r="84" spans="2:48" ht="18" customHeight="1">
      <c r="B84" s="48"/>
      <c r="C84" s="32"/>
      <c r="D84" s="32"/>
      <c r="E84" s="32"/>
      <c r="F84" s="32"/>
      <c r="G84" s="36"/>
      <c r="H84" s="36"/>
      <c r="I84" s="23"/>
      <c r="J84" s="48"/>
      <c r="K84" s="32"/>
      <c r="L84" s="32"/>
      <c r="M84" s="32"/>
      <c r="N84" s="32"/>
      <c r="O84" s="36"/>
      <c r="P84" s="36"/>
      <c r="Q84" s="23"/>
      <c r="R84" s="48"/>
      <c r="S84" s="32"/>
      <c r="T84" s="32"/>
      <c r="U84" s="32"/>
      <c r="V84" s="32"/>
      <c r="W84" s="36"/>
      <c r="X84" s="36"/>
      <c r="Y84" s="23"/>
    </row>
    <row r="85" spans="2:48" ht="18" customHeight="1">
      <c r="B85" s="25" t="s">
        <v>237</v>
      </c>
      <c r="C85" s="25"/>
      <c r="D85" s="25"/>
      <c r="E85" s="25"/>
      <c r="F85" s="25"/>
      <c r="G85" s="25"/>
      <c r="H85" s="25"/>
      <c r="I85" s="25"/>
      <c r="J85" s="25"/>
      <c r="K85" s="25"/>
      <c r="L85" s="54"/>
      <c r="M85" s="55"/>
      <c r="N85" s="54"/>
      <c r="O85" s="55"/>
      <c r="P85" s="55"/>
      <c r="Q85" s="54"/>
      <c r="R85" s="55"/>
    </row>
    <row r="86" spans="2:48" ht="18" customHeight="1">
      <c r="B86" s="26" t="s">
        <v>17</v>
      </c>
      <c r="C86" s="25"/>
      <c r="D86" s="25"/>
      <c r="E86" s="25"/>
      <c r="F86" s="25"/>
      <c r="G86" s="25"/>
      <c r="H86" s="25"/>
      <c r="I86" s="25"/>
      <c r="J86" s="25"/>
      <c r="K86" s="25"/>
      <c r="L86" s="54"/>
      <c r="M86" s="55"/>
      <c r="N86" s="54"/>
      <c r="O86" s="55"/>
      <c r="P86" s="55"/>
      <c r="Q86" s="54"/>
      <c r="R86" s="55"/>
    </row>
    <row r="87" spans="2:48" ht="18" customHeight="1" thickBot="1">
      <c r="B87" s="192" t="s">
        <v>29</v>
      </c>
      <c r="C87" s="192"/>
      <c r="D87" s="192"/>
      <c r="E87" s="192"/>
      <c r="F87" s="192"/>
      <c r="G87" s="193"/>
      <c r="H87" s="193"/>
      <c r="I87" s="193"/>
      <c r="J87" s="192"/>
      <c r="K87" s="192"/>
      <c r="L87" s="192"/>
      <c r="M87" s="192"/>
      <c r="N87" s="192"/>
      <c r="O87" s="193"/>
      <c r="P87" s="193"/>
      <c r="Q87" s="193"/>
      <c r="R87" s="192"/>
      <c r="S87" s="192"/>
      <c r="T87" s="192"/>
      <c r="U87" s="192"/>
      <c r="V87" s="192"/>
      <c r="W87" s="193"/>
      <c r="X87" s="193"/>
      <c r="Y87" s="193"/>
    </row>
    <row r="88" spans="2:48" ht="18" customHeight="1" thickTop="1">
      <c r="B88" s="194" t="s">
        <v>30</v>
      </c>
      <c r="C88" s="195"/>
      <c r="D88" s="195"/>
      <c r="E88" s="195"/>
      <c r="F88" s="196"/>
      <c r="G88" s="197"/>
      <c r="H88" s="198"/>
      <c r="I88" s="49" t="s">
        <v>16</v>
      </c>
      <c r="J88" s="199" t="s">
        <v>33</v>
      </c>
      <c r="K88" s="195"/>
      <c r="L88" s="195"/>
      <c r="M88" s="195"/>
      <c r="N88" s="196"/>
      <c r="O88" s="197"/>
      <c r="P88" s="198"/>
      <c r="Q88" s="49" t="s">
        <v>16</v>
      </c>
      <c r="R88" s="200" t="s">
        <v>40</v>
      </c>
      <c r="S88" s="201"/>
      <c r="T88" s="201"/>
      <c r="U88" s="201"/>
      <c r="V88" s="202"/>
      <c r="W88" s="197"/>
      <c r="X88" s="198"/>
      <c r="Y88" s="30" t="s">
        <v>16</v>
      </c>
    </row>
    <row r="89" spans="2:48" ht="18" customHeight="1" thickBot="1">
      <c r="B89" s="229" t="s">
        <v>31</v>
      </c>
      <c r="C89" s="230"/>
      <c r="D89" s="230"/>
      <c r="E89" s="230"/>
      <c r="F89" s="231"/>
      <c r="G89" s="179"/>
      <c r="H89" s="180"/>
      <c r="I89" s="50" t="s">
        <v>16</v>
      </c>
      <c r="J89" s="232" t="s">
        <v>34</v>
      </c>
      <c r="K89" s="233"/>
      <c r="L89" s="233"/>
      <c r="M89" s="233"/>
      <c r="N89" s="234"/>
      <c r="O89" s="179"/>
      <c r="P89" s="180"/>
      <c r="Q89" s="50" t="s">
        <v>16</v>
      </c>
      <c r="R89" s="235" t="s">
        <v>32</v>
      </c>
      <c r="S89" s="236"/>
      <c r="T89" s="236"/>
      <c r="U89" s="236"/>
      <c r="V89" s="237"/>
      <c r="W89" s="179"/>
      <c r="X89" s="180"/>
      <c r="Y89" s="31" t="s">
        <v>16</v>
      </c>
    </row>
    <row r="90" spans="2:48" s="33" customFormat="1" ht="18" customHeight="1" thickTop="1">
      <c r="B90" s="66"/>
      <c r="C90" s="67"/>
      <c r="D90" s="67"/>
      <c r="E90" s="67"/>
      <c r="F90" s="67"/>
      <c r="G90" s="36"/>
      <c r="H90" s="36"/>
      <c r="I90" s="23"/>
      <c r="J90" s="48"/>
      <c r="K90" s="32"/>
      <c r="L90" s="32"/>
      <c r="M90" s="32"/>
      <c r="N90" s="316" t="str">
        <f>IF($G$79=SUM($G$88,$O$88,$W$88,$W$89,$O$89,$G$89),"","合計人数と上の「身体障がい」の人数が一致していません。確認してください。")</f>
        <v/>
      </c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</row>
    <row r="91" spans="2:48" s="33" customFormat="1" ht="18" customHeight="1">
      <c r="B91" s="66"/>
      <c r="C91" s="67"/>
      <c r="D91" s="67"/>
      <c r="E91" s="67"/>
      <c r="F91" s="67"/>
      <c r="G91" s="36"/>
      <c r="H91" s="36"/>
      <c r="I91" s="23"/>
      <c r="J91" s="48"/>
      <c r="K91" s="32"/>
      <c r="L91" s="32"/>
      <c r="M91" s="32"/>
      <c r="N91" s="32"/>
      <c r="O91" s="36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</row>
    <row r="92" spans="2:48" s="33" customFormat="1" ht="18" customHeight="1">
      <c r="B92" s="217" t="s">
        <v>240</v>
      </c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</row>
    <row r="93" spans="2:48" s="33" customFormat="1" ht="18" customHeight="1" thickBot="1">
      <c r="B93" s="60"/>
      <c r="C93" s="83"/>
      <c r="D93" s="83"/>
      <c r="E93" s="83"/>
      <c r="F93" s="83"/>
      <c r="G93" s="83"/>
      <c r="H93" s="83"/>
      <c r="I93" s="83"/>
      <c r="J93" s="83"/>
      <c r="K93" s="83"/>
      <c r="L93" s="60"/>
      <c r="M93" s="1"/>
      <c r="N93" s="61"/>
      <c r="O93" s="1"/>
      <c r="P93" s="1"/>
      <c r="Q93" s="61"/>
      <c r="R93" s="1"/>
      <c r="S93" s="1"/>
      <c r="T93" s="1"/>
      <c r="U93" s="1"/>
      <c r="V93" s="1"/>
      <c r="W93" s="1"/>
      <c r="X93" s="1"/>
      <c r="Y93" s="1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</row>
    <row r="94" spans="2:48" s="33" customFormat="1" ht="18" customHeight="1" thickTop="1">
      <c r="B94" s="185" t="s">
        <v>165</v>
      </c>
      <c r="C94" s="186"/>
      <c r="D94" s="187"/>
      <c r="E94" s="188"/>
      <c r="F94" s="188"/>
      <c r="G94" s="84" t="s">
        <v>16</v>
      </c>
      <c r="H94" s="185" t="s">
        <v>166</v>
      </c>
      <c r="I94" s="186"/>
      <c r="J94" s="187"/>
      <c r="K94" s="188"/>
      <c r="L94" s="188"/>
      <c r="M94" s="84" t="s">
        <v>16</v>
      </c>
      <c r="N94" s="189" t="s">
        <v>167</v>
      </c>
      <c r="O94" s="190"/>
      <c r="P94" s="191"/>
      <c r="Q94" s="188"/>
      <c r="R94" s="188"/>
      <c r="S94" s="84" t="s">
        <v>16</v>
      </c>
      <c r="T94" s="1"/>
      <c r="U94" s="1"/>
      <c r="V94" s="1"/>
      <c r="W94" s="1"/>
      <c r="X94" s="29"/>
      <c r="Y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</row>
    <row r="95" spans="2:48" s="33" customFormat="1" ht="18" customHeight="1">
      <c r="B95" s="218" t="s">
        <v>168</v>
      </c>
      <c r="C95" s="219"/>
      <c r="D95" s="220"/>
      <c r="E95" s="212"/>
      <c r="F95" s="212"/>
      <c r="G95" s="85" t="s">
        <v>16</v>
      </c>
      <c r="H95" s="218" t="s">
        <v>169</v>
      </c>
      <c r="I95" s="219"/>
      <c r="J95" s="220"/>
      <c r="K95" s="212"/>
      <c r="L95" s="212"/>
      <c r="M95" s="85" t="s">
        <v>16</v>
      </c>
      <c r="N95" s="221" t="s">
        <v>170</v>
      </c>
      <c r="O95" s="222"/>
      <c r="P95" s="223"/>
      <c r="Q95" s="212"/>
      <c r="R95" s="212"/>
      <c r="S95" s="85" t="s">
        <v>16</v>
      </c>
      <c r="T95" s="1"/>
      <c r="U95" s="1"/>
      <c r="V95" s="1"/>
      <c r="W95" s="1"/>
      <c r="X95" s="29"/>
      <c r="Y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</row>
    <row r="96" spans="2:48" s="33" customFormat="1" ht="18" customHeight="1">
      <c r="B96" s="224" t="s">
        <v>171</v>
      </c>
      <c r="C96" s="225"/>
      <c r="D96" s="226"/>
      <c r="E96" s="212"/>
      <c r="F96" s="212"/>
      <c r="G96" s="85" t="s">
        <v>16</v>
      </c>
      <c r="H96" s="159" t="s">
        <v>172</v>
      </c>
      <c r="I96" s="160"/>
      <c r="J96" s="161"/>
      <c r="K96" s="212"/>
      <c r="L96" s="212"/>
      <c r="M96" s="85" t="s">
        <v>16</v>
      </c>
      <c r="N96" s="164" t="s">
        <v>173</v>
      </c>
      <c r="O96" s="165"/>
      <c r="P96" s="166"/>
      <c r="Q96" s="212"/>
      <c r="R96" s="212"/>
      <c r="S96" s="85" t="s">
        <v>16</v>
      </c>
      <c r="T96" s="1"/>
      <c r="U96" s="1"/>
      <c r="V96" s="1"/>
      <c r="W96" s="1"/>
      <c r="X96" s="29"/>
      <c r="Y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</row>
    <row r="97" spans="2:48" s="33" customFormat="1" ht="18" customHeight="1">
      <c r="B97" s="159" t="s">
        <v>174</v>
      </c>
      <c r="C97" s="160"/>
      <c r="D97" s="161"/>
      <c r="E97" s="212"/>
      <c r="F97" s="212"/>
      <c r="G97" s="85" t="s">
        <v>16</v>
      </c>
      <c r="H97" s="159" t="s">
        <v>175</v>
      </c>
      <c r="I97" s="160"/>
      <c r="J97" s="161"/>
      <c r="K97" s="212"/>
      <c r="L97" s="212"/>
      <c r="M97" s="85" t="s">
        <v>16</v>
      </c>
      <c r="N97" s="164" t="s">
        <v>176</v>
      </c>
      <c r="O97" s="165"/>
      <c r="P97" s="166"/>
      <c r="Q97" s="212"/>
      <c r="R97" s="212"/>
      <c r="S97" s="85" t="s">
        <v>16</v>
      </c>
      <c r="T97" s="1"/>
      <c r="U97" s="1"/>
      <c r="V97" s="1"/>
      <c r="W97" s="1"/>
      <c r="X97" s="29"/>
      <c r="Y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</row>
    <row r="98" spans="2:48" s="33" customFormat="1" ht="18" customHeight="1">
      <c r="B98" s="159" t="s">
        <v>177</v>
      </c>
      <c r="C98" s="160"/>
      <c r="D98" s="161"/>
      <c r="E98" s="212"/>
      <c r="F98" s="212"/>
      <c r="G98" s="85" t="s">
        <v>16</v>
      </c>
      <c r="H98" s="159" t="s">
        <v>178</v>
      </c>
      <c r="I98" s="160"/>
      <c r="J98" s="161"/>
      <c r="K98" s="212"/>
      <c r="L98" s="212"/>
      <c r="M98" s="85" t="s">
        <v>16</v>
      </c>
      <c r="N98" s="164" t="s">
        <v>179</v>
      </c>
      <c r="O98" s="165"/>
      <c r="P98" s="166"/>
      <c r="Q98" s="212"/>
      <c r="R98" s="212"/>
      <c r="S98" s="85" t="s">
        <v>16</v>
      </c>
      <c r="T98" s="1"/>
      <c r="U98" s="1"/>
      <c r="V98" s="1"/>
      <c r="W98" s="1"/>
      <c r="X98" s="29"/>
      <c r="Y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</row>
    <row r="99" spans="2:48" s="33" customFormat="1" ht="18" customHeight="1">
      <c r="B99" s="159" t="s">
        <v>180</v>
      </c>
      <c r="C99" s="160"/>
      <c r="D99" s="161"/>
      <c r="E99" s="212"/>
      <c r="F99" s="212"/>
      <c r="G99" s="85" t="s">
        <v>16</v>
      </c>
      <c r="H99" s="159" t="s">
        <v>181</v>
      </c>
      <c r="I99" s="160"/>
      <c r="J99" s="161"/>
      <c r="K99" s="212"/>
      <c r="L99" s="212"/>
      <c r="M99" s="85" t="s">
        <v>16</v>
      </c>
      <c r="N99" s="164" t="s">
        <v>182</v>
      </c>
      <c r="O99" s="165"/>
      <c r="P99" s="166"/>
      <c r="Q99" s="212"/>
      <c r="R99" s="212"/>
      <c r="S99" s="85" t="s">
        <v>16</v>
      </c>
      <c r="T99" s="1"/>
      <c r="U99" s="1"/>
      <c r="V99" s="1"/>
      <c r="W99" s="1"/>
      <c r="X99" s="29"/>
      <c r="Y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</row>
    <row r="100" spans="2:48" s="33" customFormat="1" ht="18" customHeight="1">
      <c r="B100" s="159" t="s">
        <v>183</v>
      </c>
      <c r="C100" s="160"/>
      <c r="D100" s="161"/>
      <c r="E100" s="212"/>
      <c r="F100" s="212"/>
      <c r="G100" s="85" t="s">
        <v>16</v>
      </c>
      <c r="H100" s="159" t="s">
        <v>184</v>
      </c>
      <c r="I100" s="160"/>
      <c r="J100" s="161"/>
      <c r="K100" s="212"/>
      <c r="L100" s="212"/>
      <c r="M100" s="85" t="s">
        <v>16</v>
      </c>
      <c r="N100" s="164" t="s">
        <v>185</v>
      </c>
      <c r="O100" s="165"/>
      <c r="P100" s="166"/>
      <c r="Q100" s="212"/>
      <c r="R100" s="212"/>
      <c r="S100" s="85" t="s">
        <v>16</v>
      </c>
      <c r="T100" s="1"/>
      <c r="U100" s="1"/>
      <c r="V100" s="1"/>
      <c r="W100" s="1"/>
      <c r="X100" s="29"/>
      <c r="Y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</row>
    <row r="101" spans="2:48" s="33" customFormat="1" ht="18" customHeight="1">
      <c r="B101" s="159" t="s">
        <v>186</v>
      </c>
      <c r="C101" s="160"/>
      <c r="D101" s="161"/>
      <c r="E101" s="212"/>
      <c r="F101" s="212"/>
      <c r="G101" s="85" t="s">
        <v>16</v>
      </c>
      <c r="H101" s="159" t="s">
        <v>187</v>
      </c>
      <c r="I101" s="160"/>
      <c r="J101" s="161"/>
      <c r="K101" s="212"/>
      <c r="L101" s="212"/>
      <c r="M101" s="85" t="s">
        <v>16</v>
      </c>
      <c r="N101" s="164" t="s">
        <v>188</v>
      </c>
      <c r="O101" s="165"/>
      <c r="P101" s="166"/>
      <c r="Q101" s="212"/>
      <c r="R101" s="212"/>
      <c r="S101" s="85" t="s">
        <v>16</v>
      </c>
      <c r="T101" s="1"/>
      <c r="U101" s="1"/>
      <c r="V101" s="1"/>
      <c r="W101" s="1"/>
      <c r="X101" s="29"/>
      <c r="Y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</row>
    <row r="102" spans="2:48" s="33" customFormat="1" ht="18" customHeight="1">
      <c r="B102" s="159" t="s">
        <v>189</v>
      </c>
      <c r="C102" s="160"/>
      <c r="D102" s="161"/>
      <c r="E102" s="212"/>
      <c r="F102" s="212"/>
      <c r="G102" s="85" t="s">
        <v>16</v>
      </c>
      <c r="H102" s="159" t="s">
        <v>190</v>
      </c>
      <c r="I102" s="160"/>
      <c r="J102" s="161"/>
      <c r="K102" s="212"/>
      <c r="L102" s="212"/>
      <c r="M102" s="85" t="s">
        <v>16</v>
      </c>
      <c r="N102" s="164" t="s">
        <v>191</v>
      </c>
      <c r="O102" s="165"/>
      <c r="P102" s="166"/>
      <c r="Q102" s="212"/>
      <c r="R102" s="212"/>
      <c r="S102" s="85" t="s">
        <v>16</v>
      </c>
      <c r="T102" s="1"/>
      <c r="U102" s="1"/>
      <c r="V102" s="1"/>
      <c r="W102" s="1"/>
      <c r="X102" s="29"/>
      <c r="Y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</row>
    <row r="103" spans="2:48" s="33" customFormat="1" ht="18" customHeight="1">
      <c r="B103" s="159" t="s">
        <v>192</v>
      </c>
      <c r="C103" s="160"/>
      <c r="D103" s="161"/>
      <c r="E103" s="212"/>
      <c r="F103" s="212"/>
      <c r="G103" s="85" t="s">
        <v>16</v>
      </c>
      <c r="H103" s="159" t="s">
        <v>193</v>
      </c>
      <c r="I103" s="160"/>
      <c r="J103" s="161"/>
      <c r="K103" s="212"/>
      <c r="L103" s="212"/>
      <c r="M103" s="85" t="s">
        <v>16</v>
      </c>
      <c r="N103" s="164" t="s">
        <v>194</v>
      </c>
      <c r="O103" s="165"/>
      <c r="P103" s="166"/>
      <c r="Q103" s="212"/>
      <c r="R103" s="212"/>
      <c r="S103" s="85" t="s">
        <v>16</v>
      </c>
      <c r="T103" s="1"/>
      <c r="U103" s="1"/>
      <c r="V103" s="1"/>
      <c r="W103" s="1"/>
      <c r="X103" s="29"/>
      <c r="Y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</row>
    <row r="104" spans="2:48" s="33" customFormat="1" ht="18" customHeight="1">
      <c r="B104" s="159" t="s">
        <v>195</v>
      </c>
      <c r="C104" s="160"/>
      <c r="D104" s="161"/>
      <c r="E104" s="212"/>
      <c r="F104" s="212"/>
      <c r="G104" s="85" t="s">
        <v>16</v>
      </c>
      <c r="H104" s="159" t="s">
        <v>196</v>
      </c>
      <c r="I104" s="160"/>
      <c r="J104" s="161"/>
      <c r="K104" s="212"/>
      <c r="L104" s="212"/>
      <c r="M104" s="85" t="s">
        <v>16</v>
      </c>
      <c r="N104" s="164" t="s">
        <v>197</v>
      </c>
      <c r="O104" s="165"/>
      <c r="P104" s="166"/>
      <c r="Q104" s="212"/>
      <c r="R104" s="212"/>
      <c r="S104" s="85" t="s">
        <v>16</v>
      </c>
      <c r="T104" s="1"/>
      <c r="U104" s="1"/>
      <c r="V104" s="1"/>
      <c r="W104" s="1"/>
      <c r="X104" s="29"/>
      <c r="Y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</row>
    <row r="105" spans="2:48" s="33" customFormat="1" ht="18" customHeight="1">
      <c r="B105" s="159" t="s">
        <v>198</v>
      </c>
      <c r="C105" s="160"/>
      <c r="D105" s="161"/>
      <c r="E105" s="212"/>
      <c r="F105" s="212"/>
      <c r="G105" s="85" t="s">
        <v>16</v>
      </c>
      <c r="H105" s="159" t="s">
        <v>199</v>
      </c>
      <c r="I105" s="160"/>
      <c r="J105" s="161"/>
      <c r="K105" s="212"/>
      <c r="L105" s="212"/>
      <c r="M105" s="85" t="s">
        <v>16</v>
      </c>
      <c r="N105" s="164" t="s">
        <v>200</v>
      </c>
      <c r="O105" s="165"/>
      <c r="P105" s="166"/>
      <c r="Q105" s="212"/>
      <c r="R105" s="212"/>
      <c r="S105" s="85" t="s">
        <v>16</v>
      </c>
      <c r="T105" s="157" t="str">
        <f>IF($Q$108=$W$34,"","合計人数が（２）の回答人数と一致していません。確認してください。")</f>
        <v/>
      </c>
      <c r="U105" s="158"/>
      <c r="V105" s="158"/>
      <c r="W105" s="158"/>
      <c r="X105" s="158"/>
      <c r="Y105" s="158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</row>
    <row r="106" spans="2:48" s="33" customFormat="1" ht="18" customHeight="1">
      <c r="B106" s="159" t="s">
        <v>201</v>
      </c>
      <c r="C106" s="160"/>
      <c r="D106" s="161"/>
      <c r="E106" s="212"/>
      <c r="F106" s="212"/>
      <c r="G106" s="85" t="s">
        <v>16</v>
      </c>
      <c r="H106" s="159" t="s">
        <v>202</v>
      </c>
      <c r="I106" s="160"/>
      <c r="J106" s="161"/>
      <c r="K106" s="212"/>
      <c r="L106" s="212"/>
      <c r="M106" s="85" t="s">
        <v>16</v>
      </c>
      <c r="N106" s="164" t="s">
        <v>203</v>
      </c>
      <c r="O106" s="165"/>
      <c r="P106" s="166"/>
      <c r="Q106" s="212"/>
      <c r="R106" s="212"/>
      <c r="S106" s="85" t="s">
        <v>16</v>
      </c>
      <c r="T106" s="157"/>
      <c r="U106" s="158"/>
      <c r="V106" s="158"/>
      <c r="W106" s="158"/>
      <c r="X106" s="158"/>
      <c r="Y106" s="158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</row>
    <row r="107" spans="2:48" s="33" customFormat="1" ht="18" customHeight="1">
      <c r="B107" s="159" t="s">
        <v>204</v>
      </c>
      <c r="C107" s="160"/>
      <c r="D107" s="161"/>
      <c r="E107" s="212"/>
      <c r="F107" s="212"/>
      <c r="G107" s="85" t="s">
        <v>16</v>
      </c>
      <c r="H107" s="159" t="s">
        <v>205</v>
      </c>
      <c r="I107" s="160"/>
      <c r="J107" s="161"/>
      <c r="K107" s="212"/>
      <c r="L107" s="212"/>
      <c r="M107" s="85" t="s">
        <v>16</v>
      </c>
      <c r="N107" s="164" t="s">
        <v>206</v>
      </c>
      <c r="O107" s="165"/>
      <c r="P107" s="166"/>
      <c r="Q107" s="212"/>
      <c r="R107" s="212"/>
      <c r="S107" s="85" t="s">
        <v>16</v>
      </c>
      <c r="T107" s="157"/>
      <c r="U107" s="158"/>
      <c r="V107" s="158"/>
      <c r="W107" s="158"/>
      <c r="X107" s="158"/>
      <c r="Y107" s="158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</row>
    <row r="108" spans="2:48" s="33" customFormat="1" ht="18" customHeight="1" thickBot="1">
      <c r="B108" s="167" t="s">
        <v>207</v>
      </c>
      <c r="C108" s="168"/>
      <c r="D108" s="169"/>
      <c r="E108" s="171"/>
      <c r="F108" s="171"/>
      <c r="G108" s="86" t="s">
        <v>16</v>
      </c>
      <c r="H108" s="167" t="s">
        <v>208</v>
      </c>
      <c r="I108" s="168"/>
      <c r="J108" s="169"/>
      <c r="K108" s="171"/>
      <c r="L108" s="171"/>
      <c r="M108" s="86" t="s">
        <v>16</v>
      </c>
      <c r="N108" s="172" t="s">
        <v>209</v>
      </c>
      <c r="O108" s="173"/>
      <c r="P108" s="174"/>
      <c r="Q108" s="175">
        <f>SUM(E94:F108,K94:L108,Q94:R107)</f>
        <v>0</v>
      </c>
      <c r="R108" s="175"/>
      <c r="S108" s="86" t="s">
        <v>16</v>
      </c>
      <c r="T108" s="157"/>
      <c r="U108" s="158"/>
      <c r="V108" s="158"/>
      <c r="W108" s="158"/>
      <c r="X108" s="158"/>
      <c r="Y108" s="158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</row>
    <row r="109" spans="2:48" s="33" customFormat="1" ht="18" customHeight="1" thickTop="1">
      <c r="B109" s="87"/>
      <c r="C109" s="87"/>
      <c r="D109" s="87"/>
      <c r="E109" s="32"/>
      <c r="F109" s="32"/>
      <c r="G109" s="88"/>
      <c r="H109" s="87"/>
      <c r="I109" s="87"/>
      <c r="J109" s="87"/>
      <c r="K109" s="32"/>
      <c r="L109" s="32"/>
      <c r="M109" s="88"/>
      <c r="N109" s="89"/>
      <c r="O109" s="89"/>
      <c r="P109" s="89"/>
      <c r="Q109" s="60" t="s">
        <v>210</v>
      </c>
      <c r="R109" s="32"/>
      <c r="S109" s="88"/>
      <c r="T109" s="32"/>
      <c r="U109" s="90"/>
      <c r="V109" s="90"/>
      <c r="W109" s="90"/>
      <c r="X109" s="90"/>
      <c r="Y109" s="90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</row>
    <row r="110" spans="2:48" s="33" customFormat="1" ht="18" customHeight="1">
      <c r="B110" s="66"/>
      <c r="C110" s="67"/>
      <c r="D110" s="67"/>
      <c r="E110" s="67"/>
      <c r="F110" s="67"/>
      <c r="G110" s="36"/>
      <c r="H110" s="36"/>
      <c r="I110" s="23"/>
      <c r="J110" s="48"/>
      <c r="K110" s="32"/>
      <c r="L110" s="32"/>
      <c r="M110" s="32"/>
      <c r="N110" s="32"/>
      <c r="O110" s="36"/>
      <c r="P110" s="68"/>
      <c r="Q110" s="23"/>
      <c r="R110" s="48"/>
      <c r="S110" s="48"/>
      <c r="T110" s="48"/>
      <c r="U110" s="48"/>
      <c r="V110" s="48"/>
      <c r="W110" s="36"/>
      <c r="X110" s="36"/>
      <c r="Y110" s="23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</row>
    <row r="111" spans="2:48" ht="18" customHeight="1">
      <c r="B111" s="25" t="s">
        <v>241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57"/>
      <c r="M111" s="58"/>
      <c r="N111" s="57"/>
      <c r="O111" s="58"/>
      <c r="P111" s="58"/>
      <c r="Q111" s="57"/>
      <c r="R111" s="58"/>
    </row>
    <row r="112" spans="2:48" ht="18" customHeight="1">
      <c r="B112" s="26" t="s">
        <v>17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57"/>
      <c r="M112" s="58"/>
      <c r="N112" s="57"/>
      <c r="O112" s="58"/>
      <c r="P112" s="58"/>
      <c r="Q112" s="57"/>
      <c r="R112" s="58"/>
    </row>
    <row r="113" spans="2:26" ht="18" customHeight="1" thickBot="1">
      <c r="B113" s="192" t="s">
        <v>29</v>
      </c>
      <c r="C113" s="192"/>
      <c r="D113" s="192"/>
      <c r="E113" s="192"/>
      <c r="F113" s="192"/>
      <c r="G113" s="193"/>
      <c r="H113" s="193"/>
      <c r="I113" s="193"/>
      <c r="J113" s="192"/>
      <c r="K113" s="192"/>
      <c r="L113" s="192"/>
      <c r="M113" s="192"/>
      <c r="N113" s="192"/>
      <c r="O113" s="193"/>
      <c r="P113" s="193"/>
      <c r="Q113" s="193"/>
      <c r="R113" s="192"/>
      <c r="S113" s="192"/>
      <c r="T113" s="192"/>
      <c r="U113" s="192"/>
      <c r="V113" s="192"/>
      <c r="W113" s="193"/>
      <c r="X113" s="193"/>
      <c r="Y113" s="193"/>
    </row>
    <row r="114" spans="2:26" ht="18" customHeight="1" thickTop="1">
      <c r="B114" s="205" t="s">
        <v>27</v>
      </c>
      <c r="C114" s="206"/>
      <c r="D114" s="206"/>
      <c r="E114" s="206"/>
      <c r="F114" s="207"/>
      <c r="G114" s="197"/>
      <c r="H114" s="198"/>
      <c r="I114" s="49" t="s">
        <v>16</v>
      </c>
      <c r="J114" s="208" t="s">
        <v>25</v>
      </c>
      <c r="K114" s="206"/>
      <c r="L114" s="206"/>
      <c r="M114" s="206"/>
      <c r="N114" s="207"/>
      <c r="O114" s="197"/>
      <c r="P114" s="198"/>
      <c r="Q114" s="49" t="s">
        <v>16</v>
      </c>
      <c r="R114" s="209" t="s">
        <v>24</v>
      </c>
      <c r="S114" s="210"/>
      <c r="T114" s="210"/>
      <c r="U114" s="210"/>
      <c r="V114" s="211"/>
      <c r="W114" s="197"/>
      <c r="X114" s="198"/>
      <c r="Y114" s="30" t="s">
        <v>16</v>
      </c>
    </row>
    <row r="115" spans="2:26" ht="18" customHeight="1" thickBot="1">
      <c r="B115" s="176" t="s">
        <v>28</v>
      </c>
      <c r="C115" s="177"/>
      <c r="D115" s="177"/>
      <c r="E115" s="177"/>
      <c r="F115" s="178"/>
      <c r="G115" s="179"/>
      <c r="H115" s="180"/>
      <c r="I115" s="50" t="s">
        <v>16</v>
      </c>
      <c r="J115" s="181" t="s">
        <v>26</v>
      </c>
      <c r="K115" s="177"/>
      <c r="L115" s="177"/>
      <c r="M115" s="177"/>
      <c r="N115" s="178"/>
      <c r="O115" s="179"/>
      <c r="P115" s="180"/>
      <c r="Q115" s="50" t="s">
        <v>16</v>
      </c>
      <c r="R115" s="182" t="s">
        <v>23</v>
      </c>
      <c r="S115" s="183"/>
      <c r="T115" s="183"/>
      <c r="U115" s="183"/>
      <c r="V115" s="184"/>
      <c r="W115" s="179"/>
      <c r="X115" s="180"/>
      <c r="Y115" s="31" t="s">
        <v>16</v>
      </c>
    </row>
    <row r="116" spans="2:26" ht="18" hidden="1" customHeight="1" thickTop="1" thickBot="1">
      <c r="B116" s="26"/>
      <c r="C116" s="25"/>
      <c r="D116" s="25"/>
      <c r="E116" s="25"/>
      <c r="F116" s="25"/>
      <c r="G116" s="25"/>
      <c r="H116" s="25"/>
      <c r="I116" s="25"/>
      <c r="J116" s="25"/>
      <c r="K116" s="25"/>
      <c r="L116" s="57"/>
      <c r="M116" s="58"/>
      <c r="N116" s="57"/>
      <c r="O116" s="58"/>
      <c r="P116" s="58"/>
      <c r="Q116" s="57"/>
      <c r="R116" s="58"/>
    </row>
    <row r="117" spans="2:26" ht="18" customHeight="1" thickTop="1" thickBot="1">
      <c r="B117" s="238" t="s">
        <v>258</v>
      </c>
      <c r="C117" s="239"/>
      <c r="D117" s="239"/>
      <c r="E117" s="239"/>
      <c r="F117" s="240"/>
      <c r="G117" s="241">
        <f>SUM($G$114,$O$114,$W$114,$G$115,$O$115,$W$115)</f>
        <v>0</v>
      </c>
      <c r="H117" s="242"/>
      <c r="I117" s="111" t="s">
        <v>16</v>
      </c>
      <c r="J117" s="25" t="s">
        <v>261</v>
      </c>
      <c r="K117" s="25"/>
      <c r="L117" s="57"/>
      <c r="N117" s="315" t="str">
        <f>IF(W37&lt;&gt;G117,"（３）の回答人数と一致していません。確認してください。","")</f>
        <v/>
      </c>
      <c r="O117" s="315"/>
      <c r="P117" s="315"/>
      <c r="Q117" s="315"/>
      <c r="R117" s="315"/>
      <c r="S117" s="315"/>
      <c r="T117" s="315"/>
      <c r="U117" s="315"/>
      <c r="V117" s="315"/>
      <c r="W117" s="315"/>
    </row>
    <row r="118" spans="2:26" ht="18" customHeight="1" thickTop="1">
      <c r="B118" s="57"/>
      <c r="C118" s="27"/>
      <c r="D118" s="57"/>
      <c r="E118" s="57"/>
      <c r="F118" s="57"/>
      <c r="G118" s="57"/>
      <c r="H118" s="57"/>
      <c r="I118" s="57"/>
      <c r="J118" s="57"/>
      <c r="K118" s="57"/>
      <c r="L118" s="57"/>
      <c r="N118" s="58"/>
      <c r="Q118" s="58"/>
    </row>
    <row r="119" spans="2:26" ht="18" customHeight="1">
      <c r="B119" s="48"/>
      <c r="C119" s="32"/>
      <c r="D119" s="32"/>
      <c r="E119" s="32"/>
      <c r="F119" s="32"/>
      <c r="G119" s="36"/>
      <c r="H119" s="36"/>
      <c r="I119" s="23"/>
      <c r="J119" s="48"/>
      <c r="K119" s="32"/>
      <c r="L119" s="32"/>
      <c r="M119" s="32"/>
      <c r="N119" s="32"/>
      <c r="O119" s="36"/>
      <c r="P119" s="36"/>
      <c r="Q119" s="23"/>
      <c r="R119" s="48"/>
      <c r="S119" s="32"/>
      <c r="T119" s="32"/>
      <c r="U119" s="32"/>
      <c r="V119" s="32"/>
      <c r="W119" s="36"/>
      <c r="X119" s="36"/>
      <c r="Y119" s="23"/>
    </row>
    <row r="120" spans="2:26" ht="18" customHeight="1">
      <c r="B120" s="25" t="s">
        <v>237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57"/>
      <c r="M120" s="58"/>
      <c r="N120" s="57"/>
      <c r="O120" s="58"/>
      <c r="P120" s="58"/>
      <c r="Q120" s="57"/>
      <c r="R120" s="58"/>
    </row>
    <row r="121" spans="2:26" ht="18" customHeight="1">
      <c r="B121" s="26" t="s">
        <v>17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57"/>
      <c r="M121" s="58"/>
      <c r="N121" s="57"/>
      <c r="O121" s="58"/>
      <c r="P121" s="58"/>
      <c r="Q121" s="57"/>
      <c r="R121" s="58"/>
    </row>
    <row r="122" spans="2:26" ht="18" customHeight="1" thickBot="1">
      <c r="B122" s="192" t="s">
        <v>29</v>
      </c>
      <c r="C122" s="192"/>
      <c r="D122" s="192"/>
      <c r="E122" s="192"/>
      <c r="F122" s="192"/>
      <c r="G122" s="193"/>
      <c r="H122" s="193"/>
      <c r="I122" s="193"/>
      <c r="J122" s="192"/>
      <c r="K122" s="192"/>
      <c r="L122" s="192"/>
      <c r="M122" s="192"/>
      <c r="N122" s="192"/>
      <c r="O122" s="193"/>
      <c r="P122" s="193"/>
      <c r="Q122" s="193"/>
      <c r="R122" s="192"/>
      <c r="S122" s="192"/>
      <c r="T122" s="192"/>
      <c r="U122" s="192"/>
      <c r="V122" s="192"/>
      <c r="W122" s="193"/>
      <c r="X122" s="193"/>
      <c r="Y122" s="193"/>
    </row>
    <row r="123" spans="2:26" ht="18" customHeight="1" thickTop="1">
      <c r="B123" s="194" t="s">
        <v>30</v>
      </c>
      <c r="C123" s="195"/>
      <c r="D123" s="195"/>
      <c r="E123" s="195"/>
      <c r="F123" s="196"/>
      <c r="G123" s="197"/>
      <c r="H123" s="198"/>
      <c r="I123" s="49" t="s">
        <v>16</v>
      </c>
      <c r="J123" s="199" t="s">
        <v>33</v>
      </c>
      <c r="K123" s="195"/>
      <c r="L123" s="195"/>
      <c r="M123" s="195"/>
      <c r="N123" s="196"/>
      <c r="O123" s="197"/>
      <c r="P123" s="198"/>
      <c r="Q123" s="49" t="s">
        <v>16</v>
      </c>
      <c r="R123" s="200" t="s">
        <v>40</v>
      </c>
      <c r="S123" s="201"/>
      <c r="T123" s="201"/>
      <c r="U123" s="201"/>
      <c r="V123" s="202"/>
      <c r="W123" s="197"/>
      <c r="X123" s="198"/>
      <c r="Y123" s="30" t="s">
        <v>16</v>
      </c>
    </row>
    <row r="124" spans="2:26" ht="18" customHeight="1" thickBot="1">
      <c r="B124" s="229" t="s">
        <v>31</v>
      </c>
      <c r="C124" s="230"/>
      <c r="D124" s="230"/>
      <c r="E124" s="230"/>
      <c r="F124" s="231"/>
      <c r="G124" s="179"/>
      <c r="H124" s="180"/>
      <c r="I124" s="50" t="s">
        <v>16</v>
      </c>
      <c r="J124" s="232" t="s">
        <v>34</v>
      </c>
      <c r="K124" s="233"/>
      <c r="L124" s="233"/>
      <c r="M124" s="233"/>
      <c r="N124" s="234"/>
      <c r="O124" s="179"/>
      <c r="P124" s="180"/>
      <c r="Q124" s="50" t="s">
        <v>16</v>
      </c>
      <c r="R124" s="235" t="s">
        <v>32</v>
      </c>
      <c r="S124" s="236"/>
      <c r="T124" s="236"/>
      <c r="U124" s="236"/>
      <c r="V124" s="237"/>
      <c r="W124" s="179"/>
      <c r="X124" s="180"/>
      <c r="Y124" s="31" t="s">
        <v>16</v>
      </c>
    </row>
    <row r="125" spans="2:26" ht="18" customHeight="1" thickTop="1">
      <c r="I125" s="16"/>
      <c r="J125" s="16"/>
      <c r="K125" s="16"/>
      <c r="N125" s="316" t="str">
        <f>IF($G$114=SUM($G$123,$O$123,$W$123,$W$124,$O$124,$G$124),"","合計人数と上記「身体障がい」の人数が一致していません。確認してください。")</f>
        <v/>
      </c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</row>
    <row r="126" spans="2:26" ht="18" customHeight="1">
      <c r="I126" s="56"/>
      <c r="J126" s="56"/>
      <c r="K126" s="56"/>
      <c r="N126" s="53"/>
      <c r="O126" s="53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2:26" ht="18" customHeight="1">
      <c r="B127" s="217" t="s">
        <v>242</v>
      </c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  <c r="Y127" s="217"/>
    </row>
    <row r="128" spans="2:26" ht="18" customHeight="1" thickBot="1">
      <c r="B128" s="60"/>
      <c r="C128" s="83"/>
      <c r="D128" s="83"/>
      <c r="E128" s="83"/>
      <c r="F128" s="83"/>
      <c r="G128" s="83"/>
      <c r="H128" s="83"/>
      <c r="I128" s="83"/>
      <c r="J128" s="83"/>
      <c r="K128" s="83"/>
      <c r="L128" s="60"/>
      <c r="N128" s="61"/>
      <c r="Q128" s="61"/>
    </row>
    <row r="129" spans="2:25" ht="18" customHeight="1" thickTop="1">
      <c r="B129" s="185" t="s">
        <v>165</v>
      </c>
      <c r="C129" s="186"/>
      <c r="D129" s="187"/>
      <c r="E129" s="188"/>
      <c r="F129" s="188"/>
      <c r="G129" s="84" t="s">
        <v>16</v>
      </c>
      <c r="H129" s="185" t="s">
        <v>166</v>
      </c>
      <c r="I129" s="186"/>
      <c r="J129" s="187"/>
      <c r="K129" s="188"/>
      <c r="L129" s="188"/>
      <c r="M129" s="84" t="s">
        <v>16</v>
      </c>
      <c r="N129" s="189" t="s">
        <v>167</v>
      </c>
      <c r="O129" s="190"/>
      <c r="P129" s="191"/>
      <c r="Q129" s="188"/>
      <c r="R129" s="188"/>
      <c r="S129" s="84" t="s">
        <v>16</v>
      </c>
      <c r="X129" s="29"/>
      <c r="Y129" s="29"/>
    </row>
    <row r="130" spans="2:25" ht="18" customHeight="1">
      <c r="B130" s="218" t="s">
        <v>168</v>
      </c>
      <c r="C130" s="219"/>
      <c r="D130" s="220"/>
      <c r="E130" s="212"/>
      <c r="F130" s="212"/>
      <c r="G130" s="85" t="s">
        <v>16</v>
      </c>
      <c r="H130" s="218" t="s">
        <v>169</v>
      </c>
      <c r="I130" s="219"/>
      <c r="J130" s="220"/>
      <c r="K130" s="212"/>
      <c r="L130" s="212"/>
      <c r="M130" s="85" t="s">
        <v>16</v>
      </c>
      <c r="N130" s="221" t="s">
        <v>170</v>
      </c>
      <c r="O130" s="222"/>
      <c r="P130" s="223"/>
      <c r="Q130" s="212"/>
      <c r="R130" s="212"/>
      <c r="S130" s="85" t="s">
        <v>16</v>
      </c>
      <c r="X130" s="29"/>
      <c r="Y130" s="29"/>
    </row>
    <row r="131" spans="2:25" ht="18" customHeight="1">
      <c r="B131" s="224" t="s">
        <v>171</v>
      </c>
      <c r="C131" s="225"/>
      <c r="D131" s="226"/>
      <c r="E131" s="212"/>
      <c r="F131" s="212"/>
      <c r="G131" s="85" t="s">
        <v>16</v>
      </c>
      <c r="H131" s="159" t="s">
        <v>172</v>
      </c>
      <c r="I131" s="160"/>
      <c r="J131" s="161"/>
      <c r="K131" s="212"/>
      <c r="L131" s="212"/>
      <c r="M131" s="85" t="s">
        <v>16</v>
      </c>
      <c r="N131" s="164" t="s">
        <v>173</v>
      </c>
      <c r="O131" s="165"/>
      <c r="P131" s="166"/>
      <c r="Q131" s="212"/>
      <c r="R131" s="212"/>
      <c r="S131" s="85" t="s">
        <v>16</v>
      </c>
      <c r="X131" s="29"/>
      <c r="Y131" s="29"/>
    </row>
    <row r="132" spans="2:25" ht="18" customHeight="1">
      <c r="B132" s="159" t="s">
        <v>174</v>
      </c>
      <c r="C132" s="160"/>
      <c r="D132" s="161"/>
      <c r="E132" s="212"/>
      <c r="F132" s="212"/>
      <c r="G132" s="85" t="s">
        <v>16</v>
      </c>
      <c r="H132" s="159" t="s">
        <v>175</v>
      </c>
      <c r="I132" s="160"/>
      <c r="J132" s="161"/>
      <c r="K132" s="212"/>
      <c r="L132" s="212"/>
      <c r="M132" s="85" t="s">
        <v>16</v>
      </c>
      <c r="N132" s="164" t="s">
        <v>176</v>
      </c>
      <c r="O132" s="165"/>
      <c r="P132" s="166"/>
      <c r="Q132" s="212"/>
      <c r="R132" s="212"/>
      <c r="S132" s="85" t="s">
        <v>16</v>
      </c>
      <c r="X132" s="29"/>
      <c r="Y132" s="29"/>
    </row>
    <row r="133" spans="2:25" ht="18" customHeight="1">
      <c r="B133" s="159" t="s">
        <v>177</v>
      </c>
      <c r="C133" s="160"/>
      <c r="D133" s="161"/>
      <c r="E133" s="212"/>
      <c r="F133" s="212"/>
      <c r="G133" s="85" t="s">
        <v>16</v>
      </c>
      <c r="H133" s="159" t="s">
        <v>178</v>
      </c>
      <c r="I133" s="160"/>
      <c r="J133" s="161"/>
      <c r="K133" s="212"/>
      <c r="L133" s="212"/>
      <c r="M133" s="85" t="s">
        <v>16</v>
      </c>
      <c r="N133" s="164" t="s">
        <v>179</v>
      </c>
      <c r="O133" s="165"/>
      <c r="P133" s="166"/>
      <c r="Q133" s="212"/>
      <c r="R133" s="212"/>
      <c r="S133" s="85" t="s">
        <v>16</v>
      </c>
      <c r="X133" s="29"/>
      <c r="Y133" s="29"/>
    </row>
    <row r="134" spans="2:25" ht="18" customHeight="1">
      <c r="B134" s="159" t="s">
        <v>180</v>
      </c>
      <c r="C134" s="160"/>
      <c r="D134" s="161"/>
      <c r="E134" s="212"/>
      <c r="F134" s="212"/>
      <c r="G134" s="85" t="s">
        <v>16</v>
      </c>
      <c r="H134" s="159" t="s">
        <v>181</v>
      </c>
      <c r="I134" s="160"/>
      <c r="J134" s="161"/>
      <c r="K134" s="212"/>
      <c r="L134" s="212"/>
      <c r="M134" s="85" t="s">
        <v>16</v>
      </c>
      <c r="N134" s="164" t="s">
        <v>182</v>
      </c>
      <c r="O134" s="165"/>
      <c r="P134" s="166"/>
      <c r="Q134" s="212"/>
      <c r="R134" s="212"/>
      <c r="S134" s="85" t="s">
        <v>16</v>
      </c>
      <c r="X134" s="29"/>
      <c r="Y134" s="29"/>
    </row>
    <row r="135" spans="2:25" ht="18" customHeight="1">
      <c r="B135" s="159" t="s">
        <v>183</v>
      </c>
      <c r="C135" s="160"/>
      <c r="D135" s="161"/>
      <c r="E135" s="212"/>
      <c r="F135" s="212"/>
      <c r="G135" s="85" t="s">
        <v>16</v>
      </c>
      <c r="H135" s="159" t="s">
        <v>184</v>
      </c>
      <c r="I135" s="160"/>
      <c r="J135" s="161"/>
      <c r="K135" s="212"/>
      <c r="L135" s="212"/>
      <c r="M135" s="85" t="s">
        <v>16</v>
      </c>
      <c r="N135" s="164" t="s">
        <v>185</v>
      </c>
      <c r="O135" s="165"/>
      <c r="P135" s="166"/>
      <c r="Q135" s="212"/>
      <c r="R135" s="212"/>
      <c r="S135" s="85" t="s">
        <v>16</v>
      </c>
      <c r="X135" s="29"/>
      <c r="Y135" s="29"/>
    </row>
    <row r="136" spans="2:25" ht="18" customHeight="1">
      <c r="B136" s="159" t="s">
        <v>186</v>
      </c>
      <c r="C136" s="160"/>
      <c r="D136" s="161"/>
      <c r="E136" s="212"/>
      <c r="F136" s="212"/>
      <c r="G136" s="85" t="s">
        <v>16</v>
      </c>
      <c r="H136" s="159" t="s">
        <v>187</v>
      </c>
      <c r="I136" s="160"/>
      <c r="J136" s="161"/>
      <c r="K136" s="212"/>
      <c r="L136" s="212"/>
      <c r="M136" s="85" t="s">
        <v>16</v>
      </c>
      <c r="N136" s="164" t="s">
        <v>188</v>
      </c>
      <c r="O136" s="165"/>
      <c r="P136" s="166"/>
      <c r="Q136" s="212"/>
      <c r="R136" s="212"/>
      <c r="S136" s="85" t="s">
        <v>16</v>
      </c>
      <c r="X136" s="29"/>
      <c r="Y136" s="29"/>
    </row>
    <row r="137" spans="2:25" ht="18" customHeight="1">
      <c r="B137" s="159" t="s">
        <v>189</v>
      </c>
      <c r="C137" s="160"/>
      <c r="D137" s="161"/>
      <c r="E137" s="212"/>
      <c r="F137" s="212"/>
      <c r="G137" s="85" t="s">
        <v>16</v>
      </c>
      <c r="H137" s="159" t="s">
        <v>190</v>
      </c>
      <c r="I137" s="160"/>
      <c r="J137" s="161"/>
      <c r="K137" s="212"/>
      <c r="L137" s="212"/>
      <c r="M137" s="85" t="s">
        <v>16</v>
      </c>
      <c r="N137" s="164" t="s">
        <v>191</v>
      </c>
      <c r="O137" s="165"/>
      <c r="P137" s="166"/>
      <c r="Q137" s="212"/>
      <c r="R137" s="212"/>
      <c r="S137" s="85" t="s">
        <v>16</v>
      </c>
      <c r="X137" s="29"/>
      <c r="Y137" s="29"/>
    </row>
    <row r="138" spans="2:25" ht="18" customHeight="1">
      <c r="B138" s="159" t="s">
        <v>192</v>
      </c>
      <c r="C138" s="160"/>
      <c r="D138" s="161"/>
      <c r="E138" s="212"/>
      <c r="F138" s="212"/>
      <c r="G138" s="85" t="s">
        <v>16</v>
      </c>
      <c r="H138" s="159" t="s">
        <v>193</v>
      </c>
      <c r="I138" s="160"/>
      <c r="J138" s="161"/>
      <c r="K138" s="212"/>
      <c r="L138" s="212"/>
      <c r="M138" s="85" t="s">
        <v>16</v>
      </c>
      <c r="N138" s="164" t="s">
        <v>194</v>
      </c>
      <c r="O138" s="165"/>
      <c r="P138" s="166"/>
      <c r="Q138" s="212"/>
      <c r="R138" s="212"/>
      <c r="S138" s="85" t="s">
        <v>16</v>
      </c>
      <c r="X138" s="29"/>
      <c r="Y138" s="29"/>
    </row>
    <row r="139" spans="2:25" ht="18" customHeight="1">
      <c r="B139" s="159" t="s">
        <v>195</v>
      </c>
      <c r="C139" s="160"/>
      <c r="D139" s="161"/>
      <c r="E139" s="212"/>
      <c r="F139" s="212"/>
      <c r="G139" s="85" t="s">
        <v>16</v>
      </c>
      <c r="H139" s="159" t="s">
        <v>196</v>
      </c>
      <c r="I139" s="160"/>
      <c r="J139" s="161"/>
      <c r="K139" s="212"/>
      <c r="L139" s="212"/>
      <c r="M139" s="85" t="s">
        <v>16</v>
      </c>
      <c r="N139" s="164" t="s">
        <v>197</v>
      </c>
      <c r="O139" s="165"/>
      <c r="P139" s="166"/>
      <c r="Q139" s="212"/>
      <c r="R139" s="212"/>
      <c r="S139" s="85" t="s">
        <v>16</v>
      </c>
      <c r="X139" s="29"/>
      <c r="Y139" s="29"/>
    </row>
    <row r="140" spans="2:25" ht="18" customHeight="1">
      <c r="B140" s="159" t="s">
        <v>198</v>
      </c>
      <c r="C140" s="160"/>
      <c r="D140" s="161"/>
      <c r="E140" s="212"/>
      <c r="F140" s="212"/>
      <c r="G140" s="85" t="s">
        <v>16</v>
      </c>
      <c r="H140" s="159" t="s">
        <v>199</v>
      </c>
      <c r="I140" s="160"/>
      <c r="J140" s="161"/>
      <c r="K140" s="212"/>
      <c r="L140" s="212"/>
      <c r="M140" s="85" t="s">
        <v>16</v>
      </c>
      <c r="N140" s="164" t="s">
        <v>200</v>
      </c>
      <c r="O140" s="165"/>
      <c r="P140" s="166"/>
      <c r="Q140" s="212"/>
      <c r="R140" s="212"/>
      <c r="S140" s="85" t="s">
        <v>16</v>
      </c>
      <c r="T140" s="227" t="str">
        <f>IF($Q$143=$G$117,"","合計人数が（３）の回答人数と一致していません。確認してください。")</f>
        <v/>
      </c>
      <c r="U140" s="228"/>
      <c r="V140" s="228"/>
      <c r="W140" s="228"/>
      <c r="X140" s="228"/>
      <c r="Y140" s="228"/>
    </row>
    <row r="141" spans="2:25" ht="18" customHeight="1">
      <c r="B141" s="159" t="s">
        <v>201</v>
      </c>
      <c r="C141" s="160"/>
      <c r="D141" s="161"/>
      <c r="E141" s="212"/>
      <c r="F141" s="212"/>
      <c r="G141" s="85" t="s">
        <v>16</v>
      </c>
      <c r="H141" s="159" t="s">
        <v>202</v>
      </c>
      <c r="I141" s="160"/>
      <c r="J141" s="161"/>
      <c r="K141" s="212"/>
      <c r="L141" s="212"/>
      <c r="M141" s="85" t="s">
        <v>16</v>
      </c>
      <c r="N141" s="164" t="s">
        <v>203</v>
      </c>
      <c r="O141" s="165"/>
      <c r="P141" s="166"/>
      <c r="Q141" s="212"/>
      <c r="R141" s="212"/>
      <c r="S141" s="85" t="s">
        <v>16</v>
      </c>
      <c r="T141" s="227"/>
      <c r="U141" s="228"/>
      <c r="V141" s="228"/>
      <c r="W141" s="228"/>
      <c r="X141" s="228"/>
      <c r="Y141" s="228"/>
    </row>
    <row r="142" spans="2:25" ht="18" customHeight="1">
      <c r="B142" s="159" t="s">
        <v>204</v>
      </c>
      <c r="C142" s="160"/>
      <c r="D142" s="161"/>
      <c r="E142" s="212"/>
      <c r="F142" s="212"/>
      <c r="G142" s="85" t="s">
        <v>16</v>
      </c>
      <c r="H142" s="159" t="s">
        <v>205</v>
      </c>
      <c r="I142" s="160"/>
      <c r="J142" s="161"/>
      <c r="K142" s="212"/>
      <c r="L142" s="212"/>
      <c r="M142" s="85" t="s">
        <v>16</v>
      </c>
      <c r="N142" s="164" t="s">
        <v>206</v>
      </c>
      <c r="O142" s="165"/>
      <c r="P142" s="166"/>
      <c r="Q142" s="212"/>
      <c r="R142" s="212"/>
      <c r="S142" s="85" t="s">
        <v>16</v>
      </c>
      <c r="T142" s="227"/>
      <c r="U142" s="228"/>
      <c r="V142" s="228"/>
      <c r="W142" s="228"/>
      <c r="X142" s="228"/>
      <c r="Y142" s="228"/>
    </row>
    <row r="143" spans="2:25" ht="18" customHeight="1" thickBot="1">
      <c r="B143" s="167" t="s">
        <v>207</v>
      </c>
      <c r="C143" s="168"/>
      <c r="D143" s="169"/>
      <c r="E143" s="171"/>
      <c r="F143" s="171"/>
      <c r="G143" s="86" t="s">
        <v>16</v>
      </c>
      <c r="H143" s="167" t="s">
        <v>208</v>
      </c>
      <c r="I143" s="168"/>
      <c r="J143" s="169"/>
      <c r="K143" s="171"/>
      <c r="L143" s="171"/>
      <c r="M143" s="86" t="s">
        <v>16</v>
      </c>
      <c r="N143" s="172" t="s">
        <v>209</v>
      </c>
      <c r="O143" s="173"/>
      <c r="P143" s="174"/>
      <c r="Q143" s="175">
        <f>SUM(E129:F143,K129:L143,Q129:R142)</f>
        <v>0</v>
      </c>
      <c r="R143" s="175"/>
      <c r="S143" s="86" t="s">
        <v>16</v>
      </c>
      <c r="T143" s="227"/>
      <c r="U143" s="228"/>
      <c r="V143" s="228"/>
      <c r="W143" s="228"/>
      <c r="X143" s="228"/>
      <c r="Y143" s="228"/>
    </row>
    <row r="144" spans="2:25" ht="18" customHeight="1" thickTop="1">
      <c r="B144" s="87"/>
      <c r="C144" s="87"/>
      <c r="D144" s="87"/>
      <c r="E144" s="32"/>
      <c r="F144" s="32"/>
      <c r="G144" s="88"/>
      <c r="H144" s="87"/>
      <c r="I144" s="87"/>
      <c r="J144" s="87"/>
      <c r="K144" s="32"/>
      <c r="L144" s="32"/>
      <c r="M144" s="88"/>
      <c r="N144" s="89"/>
      <c r="O144" s="89"/>
      <c r="P144" s="89"/>
      <c r="Q144" s="60" t="s">
        <v>210</v>
      </c>
      <c r="R144" s="32"/>
      <c r="S144" s="88"/>
      <c r="T144" s="32"/>
      <c r="U144" s="90"/>
      <c r="V144" s="90"/>
      <c r="W144" s="90"/>
      <c r="X144" s="90"/>
      <c r="Y144" s="90"/>
    </row>
    <row r="145" spans="2:26" ht="18" customHeight="1">
      <c r="I145" s="56"/>
      <c r="J145" s="56"/>
      <c r="K145" s="56"/>
      <c r="N145" s="53"/>
      <c r="O145" s="53"/>
      <c r="P145" s="68"/>
      <c r="Q145" s="53"/>
      <c r="R145" s="53"/>
      <c r="S145" s="53"/>
      <c r="T145" s="53"/>
      <c r="U145" s="53"/>
      <c r="V145" s="53"/>
      <c r="W145" s="53"/>
      <c r="X145" s="53"/>
      <c r="Y145" s="53"/>
    </row>
    <row r="146" spans="2:26" ht="18" customHeight="1">
      <c r="B146" s="25" t="s">
        <v>243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57"/>
      <c r="M146" s="58"/>
      <c r="N146" s="57"/>
      <c r="O146" s="58"/>
      <c r="P146" s="58"/>
      <c r="Q146" s="57"/>
      <c r="R146" s="58"/>
    </row>
    <row r="147" spans="2:26" ht="18" customHeight="1">
      <c r="B147" s="26" t="s">
        <v>17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57"/>
      <c r="M147" s="58"/>
      <c r="N147" s="57"/>
      <c r="O147" s="58"/>
      <c r="P147" s="58"/>
      <c r="Q147" s="57"/>
      <c r="R147" s="58"/>
    </row>
    <row r="148" spans="2:26" ht="18" customHeight="1" thickBot="1">
      <c r="B148" s="192" t="s">
        <v>29</v>
      </c>
      <c r="C148" s="192"/>
      <c r="D148" s="192"/>
      <c r="E148" s="192"/>
      <c r="F148" s="192"/>
      <c r="G148" s="193"/>
      <c r="H148" s="193"/>
      <c r="I148" s="193"/>
      <c r="J148" s="192"/>
      <c r="K148" s="192"/>
      <c r="L148" s="192"/>
      <c r="M148" s="192"/>
      <c r="N148" s="192"/>
      <c r="O148" s="193"/>
      <c r="P148" s="193"/>
      <c r="Q148" s="193"/>
      <c r="R148" s="192"/>
      <c r="S148" s="192"/>
      <c r="T148" s="192"/>
      <c r="U148" s="192"/>
      <c r="V148" s="192"/>
      <c r="W148" s="193"/>
      <c r="X148" s="193"/>
      <c r="Y148" s="193"/>
    </row>
    <row r="149" spans="2:26" ht="18" customHeight="1" thickTop="1">
      <c r="B149" s="205" t="s">
        <v>27</v>
      </c>
      <c r="C149" s="206"/>
      <c r="D149" s="206"/>
      <c r="E149" s="206"/>
      <c r="F149" s="207"/>
      <c r="G149" s="197"/>
      <c r="H149" s="198"/>
      <c r="I149" s="49" t="s">
        <v>16</v>
      </c>
      <c r="J149" s="208" t="s">
        <v>25</v>
      </c>
      <c r="K149" s="206"/>
      <c r="L149" s="206"/>
      <c r="M149" s="206"/>
      <c r="N149" s="207"/>
      <c r="O149" s="197"/>
      <c r="P149" s="198"/>
      <c r="Q149" s="49" t="s">
        <v>16</v>
      </c>
      <c r="R149" s="209" t="s">
        <v>24</v>
      </c>
      <c r="S149" s="210"/>
      <c r="T149" s="210"/>
      <c r="U149" s="210"/>
      <c r="V149" s="211"/>
      <c r="W149" s="197"/>
      <c r="X149" s="198"/>
      <c r="Y149" s="30" t="s">
        <v>16</v>
      </c>
    </row>
    <row r="150" spans="2:26" ht="18" customHeight="1" thickBot="1">
      <c r="B150" s="176" t="s">
        <v>28</v>
      </c>
      <c r="C150" s="177"/>
      <c r="D150" s="177"/>
      <c r="E150" s="177"/>
      <c r="F150" s="178"/>
      <c r="G150" s="179"/>
      <c r="H150" s="180"/>
      <c r="I150" s="50" t="s">
        <v>16</v>
      </c>
      <c r="J150" s="181" t="s">
        <v>26</v>
      </c>
      <c r="K150" s="177"/>
      <c r="L150" s="177"/>
      <c r="M150" s="177"/>
      <c r="N150" s="178"/>
      <c r="O150" s="179"/>
      <c r="P150" s="180"/>
      <c r="Q150" s="50" t="s">
        <v>16</v>
      </c>
      <c r="R150" s="182" t="s">
        <v>23</v>
      </c>
      <c r="S150" s="183"/>
      <c r="T150" s="183"/>
      <c r="U150" s="183"/>
      <c r="V150" s="184"/>
      <c r="W150" s="179"/>
      <c r="X150" s="180"/>
      <c r="Y150" s="31" t="s">
        <v>16</v>
      </c>
    </row>
    <row r="151" spans="2:26" ht="18" hidden="1" customHeight="1" thickTop="1" thickBot="1"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57"/>
      <c r="M151" s="58"/>
      <c r="N151" s="57"/>
      <c r="O151" s="58"/>
      <c r="P151" s="58"/>
      <c r="Q151" s="57"/>
      <c r="R151" s="58"/>
    </row>
    <row r="152" spans="2:26" ht="18" customHeight="1" thickTop="1" thickBot="1">
      <c r="B152" s="238" t="s">
        <v>258</v>
      </c>
      <c r="C152" s="239"/>
      <c r="D152" s="239"/>
      <c r="E152" s="239"/>
      <c r="F152" s="240"/>
      <c r="G152" s="241">
        <f>SUM($G$149,$O$149,$W$149,$G$150,$O$150,$W$150)</f>
        <v>0</v>
      </c>
      <c r="H152" s="242"/>
      <c r="I152" s="111" t="s">
        <v>16</v>
      </c>
      <c r="J152" s="25" t="s">
        <v>261</v>
      </c>
      <c r="K152" s="25"/>
      <c r="L152" s="57"/>
      <c r="N152" s="65" t="str">
        <f>IF(W39&lt;&gt;G152,"（４）の回答人数と一致していません。確認してください。","")</f>
        <v/>
      </c>
      <c r="Q152" s="58"/>
    </row>
    <row r="153" spans="2:26" ht="18" customHeight="1" thickTop="1">
      <c r="B153" s="57"/>
      <c r="C153" s="27"/>
      <c r="D153" s="57"/>
      <c r="E153" s="57"/>
      <c r="F153" s="57"/>
      <c r="G153" s="57"/>
      <c r="H153" s="57"/>
      <c r="I153" s="57"/>
      <c r="J153" s="57"/>
      <c r="K153" s="57"/>
      <c r="L153" s="57"/>
      <c r="N153" s="58"/>
      <c r="Q153" s="58"/>
    </row>
    <row r="154" spans="2:26" ht="18" customHeight="1">
      <c r="B154" s="48"/>
      <c r="C154" s="32"/>
      <c r="D154" s="32"/>
      <c r="E154" s="32"/>
      <c r="F154" s="32"/>
      <c r="G154" s="36"/>
      <c r="H154" s="36"/>
      <c r="I154" s="23"/>
      <c r="J154" s="48"/>
      <c r="K154" s="32"/>
      <c r="L154" s="32"/>
      <c r="M154" s="32"/>
      <c r="N154" s="32"/>
      <c r="O154" s="36"/>
      <c r="P154" s="36"/>
      <c r="Q154" s="23"/>
      <c r="R154" s="48"/>
      <c r="S154" s="32"/>
      <c r="T154" s="32"/>
      <c r="U154" s="32"/>
      <c r="V154" s="32"/>
      <c r="W154" s="36"/>
      <c r="X154" s="36"/>
      <c r="Y154" s="23"/>
    </row>
    <row r="155" spans="2:26" ht="18" customHeight="1">
      <c r="B155" s="25" t="s">
        <v>237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57"/>
      <c r="M155" s="58"/>
      <c r="N155" s="57"/>
      <c r="O155" s="58"/>
      <c r="P155" s="58"/>
      <c r="Q155" s="57"/>
      <c r="R155" s="58"/>
    </row>
    <row r="156" spans="2:26" ht="18" customHeight="1">
      <c r="B156" s="26" t="s">
        <v>17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57"/>
      <c r="M156" s="58"/>
      <c r="N156" s="57"/>
      <c r="O156" s="58"/>
      <c r="P156" s="58"/>
      <c r="Q156" s="57"/>
      <c r="R156" s="58"/>
    </row>
    <row r="157" spans="2:26" ht="18" customHeight="1" thickBot="1">
      <c r="B157" s="192" t="s">
        <v>29</v>
      </c>
      <c r="C157" s="192"/>
      <c r="D157" s="192"/>
      <c r="E157" s="192"/>
      <c r="F157" s="192"/>
      <c r="G157" s="193"/>
      <c r="H157" s="193"/>
      <c r="I157" s="193"/>
      <c r="J157" s="192"/>
      <c r="K157" s="192"/>
      <c r="L157" s="192"/>
      <c r="M157" s="192"/>
      <c r="N157" s="192"/>
      <c r="O157" s="193"/>
      <c r="P157" s="193"/>
      <c r="Q157" s="193"/>
      <c r="R157" s="192"/>
      <c r="S157" s="192"/>
      <c r="T157" s="192"/>
      <c r="U157" s="192"/>
      <c r="V157" s="192"/>
      <c r="W157" s="193"/>
      <c r="X157" s="193"/>
      <c r="Y157" s="193"/>
    </row>
    <row r="158" spans="2:26" ht="18" customHeight="1" thickTop="1">
      <c r="B158" s="194" t="s">
        <v>30</v>
      </c>
      <c r="C158" s="195"/>
      <c r="D158" s="195"/>
      <c r="E158" s="195"/>
      <c r="F158" s="196"/>
      <c r="G158" s="197"/>
      <c r="H158" s="198"/>
      <c r="I158" s="49" t="s">
        <v>16</v>
      </c>
      <c r="J158" s="199" t="s">
        <v>33</v>
      </c>
      <c r="K158" s="195"/>
      <c r="L158" s="195"/>
      <c r="M158" s="195"/>
      <c r="N158" s="196"/>
      <c r="O158" s="197"/>
      <c r="P158" s="198"/>
      <c r="Q158" s="49" t="s">
        <v>16</v>
      </c>
      <c r="R158" s="200" t="s">
        <v>40</v>
      </c>
      <c r="S158" s="201"/>
      <c r="T158" s="201"/>
      <c r="U158" s="201"/>
      <c r="V158" s="202"/>
      <c r="W158" s="197"/>
      <c r="X158" s="198"/>
      <c r="Y158" s="30" t="s">
        <v>16</v>
      </c>
    </row>
    <row r="159" spans="2:26" ht="18" customHeight="1" thickBot="1">
      <c r="B159" s="229" t="s">
        <v>31</v>
      </c>
      <c r="C159" s="230"/>
      <c r="D159" s="230"/>
      <c r="E159" s="230"/>
      <c r="F159" s="231"/>
      <c r="G159" s="179"/>
      <c r="H159" s="180"/>
      <c r="I159" s="50" t="s">
        <v>16</v>
      </c>
      <c r="J159" s="232" t="s">
        <v>34</v>
      </c>
      <c r="K159" s="233"/>
      <c r="L159" s="233"/>
      <c r="M159" s="233"/>
      <c r="N159" s="234"/>
      <c r="O159" s="179"/>
      <c r="P159" s="180"/>
      <c r="Q159" s="50" t="s">
        <v>16</v>
      </c>
      <c r="R159" s="235" t="s">
        <v>32</v>
      </c>
      <c r="S159" s="236"/>
      <c r="T159" s="236"/>
      <c r="U159" s="236"/>
      <c r="V159" s="237"/>
      <c r="W159" s="179"/>
      <c r="X159" s="180"/>
      <c r="Y159" s="31" t="s">
        <v>262</v>
      </c>
    </row>
    <row r="160" spans="2:26" ht="18" customHeight="1" thickTop="1">
      <c r="I160" s="56"/>
      <c r="J160" s="56"/>
      <c r="K160" s="56"/>
      <c r="N160" s="316" t="str">
        <f>IF($G$149=SUM($G$158,$O$158,$W$158,$W$159,$O$159,$G$159),"","合計人数と上の「身体障がい」の人数が一致していません。確認してください。")</f>
        <v/>
      </c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</row>
    <row r="161" spans="2:26" ht="18" customHeight="1">
      <c r="I161" s="56"/>
      <c r="J161" s="56"/>
      <c r="K161" s="56"/>
      <c r="N161" s="53"/>
      <c r="O161" s="53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2:26" ht="18" customHeight="1">
      <c r="B162" s="217" t="s">
        <v>244</v>
      </c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</row>
    <row r="163" spans="2:26" ht="18" customHeight="1" thickBot="1">
      <c r="B163" s="60"/>
      <c r="C163" s="83"/>
      <c r="D163" s="83"/>
      <c r="E163" s="83"/>
      <c r="F163" s="83"/>
      <c r="G163" s="83"/>
      <c r="H163" s="83"/>
      <c r="I163" s="83"/>
      <c r="J163" s="83"/>
      <c r="K163" s="83"/>
      <c r="L163" s="60"/>
      <c r="N163" s="61"/>
      <c r="Q163" s="61"/>
    </row>
    <row r="164" spans="2:26" ht="18" customHeight="1" thickTop="1">
      <c r="B164" s="185" t="s">
        <v>165</v>
      </c>
      <c r="C164" s="186"/>
      <c r="D164" s="187"/>
      <c r="E164" s="188"/>
      <c r="F164" s="188"/>
      <c r="G164" s="84" t="s">
        <v>16</v>
      </c>
      <c r="H164" s="185" t="s">
        <v>166</v>
      </c>
      <c r="I164" s="186"/>
      <c r="J164" s="187"/>
      <c r="K164" s="188"/>
      <c r="L164" s="188"/>
      <c r="M164" s="84" t="s">
        <v>16</v>
      </c>
      <c r="N164" s="189" t="s">
        <v>167</v>
      </c>
      <c r="O164" s="190"/>
      <c r="P164" s="191"/>
      <c r="Q164" s="188"/>
      <c r="R164" s="188"/>
      <c r="S164" s="84" t="s">
        <v>16</v>
      </c>
      <c r="X164" s="29"/>
      <c r="Y164" s="29"/>
    </row>
    <row r="165" spans="2:26" ht="18" customHeight="1">
      <c r="B165" s="218" t="s">
        <v>168</v>
      </c>
      <c r="C165" s="219"/>
      <c r="D165" s="220"/>
      <c r="E165" s="212"/>
      <c r="F165" s="212"/>
      <c r="G165" s="85" t="s">
        <v>16</v>
      </c>
      <c r="H165" s="218" t="s">
        <v>169</v>
      </c>
      <c r="I165" s="219"/>
      <c r="J165" s="220"/>
      <c r="K165" s="212"/>
      <c r="L165" s="212"/>
      <c r="M165" s="85" t="s">
        <v>16</v>
      </c>
      <c r="N165" s="221" t="s">
        <v>170</v>
      </c>
      <c r="O165" s="222"/>
      <c r="P165" s="223"/>
      <c r="Q165" s="212"/>
      <c r="R165" s="212"/>
      <c r="S165" s="85" t="s">
        <v>16</v>
      </c>
      <c r="X165" s="29"/>
      <c r="Y165" s="29"/>
    </row>
    <row r="166" spans="2:26" ht="18" customHeight="1">
      <c r="B166" s="224" t="s">
        <v>171</v>
      </c>
      <c r="C166" s="225"/>
      <c r="D166" s="226"/>
      <c r="E166" s="212"/>
      <c r="F166" s="212"/>
      <c r="G166" s="85" t="s">
        <v>16</v>
      </c>
      <c r="H166" s="159" t="s">
        <v>172</v>
      </c>
      <c r="I166" s="160"/>
      <c r="J166" s="161"/>
      <c r="K166" s="212"/>
      <c r="L166" s="212"/>
      <c r="M166" s="85" t="s">
        <v>16</v>
      </c>
      <c r="N166" s="164" t="s">
        <v>173</v>
      </c>
      <c r="O166" s="165"/>
      <c r="P166" s="166"/>
      <c r="Q166" s="212"/>
      <c r="R166" s="212"/>
      <c r="S166" s="85" t="s">
        <v>16</v>
      </c>
      <c r="X166" s="29"/>
      <c r="Y166" s="29"/>
    </row>
    <row r="167" spans="2:26" ht="18" customHeight="1">
      <c r="B167" s="159" t="s">
        <v>174</v>
      </c>
      <c r="C167" s="160"/>
      <c r="D167" s="161"/>
      <c r="E167" s="212"/>
      <c r="F167" s="212"/>
      <c r="G167" s="85" t="s">
        <v>16</v>
      </c>
      <c r="H167" s="159" t="s">
        <v>175</v>
      </c>
      <c r="I167" s="160"/>
      <c r="J167" s="161"/>
      <c r="K167" s="212"/>
      <c r="L167" s="212"/>
      <c r="M167" s="85" t="s">
        <v>16</v>
      </c>
      <c r="N167" s="164" t="s">
        <v>176</v>
      </c>
      <c r="O167" s="165"/>
      <c r="P167" s="166"/>
      <c r="Q167" s="212"/>
      <c r="R167" s="212"/>
      <c r="S167" s="85" t="s">
        <v>16</v>
      </c>
      <c r="X167" s="29"/>
      <c r="Y167" s="29"/>
    </row>
    <row r="168" spans="2:26" ht="18" customHeight="1">
      <c r="B168" s="159" t="s">
        <v>177</v>
      </c>
      <c r="C168" s="160"/>
      <c r="D168" s="161"/>
      <c r="E168" s="212"/>
      <c r="F168" s="212"/>
      <c r="G168" s="85" t="s">
        <v>16</v>
      </c>
      <c r="H168" s="159" t="s">
        <v>178</v>
      </c>
      <c r="I168" s="160"/>
      <c r="J168" s="161"/>
      <c r="K168" s="212"/>
      <c r="L168" s="212"/>
      <c r="M168" s="85" t="s">
        <v>16</v>
      </c>
      <c r="N168" s="164" t="s">
        <v>179</v>
      </c>
      <c r="O168" s="165"/>
      <c r="P168" s="166"/>
      <c r="Q168" s="212"/>
      <c r="R168" s="212"/>
      <c r="S168" s="85" t="s">
        <v>16</v>
      </c>
      <c r="X168" s="29"/>
      <c r="Y168" s="29"/>
    </row>
    <row r="169" spans="2:26" ht="18" customHeight="1">
      <c r="B169" s="159" t="s">
        <v>180</v>
      </c>
      <c r="C169" s="160"/>
      <c r="D169" s="161"/>
      <c r="E169" s="212"/>
      <c r="F169" s="212"/>
      <c r="G169" s="85" t="s">
        <v>16</v>
      </c>
      <c r="H169" s="159" t="s">
        <v>181</v>
      </c>
      <c r="I169" s="160"/>
      <c r="J169" s="161"/>
      <c r="K169" s="212"/>
      <c r="L169" s="212"/>
      <c r="M169" s="85" t="s">
        <v>16</v>
      </c>
      <c r="N169" s="164" t="s">
        <v>182</v>
      </c>
      <c r="O169" s="165"/>
      <c r="P169" s="166"/>
      <c r="Q169" s="212"/>
      <c r="R169" s="212"/>
      <c r="S169" s="85" t="s">
        <v>16</v>
      </c>
      <c r="X169" s="29"/>
      <c r="Y169" s="29"/>
    </row>
    <row r="170" spans="2:26" ht="18" customHeight="1">
      <c r="B170" s="159" t="s">
        <v>183</v>
      </c>
      <c r="C170" s="160"/>
      <c r="D170" s="161"/>
      <c r="E170" s="212"/>
      <c r="F170" s="212"/>
      <c r="G170" s="85" t="s">
        <v>16</v>
      </c>
      <c r="H170" s="159" t="s">
        <v>184</v>
      </c>
      <c r="I170" s="160"/>
      <c r="J170" s="161"/>
      <c r="K170" s="212"/>
      <c r="L170" s="212"/>
      <c r="M170" s="85" t="s">
        <v>16</v>
      </c>
      <c r="N170" s="164" t="s">
        <v>185</v>
      </c>
      <c r="O170" s="165"/>
      <c r="P170" s="166"/>
      <c r="Q170" s="212"/>
      <c r="R170" s="212"/>
      <c r="S170" s="85" t="s">
        <v>16</v>
      </c>
      <c r="X170" s="29"/>
      <c r="Y170" s="29"/>
    </row>
    <row r="171" spans="2:26" ht="18" customHeight="1">
      <c r="B171" s="159" t="s">
        <v>186</v>
      </c>
      <c r="C171" s="160"/>
      <c r="D171" s="161"/>
      <c r="E171" s="212"/>
      <c r="F171" s="212"/>
      <c r="G171" s="85" t="s">
        <v>16</v>
      </c>
      <c r="H171" s="159" t="s">
        <v>187</v>
      </c>
      <c r="I171" s="160"/>
      <c r="J171" s="161"/>
      <c r="K171" s="212"/>
      <c r="L171" s="212"/>
      <c r="M171" s="85" t="s">
        <v>16</v>
      </c>
      <c r="N171" s="164" t="s">
        <v>188</v>
      </c>
      <c r="O171" s="165"/>
      <c r="P171" s="166"/>
      <c r="Q171" s="212"/>
      <c r="R171" s="212"/>
      <c r="S171" s="85" t="s">
        <v>16</v>
      </c>
      <c r="X171" s="29"/>
      <c r="Y171" s="29"/>
    </row>
    <row r="172" spans="2:26" ht="18" customHeight="1">
      <c r="B172" s="159" t="s">
        <v>189</v>
      </c>
      <c r="C172" s="160"/>
      <c r="D172" s="161"/>
      <c r="E172" s="212"/>
      <c r="F172" s="212"/>
      <c r="G172" s="85" t="s">
        <v>16</v>
      </c>
      <c r="H172" s="159" t="s">
        <v>190</v>
      </c>
      <c r="I172" s="160"/>
      <c r="J172" s="161"/>
      <c r="K172" s="212"/>
      <c r="L172" s="212"/>
      <c r="M172" s="85" t="s">
        <v>16</v>
      </c>
      <c r="N172" s="164" t="s">
        <v>191</v>
      </c>
      <c r="O172" s="165"/>
      <c r="P172" s="166"/>
      <c r="Q172" s="212"/>
      <c r="R172" s="212"/>
      <c r="S172" s="85" t="s">
        <v>16</v>
      </c>
      <c r="X172" s="29"/>
      <c r="Y172" s="29"/>
    </row>
    <row r="173" spans="2:26" ht="18" customHeight="1">
      <c r="B173" s="159" t="s">
        <v>192</v>
      </c>
      <c r="C173" s="160"/>
      <c r="D173" s="161"/>
      <c r="E173" s="212"/>
      <c r="F173" s="212"/>
      <c r="G173" s="85" t="s">
        <v>16</v>
      </c>
      <c r="H173" s="159" t="s">
        <v>193</v>
      </c>
      <c r="I173" s="160"/>
      <c r="J173" s="161"/>
      <c r="K173" s="212"/>
      <c r="L173" s="212"/>
      <c r="M173" s="85" t="s">
        <v>16</v>
      </c>
      <c r="N173" s="164" t="s">
        <v>194</v>
      </c>
      <c r="O173" s="165"/>
      <c r="P173" s="166"/>
      <c r="Q173" s="212"/>
      <c r="R173" s="212"/>
      <c r="S173" s="85" t="s">
        <v>16</v>
      </c>
      <c r="X173" s="29"/>
      <c r="Y173" s="29"/>
    </row>
    <row r="174" spans="2:26" ht="18" customHeight="1">
      <c r="B174" s="159" t="s">
        <v>195</v>
      </c>
      <c r="C174" s="160"/>
      <c r="D174" s="161"/>
      <c r="E174" s="212"/>
      <c r="F174" s="212"/>
      <c r="G174" s="85" t="s">
        <v>16</v>
      </c>
      <c r="H174" s="159" t="s">
        <v>196</v>
      </c>
      <c r="I174" s="160"/>
      <c r="J174" s="161"/>
      <c r="K174" s="212"/>
      <c r="L174" s="212"/>
      <c r="M174" s="85" t="s">
        <v>16</v>
      </c>
      <c r="N174" s="164" t="s">
        <v>197</v>
      </c>
      <c r="O174" s="165"/>
      <c r="P174" s="166"/>
      <c r="Q174" s="212"/>
      <c r="R174" s="212"/>
      <c r="S174" s="85" t="s">
        <v>16</v>
      </c>
      <c r="X174" s="29"/>
      <c r="Y174" s="29"/>
    </row>
    <row r="175" spans="2:26" ht="18" customHeight="1">
      <c r="B175" s="159" t="s">
        <v>198</v>
      </c>
      <c r="C175" s="160"/>
      <c r="D175" s="161"/>
      <c r="E175" s="212"/>
      <c r="F175" s="212"/>
      <c r="G175" s="85" t="s">
        <v>16</v>
      </c>
      <c r="H175" s="159" t="s">
        <v>199</v>
      </c>
      <c r="I175" s="160"/>
      <c r="J175" s="161"/>
      <c r="K175" s="212"/>
      <c r="L175" s="212"/>
      <c r="M175" s="85" t="s">
        <v>16</v>
      </c>
      <c r="N175" s="164" t="s">
        <v>200</v>
      </c>
      <c r="O175" s="165"/>
      <c r="P175" s="166"/>
      <c r="Q175" s="212"/>
      <c r="R175" s="212"/>
      <c r="S175" s="85" t="s">
        <v>16</v>
      </c>
      <c r="T175" s="157" t="str">
        <f>IF($Q$178=$W$39,"","合計人数が（４）の回答人数と一致していません。確認してください。")</f>
        <v/>
      </c>
      <c r="U175" s="158"/>
      <c r="V175" s="158"/>
      <c r="W175" s="158"/>
      <c r="X175" s="158"/>
      <c r="Y175" s="158"/>
    </row>
    <row r="176" spans="2:26" ht="18" customHeight="1">
      <c r="B176" s="159" t="s">
        <v>201</v>
      </c>
      <c r="C176" s="160"/>
      <c r="D176" s="161"/>
      <c r="E176" s="212"/>
      <c r="F176" s="212"/>
      <c r="G176" s="85" t="s">
        <v>16</v>
      </c>
      <c r="H176" s="159" t="s">
        <v>202</v>
      </c>
      <c r="I176" s="160"/>
      <c r="J176" s="161"/>
      <c r="K176" s="212"/>
      <c r="L176" s="212"/>
      <c r="M176" s="85" t="s">
        <v>16</v>
      </c>
      <c r="N176" s="164" t="s">
        <v>203</v>
      </c>
      <c r="O176" s="165"/>
      <c r="P176" s="166"/>
      <c r="Q176" s="212"/>
      <c r="R176" s="212"/>
      <c r="S176" s="85" t="s">
        <v>16</v>
      </c>
      <c r="T176" s="157"/>
      <c r="U176" s="158"/>
      <c r="V176" s="158"/>
      <c r="W176" s="158"/>
      <c r="X176" s="158"/>
      <c r="Y176" s="158"/>
    </row>
    <row r="177" spans="2:28" ht="18" customHeight="1">
      <c r="B177" s="159" t="s">
        <v>204</v>
      </c>
      <c r="C177" s="160"/>
      <c r="D177" s="161"/>
      <c r="E177" s="212"/>
      <c r="F177" s="212"/>
      <c r="G177" s="85" t="s">
        <v>16</v>
      </c>
      <c r="H177" s="159" t="s">
        <v>205</v>
      </c>
      <c r="I177" s="160"/>
      <c r="J177" s="161"/>
      <c r="K177" s="212"/>
      <c r="L177" s="212"/>
      <c r="M177" s="85" t="s">
        <v>16</v>
      </c>
      <c r="N177" s="164" t="s">
        <v>206</v>
      </c>
      <c r="O177" s="165"/>
      <c r="P177" s="166"/>
      <c r="Q177" s="212"/>
      <c r="R177" s="212"/>
      <c r="S177" s="85" t="s">
        <v>16</v>
      </c>
      <c r="T177" s="157"/>
      <c r="U177" s="158"/>
      <c r="V177" s="158"/>
      <c r="W177" s="158"/>
      <c r="X177" s="158"/>
      <c r="Y177" s="158"/>
    </row>
    <row r="178" spans="2:28" ht="18" customHeight="1" thickBot="1">
      <c r="B178" s="167" t="s">
        <v>207</v>
      </c>
      <c r="C178" s="168"/>
      <c r="D178" s="169"/>
      <c r="E178" s="171"/>
      <c r="F178" s="171"/>
      <c r="G178" s="86" t="s">
        <v>16</v>
      </c>
      <c r="H178" s="167" t="s">
        <v>208</v>
      </c>
      <c r="I178" s="168"/>
      <c r="J178" s="169"/>
      <c r="K178" s="171"/>
      <c r="L178" s="171"/>
      <c r="M178" s="86" t="s">
        <v>16</v>
      </c>
      <c r="N178" s="172" t="s">
        <v>209</v>
      </c>
      <c r="O178" s="173"/>
      <c r="P178" s="174"/>
      <c r="Q178" s="175">
        <f>SUM(E164:F178,K164:L178,Q164:R177)</f>
        <v>0</v>
      </c>
      <c r="R178" s="175"/>
      <c r="S178" s="86" t="s">
        <v>16</v>
      </c>
      <c r="T178" s="157"/>
      <c r="U178" s="158"/>
      <c r="V178" s="158"/>
      <c r="W178" s="158"/>
      <c r="X178" s="158"/>
      <c r="Y178" s="158"/>
    </row>
    <row r="179" spans="2:28" ht="18" customHeight="1" thickTop="1" thickBot="1">
      <c r="B179" s="87"/>
      <c r="C179" s="87"/>
      <c r="D179" s="87"/>
      <c r="E179" s="32"/>
      <c r="F179" s="32"/>
      <c r="G179" s="88"/>
      <c r="H179" s="87"/>
      <c r="I179" s="87"/>
      <c r="J179" s="87"/>
      <c r="K179" s="32"/>
      <c r="L179" s="32"/>
      <c r="M179" s="88"/>
      <c r="N179" s="89"/>
      <c r="O179" s="89"/>
      <c r="P179" s="89"/>
      <c r="Q179" s="60" t="s">
        <v>210</v>
      </c>
      <c r="R179" s="32"/>
      <c r="S179" s="88"/>
      <c r="T179" s="32"/>
      <c r="U179" s="90"/>
      <c r="V179" s="90"/>
      <c r="W179" s="90"/>
      <c r="X179" s="90"/>
      <c r="Y179" s="90"/>
    </row>
    <row r="180" spans="2:28" ht="18" customHeight="1" thickTop="1" thickBot="1">
      <c r="B180" s="29" t="s">
        <v>247</v>
      </c>
      <c r="C180" s="87"/>
      <c r="D180" s="87"/>
      <c r="E180" s="32"/>
      <c r="F180" s="32"/>
      <c r="G180" s="88"/>
      <c r="H180" s="87"/>
      <c r="I180" s="87"/>
      <c r="J180" s="87"/>
      <c r="K180" s="32"/>
      <c r="L180" s="32"/>
      <c r="M180" s="88"/>
      <c r="N180" s="89"/>
      <c r="O180" s="89"/>
      <c r="P180" s="89"/>
      <c r="Q180" s="104"/>
      <c r="R180" s="32"/>
      <c r="S180" s="149" t="s">
        <v>276</v>
      </c>
      <c r="T180" s="150"/>
      <c r="U180" s="150"/>
      <c r="V180" s="150"/>
      <c r="W180" s="203"/>
      <c r="X180" s="204"/>
      <c r="Y180" s="36" t="s">
        <v>129</v>
      </c>
    </row>
    <row r="181" spans="2:28" ht="18" customHeight="1" thickTop="1">
      <c r="B181" s="29"/>
      <c r="C181" s="107" t="s">
        <v>263</v>
      </c>
      <c r="D181" s="87"/>
      <c r="E181" s="32"/>
      <c r="F181" s="32"/>
      <c r="G181" s="88"/>
      <c r="H181" s="87"/>
      <c r="I181" s="87"/>
      <c r="J181" s="87"/>
      <c r="K181" s="32"/>
      <c r="L181" s="32"/>
      <c r="M181" s="88"/>
      <c r="N181" s="89"/>
      <c r="O181" s="89"/>
      <c r="P181" s="89"/>
      <c r="Q181" s="109"/>
      <c r="R181" s="32"/>
      <c r="S181" s="88"/>
      <c r="T181" s="32"/>
      <c r="U181" s="90"/>
      <c r="V181" s="90"/>
      <c r="W181" s="36"/>
      <c r="X181" s="36"/>
      <c r="Y181" s="36"/>
    </row>
    <row r="182" spans="2:28" ht="18" customHeight="1">
      <c r="B182" s="29"/>
      <c r="C182" s="107" t="s">
        <v>264</v>
      </c>
      <c r="D182" s="87"/>
      <c r="E182" s="32"/>
      <c r="F182" s="32"/>
      <c r="G182" s="88"/>
      <c r="H182" s="87"/>
      <c r="I182" s="87"/>
      <c r="J182" s="87"/>
      <c r="K182" s="32"/>
      <c r="L182" s="32"/>
      <c r="M182" s="88"/>
      <c r="N182" s="89"/>
      <c r="O182" s="89"/>
      <c r="P182" s="89"/>
      <c r="Q182" s="109"/>
      <c r="R182" s="32"/>
      <c r="S182" s="88"/>
      <c r="T182" s="32"/>
      <c r="U182" s="90"/>
      <c r="V182" s="90"/>
      <c r="W182" s="36"/>
      <c r="X182" s="36"/>
      <c r="Y182" s="36"/>
    </row>
    <row r="183" spans="2:28" ht="18" customHeight="1">
      <c r="B183" s="29"/>
      <c r="C183" s="107"/>
      <c r="D183" s="134" t="s">
        <v>273</v>
      </c>
      <c r="E183" s="32"/>
      <c r="F183" s="32"/>
      <c r="G183" s="88"/>
      <c r="H183" s="87"/>
      <c r="I183" s="87"/>
      <c r="J183" s="87"/>
      <c r="K183" s="32"/>
      <c r="L183" s="32"/>
      <c r="M183" s="88"/>
      <c r="N183" s="89"/>
      <c r="O183" s="89"/>
      <c r="P183" s="89"/>
      <c r="Q183" s="109"/>
      <c r="R183" s="32"/>
      <c r="S183" s="88"/>
      <c r="T183" s="32"/>
      <c r="U183" s="90"/>
      <c r="V183" s="90"/>
      <c r="W183" s="36"/>
      <c r="X183" s="36"/>
      <c r="Y183" s="36"/>
    </row>
    <row r="184" spans="2:28" ht="18" customHeight="1">
      <c r="B184" s="87"/>
      <c r="C184" s="32"/>
      <c r="D184" s="107" t="s">
        <v>274</v>
      </c>
      <c r="E184" s="32"/>
      <c r="F184" s="32"/>
      <c r="G184" s="88"/>
      <c r="H184" s="87"/>
      <c r="I184" s="87"/>
      <c r="J184" s="87"/>
      <c r="K184" s="32"/>
      <c r="L184" s="32"/>
      <c r="M184" s="88"/>
      <c r="N184" s="89"/>
      <c r="O184" s="89"/>
      <c r="P184" s="89"/>
      <c r="Q184" s="104"/>
      <c r="R184" s="32"/>
      <c r="S184" s="88"/>
      <c r="T184" s="32"/>
      <c r="U184" s="90"/>
      <c r="V184" s="90"/>
      <c r="W184" s="90"/>
      <c r="X184" s="90"/>
      <c r="Y184" s="90"/>
    </row>
    <row r="185" spans="2:28" ht="18" customHeight="1" thickBot="1">
      <c r="B185" s="87"/>
      <c r="C185" s="32"/>
      <c r="D185" s="107"/>
      <c r="E185" s="32"/>
      <c r="F185" s="32"/>
      <c r="G185" s="88"/>
      <c r="H185" s="87"/>
      <c r="I185" s="87"/>
      <c r="J185" s="87"/>
      <c r="K185" s="32"/>
      <c r="L185" s="32"/>
      <c r="M185" s="88"/>
      <c r="N185" s="89"/>
      <c r="O185" s="89"/>
      <c r="P185" s="89"/>
      <c r="Q185" s="109"/>
      <c r="R185" s="32"/>
      <c r="S185" s="88"/>
      <c r="T185" s="32"/>
      <c r="U185" s="90"/>
      <c r="V185" s="90"/>
      <c r="W185" s="90"/>
      <c r="X185" s="90"/>
      <c r="Y185" s="90"/>
    </row>
    <row r="186" spans="2:28" ht="18" customHeight="1" thickTop="1" thickBot="1">
      <c r="B186" s="29" t="s">
        <v>270</v>
      </c>
      <c r="C186" s="87"/>
      <c r="D186" s="87"/>
      <c r="E186" s="32"/>
      <c r="F186" s="32"/>
      <c r="G186" s="88"/>
      <c r="H186" s="87"/>
      <c r="I186" s="87"/>
      <c r="J186" s="87"/>
      <c r="K186" s="32"/>
      <c r="L186" s="32"/>
      <c r="M186" s="88"/>
      <c r="N186" s="89"/>
      <c r="O186" s="89"/>
      <c r="P186" s="89"/>
      <c r="Q186" s="104"/>
      <c r="R186" s="32"/>
      <c r="S186" s="149" t="s">
        <v>275</v>
      </c>
      <c r="T186" s="150"/>
      <c r="U186" s="150"/>
      <c r="V186" s="150"/>
      <c r="W186" s="203"/>
      <c r="X186" s="204"/>
      <c r="Y186" s="36" t="s">
        <v>129</v>
      </c>
    </row>
    <row r="187" spans="2:28" ht="18" customHeight="1" thickTop="1">
      <c r="B187" s="29"/>
      <c r="C187" s="107" t="s">
        <v>252</v>
      </c>
      <c r="D187" s="87"/>
      <c r="E187" s="32"/>
      <c r="F187" s="32"/>
      <c r="G187" s="88"/>
      <c r="H187" s="87"/>
      <c r="I187" s="87"/>
      <c r="J187" s="87"/>
      <c r="K187" s="32"/>
      <c r="L187" s="32"/>
      <c r="M187" s="88"/>
      <c r="N187" s="89"/>
      <c r="O187" s="89"/>
      <c r="P187" s="89"/>
      <c r="Q187" s="105"/>
      <c r="R187" s="32"/>
      <c r="S187" s="88"/>
      <c r="T187" s="32"/>
      <c r="U187" s="90"/>
      <c r="V187" s="90"/>
      <c r="W187" s="36"/>
      <c r="X187" s="36"/>
      <c r="Y187" s="36"/>
      <c r="Z187" s="33"/>
    </row>
    <row r="188" spans="2:28" ht="18" customHeight="1" thickBot="1">
      <c r="B188" s="29"/>
      <c r="C188" s="107" t="s">
        <v>250</v>
      </c>
      <c r="D188" s="87"/>
      <c r="E188" s="32"/>
      <c r="F188" s="32"/>
      <c r="G188" s="88"/>
      <c r="H188" s="87"/>
      <c r="I188" s="87"/>
      <c r="J188" s="87"/>
      <c r="K188" s="32"/>
      <c r="L188" s="32"/>
      <c r="M188" s="88"/>
      <c r="N188" s="89"/>
      <c r="O188" s="89"/>
      <c r="Q188" s="105"/>
      <c r="R188" s="32"/>
      <c r="S188" s="88"/>
      <c r="T188" s="32"/>
      <c r="U188" s="90"/>
      <c r="V188" s="90"/>
      <c r="W188" s="36"/>
      <c r="X188" s="36"/>
      <c r="Y188" s="36"/>
      <c r="Z188" s="33"/>
    </row>
    <row r="189" spans="2:28" ht="18" customHeight="1">
      <c r="B189" s="29"/>
      <c r="C189" s="107" t="s">
        <v>251</v>
      </c>
      <c r="D189" s="87"/>
      <c r="E189" s="32"/>
      <c r="F189" s="32"/>
      <c r="G189" s="88"/>
      <c r="H189" s="87"/>
      <c r="I189" s="87"/>
      <c r="J189" s="87"/>
      <c r="K189" s="32"/>
      <c r="L189" s="32"/>
      <c r="M189" s="88"/>
      <c r="N189" s="89"/>
      <c r="O189" s="151" t="s">
        <v>283</v>
      </c>
      <c r="P189" s="152"/>
      <c r="Q189" s="152"/>
      <c r="R189" s="152"/>
      <c r="S189" s="152"/>
      <c r="T189" s="152"/>
      <c r="U189" s="152"/>
      <c r="V189" s="152"/>
      <c r="W189" s="152"/>
      <c r="X189" s="152"/>
      <c r="Y189" s="153"/>
      <c r="Z189" s="33"/>
    </row>
    <row r="190" spans="2:28" ht="18" customHeight="1" thickBot="1">
      <c r="B190" s="29"/>
      <c r="C190" s="107"/>
      <c r="D190" s="87"/>
      <c r="E190" s="32"/>
      <c r="F190" s="32"/>
      <c r="G190" s="88"/>
      <c r="H190" s="87"/>
      <c r="I190" s="87"/>
      <c r="J190" s="87"/>
      <c r="K190" s="32"/>
      <c r="L190" s="32"/>
      <c r="M190" s="88"/>
      <c r="N190" s="89"/>
      <c r="O190" s="154"/>
      <c r="P190" s="155"/>
      <c r="Q190" s="155"/>
      <c r="R190" s="155"/>
      <c r="S190" s="155"/>
      <c r="T190" s="155"/>
      <c r="U190" s="155"/>
      <c r="V190" s="155"/>
      <c r="W190" s="155"/>
      <c r="X190" s="155"/>
      <c r="Y190" s="156"/>
      <c r="Z190" s="33"/>
    </row>
    <row r="191" spans="2:28" ht="18" customHeight="1" thickTop="1" thickBot="1">
      <c r="B191" s="29"/>
      <c r="C191" s="135" t="s">
        <v>268</v>
      </c>
      <c r="D191" s="136"/>
      <c r="E191" s="137"/>
      <c r="F191" s="138"/>
      <c r="G191" s="138"/>
      <c r="H191" s="138"/>
      <c r="I191" s="138"/>
      <c r="J191" s="213">
        <f>IF(W180=0,0,W186/W180)</f>
        <v>0</v>
      </c>
      <c r="K191" s="214"/>
      <c r="L191" s="107" t="s">
        <v>254</v>
      </c>
      <c r="M191" s="87"/>
      <c r="N191" s="32"/>
      <c r="O191" s="32"/>
      <c r="P191" s="133" t="str">
        <f>IF(W180="","",IF(T28=AB191,"","２（２）の報酬単価の回答と差異があります。確認してください。"))</f>
        <v/>
      </c>
      <c r="Q191" s="89"/>
      <c r="R191" s="89"/>
      <c r="S191" s="89"/>
      <c r="T191" s="106"/>
      <c r="U191" s="32"/>
      <c r="V191" s="88"/>
      <c r="W191" s="32"/>
      <c r="X191" s="90"/>
      <c r="Y191" s="90"/>
      <c r="Z191" s="36"/>
      <c r="AB191" s="1" t="str">
        <f>IF(J191&gt;=0.95,"（一）就労定着率が９割５分以上の場合",IF(AND(J191&lt;0.95,J191&gt;=0.9),"（二）就労定着率が９割以上９割５分未満の場合",IF(AND(J191&lt;0.9,J191&gt;=0.8),"（三）就労定着率が８割以上９割未満の場合",IF(AND(J191&lt;0.8,J191&gt;=0.7),"（四）就労定着率が７割以上８割未満の場合",IF(AND(J191&lt;0.7,J191&gt;=0.5),"（五）就労定着率が５割以上７割未満の場合",IF(AND(J191&lt;0.5,J191&gt;=0.3),"（六）就労定着率が３割以上５割未満の場合",IF(J191&lt;0.3,"（七）就労定着率が３割未満の場合","")))))))</f>
        <v>（七）就労定着率が３割未満の場合</v>
      </c>
    </row>
    <row r="192" spans="2:28" ht="18" customHeight="1" thickTop="1">
      <c r="B192" s="87"/>
      <c r="C192" s="87"/>
      <c r="D192" s="87"/>
      <c r="E192" s="32"/>
      <c r="F192" s="32"/>
      <c r="G192" s="88"/>
      <c r="H192" s="87"/>
      <c r="I192" s="87"/>
      <c r="J192" s="87"/>
      <c r="K192" s="32"/>
      <c r="L192" s="32"/>
      <c r="M192" s="88"/>
      <c r="N192" s="89"/>
      <c r="O192" s="89"/>
      <c r="P192" s="89"/>
      <c r="Q192" s="104"/>
      <c r="R192" s="32"/>
      <c r="S192" s="88"/>
      <c r="T192" s="32"/>
      <c r="U192" s="90"/>
      <c r="V192" s="90"/>
      <c r="W192" s="90"/>
      <c r="X192" s="90"/>
      <c r="Y192" s="90"/>
      <c r="Z192" s="33"/>
    </row>
    <row r="193" spans="2:48" ht="18" customHeight="1" thickBot="1">
      <c r="B193" s="29" t="s">
        <v>248</v>
      </c>
      <c r="C193" s="87"/>
      <c r="D193" s="87"/>
      <c r="E193" s="32"/>
      <c r="F193" s="32"/>
      <c r="G193" s="88"/>
      <c r="H193" s="87"/>
      <c r="I193" s="87"/>
      <c r="J193" s="87"/>
      <c r="K193" s="32"/>
      <c r="L193" s="32"/>
      <c r="M193" s="88"/>
      <c r="N193" s="89"/>
      <c r="O193" s="215" t="str">
        <f>IF(G194+O194+W194+G195+O195+W195=$W$186,"","合計人数が(9-2)の回答と一致していません。確認してください。")</f>
        <v/>
      </c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</row>
    <row r="194" spans="2:48" ht="18" customHeight="1" thickTop="1">
      <c r="B194" s="205" t="s">
        <v>27</v>
      </c>
      <c r="C194" s="206"/>
      <c r="D194" s="206"/>
      <c r="E194" s="206"/>
      <c r="F194" s="207"/>
      <c r="G194" s="197"/>
      <c r="H194" s="198"/>
      <c r="I194" s="49" t="s">
        <v>16</v>
      </c>
      <c r="J194" s="208" t="s">
        <v>25</v>
      </c>
      <c r="K194" s="206"/>
      <c r="L194" s="206"/>
      <c r="M194" s="206"/>
      <c r="N194" s="207"/>
      <c r="O194" s="197"/>
      <c r="P194" s="198"/>
      <c r="Q194" s="49" t="s">
        <v>16</v>
      </c>
      <c r="R194" s="209" t="s">
        <v>24</v>
      </c>
      <c r="S194" s="210"/>
      <c r="T194" s="210"/>
      <c r="U194" s="210"/>
      <c r="V194" s="211"/>
      <c r="W194" s="197"/>
      <c r="X194" s="198"/>
      <c r="Y194" s="30" t="s">
        <v>16</v>
      </c>
    </row>
    <row r="195" spans="2:48" ht="18" customHeight="1" thickBot="1">
      <c r="B195" s="176" t="s">
        <v>28</v>
      </c>
      <c r="C195" s="177"/>
      <c r="D195" s="177"/>
      <c r="E195" s="177"/>
      <c r="F195" s="178"/>
      <c r="G195" s="179"/>
      <c r="H195" s="180"/>
      <c r="I195" s="50" t="s">
        <v>16</v>
      </c>
      <c r="J195" s="181" t="s">
        <v>26</v>
      </c>
      <c r="K195" s="177"/>
      <c r="L195" s="177"/>
      <c r="M195" s="177"/>
      <c r="N195" s="178"/>
      <c r="O195" s="179"/>
      <c r="P195" s="180"/>
      <c r="Q195" s="50" t="s">
        <v>16</v>
      </c>
      <c r="R195" s="182" t="s">
        <v>23</v>
      </c>
      <c r="S195" s="183"/>
      <c r="T195" s="183"/>
      <c r="U195" s="183"/>
      <c r="V195" s="184"/>
      <c r="W195" s="179"/>
      <c r="X195" s="180"/>
      <c r="Y195" s="31" t="s">
        <v>16</v>
      </c>
    </row>
    <row r="196" spans="2:48" ht="18" customHeight="1" thickTop="1">
      <c r="B196" s="87"/>
      <c r="C196" s="87"/>
      <c r="D196" s="87"/>
      <c r="E196" s="32"/>
      <c r="F196" s="32"/>
      <c r="G196" s="88"/>
      <c r="H196" s="87"/>
      <c r="I196" s="87"/>
      <c r="J196" s="87"/>
      <c r="K196" s="32"/>
      <c r="L196" s="32"/>
      <c r="M196" s="88"/>
      <c r="N196" s="89"/>
      <c r="O196" s="89"/>
      <c r="P196" s="89"/>
      <c r="Q196" s="104"/>
      <c r="R196" s="32"/>
      <c r="S196" s="88"/>
      <c r="T196" s="32"/>
      <c r="U196" s="90"/>
      <c r="V196" s="90"/>
      <c r="W196" s="90"/>
      <c r="X196" s="90"/>
      <c r="Y196" s="90"/>
    </row>
    <row r="197" spans="2:48" ht="18" customHeight="1">
      <c r="B197" s="130" t="s">
        <v>237</v>
      </c>
      <c r="C197" s="130"/>
      <c r="D197" s="130"/>
      <c r="E197" s="130"/>
      <c r="F197" s="130"/>
      <c r="G197" s="130"/>
      <c r="H197" s="130"/>
      <c r="I197" s="130"/>
      <c r="J197" s="130"/>
      <c r="K197" s="130"/>
      <c r="L197" s="131"/>
      <c r="M197" s="132"/>
      <c r="N197" s="131"/>
      <c r="O197" s="132"/>
      <c r="P197" s="132"/>
      <c r="Q197" s="131"/>
      <c r="R197" s="132"/>
    </row>
    <row r="198" spans="2:48" ht="18" customHeight="1">
      <c r="B198" s="26" t="s">
        <v>17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1"/>
      <c r="M198" s="132"/>
      <c r="N198" s="131"/>
      <c r="O198" s="132"/>
      <c r="P198" s="132"/>
      <c r="Q198" s="131"/>
      <c r="R198" s="132"/>
    </row>
    <row r="199" spans="2:48" ht="18" customHeight="1" thickBot="1">
      <c r="B199" s="192" t="s">
        <v>29</v>
      </c>
      <c r="C199" s="192"/>
      <c r="D199" s="192"/>
      <c r="E199" s="192"/>
      <c r="F199" s="192"/>
      <c r="G199" s="193"/>
      <c r="H199" s="193"/>
      <c r="I199" s="193"/>
      <c r="J199" s="192"/>
      <c r="K199" s="192"/>
      <c r="L199" s="192"/>
      <c r="M199" s="192"/>
      <c r="N199" s="192"/>
      <c r="O199" s="193"/>
      <c r="P199" s="193"/>
      <c r="Q199" s="193"/>
      <c r="R199" s="192"/>
      <c r="S199" s="192"/>
      <c r="T199" s="192"/>
      <c r="U199" s="192"/>
      <c r="V199" s="192"/>
      <c r="W199" s="193"/>
      <c r="X199" s="193"/>
      <c r="Y199" s="193"/>
    </row>
    <row r="200" spans="2:48" ht="18" customHeight="1" thickTop="1">
      <c r="B200" s="194" t="s">
        <v>30</v>
      </c>
      <c r="C200" s="195"/>
      <c r="D200" s="195"/>
      <c r="E200" s="195"/>
      <c r="F200" s="196"/>
      <c r="G200" s="197"/>
      <c r="H200" s="198"/>
      <c r="I200" s="49" t="s">
        <v>16</v>
      </c>
      <c r="J200" s="199" t="s">
        <v>33</v>
      </c>
      <c r="K200" s="195"/>
      <c r="L200" s="195"/>
      <c r="M200" s="195"/>
      <c r="N200" s="196"/>
      <c r="O200" s="197"/>
      <c r="P200" s="198"/>
      <c r="Q200" s="49" t="s">
        <v>16</v>
      </c>
      <c r="R200" s="200" t="s">
        <v>40</v>
      </c>
      <c r="S200" s="201"/>
      <c r="T200" s="201"/>
      <c r="U200" s="201"/>
      <c r="V200" s="202"/>
      <c r="W200" s="197"/>
      <c r="X200" s="198"/>
      <c r="Y200" s="30" t="s">
        <v>16</v>
      </c>
    </row>
    <row r="201" spans="2:48" ht="18" customHeight="1" thickBot="1">
      <c r="B201" s="229" t="s">
        <v>31</v>
      </c>
      <c r="C201" s="230"/>
      <c r="D201" s="230"/>
      <c r="E201" s="230"/>
      <c r="F201" s="231"/>
      <c r="G201" s="179"/>
      <c r="H201" s="180"/>
      <c r="I201" s="50" t="s">
        <v>16</v>
      </c>
      <c r="J201" s="232" t="s">
        <v>34</v>
      </c>
      <c r="K201" s="233"/>
      <c r="L201" s="233"/>
      <c r="M201" s="233"/>
      <c r="N201" s="234"/>
      <c r="O201" s="179"/>
      <c r="P201" s="180"/>
      <c r="Q201" s="50" t="s">
        <v>16</v>
      </c>
      <c r="R201" s="235" t="s">
        <v>32</v>
      </c>
      <c r="S201" s="236"/>
      <c r="T201" s="236"/>
      <c r="U201" s="236"/>
      <c r="V201" s="237"/>
      <c r="W201" s="179"/>
      <c r="X201" s="180"/>
      <c r="Y201" s="31" t="s">
        <v>262</v>
      </c>
    </row>
    <row r="202" spans="2:48" s="33" customFormat="1" ht="18" customHeight="1" thickTop="1">
      <c r="B202" s="66"/>
      <c r="C202" s="67"/>
      <c r="D202" s="67"/>
      <c r="E202" s="67"/>
      <c r="F202" s="67"/>
      <c r="G202" s="36"/>
      <c r="H202" s="36"/>
      <c r="I202" s="23"/>
      <c r="J202" s="48"/>
      <c r="K202" s="32"/>
      <c r="L202" s="32"/>
      <c r="M202" s="32"/>
      <c r="N202" s="316" t="str">
        <f>IF($G$194=SUM($G$200,$O$200,$W$200,$W$201,$O$201,$G$201),"","合計人数と上の「身体障がい」の人数が一致していません。確認してください。")</f>
        <v/>
      </c>
      <c r="O202" s="316"/>
      <c r="P202" s="316"/>
      <c r="Q202" s="316"/>
      <c r="R202" s="316"/>
      <c r="S202" s="316"/>
      <c r="T202" s="316"/>
      <c r="U202" s="316"/>
      <c r="V202" s="316"/>
      <c r="W202" s="316"/>
      <c r="X202" s="316"/>
      <c r="Y202" s="316"/>
      <c r="Z202" s="316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2:48" s="33" customFormat="1" ht="18" customHeight="1">
      <c r="B203" s="66"/>
      <c r="C203" s="67"/>
      <c r="D203" s="67"/>
      <c r="E203" s="67"/>
      <c r="F203" s="67"/>
      <c r="G203" s="36"/>
      <c r="H203" s="36"/>
      <c r="I203" s="23"/>
      <c r="J203" s="48"/>
      <c r="K203" s="32"/>
      <c r="L203" s="32"/>
      <c r="M203" s="32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2:48" ht="18" customHeight="1">
      <c r="B204" s="29" t="s">
        <v>249</v>
      </c>
      <c r="C204" s="87"/>
      <c r="D204" s="87"/>
      <c r="E204" s="32"/>
      <c r="F204" s="32"/>
      <c r="G204" s="88"/>
      <c r="H204" s="87"/>
      <c r="I204" s="87"/>
      <c r="J204" s="87"/>
      <c r="K204" s="32"/>
      <c r="L204" s="32"/>
      <c r="M204" s="88"/>
      <c r="N204" s="89"/>
      <c r="O204" s="89"/>
      <c r="P204" s="89"/>
      <c r="Q204" s="104"/>
      <c r="R204" s="32"/>
      <c r="S204" s="88"/>
      <c r="T204" s="32"/>
      <c r="U204" s="90"/>
      <c r="V204" s="90"/>
      <c r="W204" s="90"/>
      <c r="X204" s="90"/>
      <c r="Y204" s="90"/>
    </row>
    <row r="205" spans="2:48" ht="18" customHeight="1" thickBot="1">
      <c r="B205" s="29"/>
      <c r="C205" s="87"/>
      <c r="D205" s="87"/>
      <c r="E205" s="32"/>
      <c r="F205" s="32"/>
      <c r="G205" s="88"/>
      <c r="H205" s="87"/>
      <c r="I205" s="87"/>
      <c r="J205" s="87"/>
      <c r="K205" s="32"/>
      <c r="L205" s="32"/>
      <c r="M205" s="88"/>
      <c r="N205" s="89"/>
      <c r="O205" s="89"/>
      <c r="P205" s="89"/>
      <c r="Q205" s="104"/>
      <c r="R205" s="32"/>
      <c r="S205" s="88"/>
      <c r="T205" s="32"/>
      <c r="U205" s="90"/>
      <c r="V205" s="90"/>
      <c r="W205" s="90"/>
      <c r="X205" s="90"/>
      <c r="Y205" s="90"/>
    </row>
    <row r="206" spans="2:48" ht="18" customHeight="1" thickTop="1">
      <c r="B206" s="185" t="s">
        <v>165</v>
      </c>
      <c r="C206" s="186"/>
      <c r="D206" s="187"/>
      <c r="E206" s="188"/>
      <c r="F206" s="188"/>
      <c r="G206" s="84" t="s">
        <v>16</v>
      </c>
      <c r="H206" s="185" t="s">
        <v>166</v>
      </c>
      <c r="I206" s="186"/>
      <c r="J206" s="187"/>
      <c r="K206" s="188"/>
      <c r="L206" s="188"/>
      <c r="M206" s="84" t="s">
        <v>16</v>
      </c>
      <c r="N206" s="189" t="s">
        <v>167</v>
      </c>
      <c r="O206" s="190"/>
      <c r="P206" s="191"/>
      <c r="Q206" s="188"/>
      <c r="R206" s="188"/>
      <c r="S206" s="84" t="s">
        <v>16</v>
      </c>
      <c r="X206" s="29"/>
      <c r="Y206" s="29"/>
    </row>
    <row r="207" spans="2:48" ht="18" customHeight="1">
      <c r="B207" s="218" t="s">
        <v>168</v>
      </c>
      <c r="C207" s="219"/>
      <c r="D207" s="220"/>
      <c r="E207" s="162"/>
      <c r="F207" s="163"/>
      <c r="G207" s="85" t="s">
        <v>16</v>
      </c>
      <c r="H207" s="218" t="s">
        <v>169</v>
      </c>
      <c r="I207" s="219"/>
      <c r="J207" s="220"/>
      <c r="K207" s="162"/>
      <c r="L207" s="163"/>
      <c r="M207" s="85" t="s">
        <v>16</v>
      </c>
      <c r="N207" s="221" t="s">
        <v>170</v>
      </c>
      <c r="O207" s="222"/>
      <c r="P207" s="223"/>
      <c r="Q207" s="162"/>
      <c r="R207" s="163"/>
      <c r="S207" s="85" t="s">
        <v>16</v>
      </c>
      <c r="X207" s="29"/>
      <c r="Y207" s="29"/>
    </row>
    <row r="208" spans="2:48" ht="18" customHeight="1">
      <c r="B208" s="224" t="s">
        <v>171</v>
      </c>
      <c r="C208" s="225"/>
      <c r="D208" s="226"/>
      <c r="E208" s="162"/>
      <c r="F208" s="163"/>
      <c r="G208" s="85" t="s">
        <v>16</v>
      </c>
      <c r="H208" s="159" t="s">
        <v>172</v>
      </c>
      <c r="I208" s="160"/>
      <c r="J208" s="161"/>
      <c r="K208" s="162"/>
      <c r="L208" s="163"/>
      <c r="M208" s="85" t="s">
        <v>16</v>
      </c>
      <c r="N208" s="164" t="s">
        <v>173</v>
      </c>
      <c r="O208" s="165"/>
      <c r="P208" s="166"/>
      <c r="Q208" s="162"/>
      <c r="R208" s="163"/>
      <c r="S208" s="85" t="s">
        <v>16</v>
      </c>
      <c r="X208" s="29"/>
      <c r="Y208" s="29"/>
    </row>
    <row r="209" spans="2:25" ht="18" customHeight="1">
      <c r="B209" s="159" t="s">
        <v>174</v>
      </c>
      <c r="C209" s="160"/>
      <c r="D209" s="161"/>
      <c r="E209" s="162"/>
      <c r="F209" s="163"/>
      <c r="G209" s="85" t="s">
        <v>16</v>
      </c>
      <c r="H209" s="159" t="s">
        <v>175</v>
      </c>
      <c r="I209" s="160"/>
      <c r="J209" s="161"/>
      <c r="K209" s="162"/>
      <c r="L209" s="163"/>
      <c r="M209" s="85" t="s">
        <v>16</v>
      </c>
      <c r="N209" s="164" t="s">
        <v>176</v>
      </c>
      <c r="O209" s="165"/>
      <c r="P209" s="166"/>
      <c r="Q209" s="162"/>
      <c r="R209" s="163"/>
      <c r="S209" s="85" t="s">
        <v>16</v>
      </c>
      <c r="X209" s="29"/>
      <c r="Y209" s="29"/>
    </row>
    <row r="210" spans="2:25" ht="18" customHeight="1">
      <c r="B210" s="159" t="s">
        <v>177</v>
      </c>
      <c r="C210" s="160"/>
      <c r="D210" s="161"/>
      <c r="E210" s="162"/>
      <c r="F210" s="163"/>
      <c r="G210" s="85" t="s">
        <v>16</v>
      </c>
      <c r="H210" s="159" t="s">
        <v>178</v>
      </c>
      <c r="I210" s="160"/>
      <c r="J210" s="161"/>
      <c r="K210" s="162"/>
      <c r="L210" s="163"/>
      <c r="M210" s="85" t="s">
        <v>16</v>
      </c>
      <c r="N210" s="164" t="s">
        <v>179</v>
      </c>
      <c r="O210" s="165"/>
      <c r="P210" s="166"/>
      <c r="Q210" s="162"/>
      <c r="R210" s="163"/>
      <c r="S210" s="85" t="s">
        <v>16</v>
      </c>
      <c r="X210" s="29"/>
      <c r="Y210" s="29"/>
    </row>
    <row r="211" spans="2:25" ht="18" customHeight="1">
      <c r="B211" s="159" t="s">
        <v>180</v>
      </c>
      <c r="C211" s="160"/>
      <c r="D211" s="161"/>
      <c r="E211" s="162"/>
      <c r="F211" s="163"/>
      <c r="G211" s="85" t="s">
        <v>16</v>
      </c>
      <c r="H211" s="159" t="s">
        <v>181</v>
      </c>
      <c r="I211" s="160"/>
      <c r="J211" s="161"/>
      <c r="K211" s="162"/>
      <c r="L211" s="163"/>
      <c r="M211" s="85" t="s">
        <v>16</v>
      </c>
      <c r="N211" s="164" t="s">
        <v>182</v>
      </c>
      <c r="O211" s="165"/>
      <c r="P211" s="166"/>
      <c r="Q211" s="162"/>
      <c r="R211" s="163"/>
      <c r="S211" s="85" t="s">
        <v>16</v>
      </c>
      <c r="X211" s="29"/>
      <c r="Y211" s="29"/>
    </row>
    <row r="212" spans="2:25" ht="18" customHeight="1">
      <c r="B212" s="159" t="s">
        <v>183</v>
      </c>
      <c r="C212" s="160"/>
      <c r="D212" s="161"/>
      <c r="E212" s="162"/>
      <c r="F212" s="163"/>
      <c r="G212" s="85" t="s">
        <v>16</v>
      </c>
      <c r="H212" s="159" t="s">
        <v>184</v>
      </c>
      <c r="I212" s="160"/>
      <c r="J212" s="161"/>
      <c r="K212" s="162"/>
      <c r="L212" s="163"/>
      <c r="M212" s="85" t="s">
        <v>16</v>
      </c>
      <c r="N212" s="164" t="s">
        <v>185</v>
      </c>
      <c r="O212" s="165"/>
      <c r="P212" s="166"/>
      <c r="Q212" s="162"/>
      <c r="R212" s="163"/>
      <c r="S212" s="85" t="s">
        <v>16</v>
      </c>
      <c r="X212" s="29"/>
      <c r="Y212" s="29"/>
    </row>
    <row r="213" spans="2:25" ht="18" customHeight="1">
      <c r="B213" s="159" t="s">
        <v>186</v>
      </c>
      <c r="C213" s="160"/>
      <c r="D213" s="161"/>
      <c r="E213" s="162"/>
      <c r="F213" s="163"/>
      <c r="G213" s="85" t="s">
        <v>16</v>
      </c>
      <c r="H213" s="159" t="s">
        <v>187</v>
      </c>
      <c r="I213" s="160"/>
      <c r="J213" s="161"/>
      <c r="K213" s="162"/>
      <c r="L213" s="163"/>
      <c r="M213" s="85" t="s">
        <v>16</v>
      </c>
      <c r="N213" s="164" t="s">
        <v>188</v>
      </c>
      <c r="O213" s="165"/>
      <c r="P213" s="166"/>
      <c r="Q213" s="162"/>
      <c r="R213" s="163"/>
      <c r="S213" s="85" t="s">
        <v>16</v>
      </c>
      <c r="X213" s="29"/>
      <c r="Y213" s="29"/>
    </row>
    <row r="214" spans="2:25" ht="18" customHeight="1">
      <c r="B214" s="159" t="s">
        <v>189</v>
      </c>
      <c r="C214" s="160"/>
      <c r="D214" s="161"/>
      <c r="E214" s="162"/>
      <c r="F214" s="163"/>
      <c r="G214" s="85" t="s">
        <v>16</v>
      </c>
      <c r="H214" s="159" t="s">
        <v>190</v>
      </c>
      <c r="I214" s="160"/>
      <c r="J214" s="161"/>
      <c r="K214" s="162"/>
      <c r="L214" s="163"/>
      <c r="M214" s="85" t="s">
        <v>16</v>
      </c>
      <c r="N214" s="164" t="s">
        <v>191</v>
      </c>
      <c r="O214" s="165"/>
      <c r="P214" s="166"/>
      <c r="Q214" s="162"/>
      <c r="R214" s="163"/>
      <c r="S214" s="85" t="s">
        <v>16</v>
      </c>
      <c r="X214" s="29"/>
      <c r="Y214" s="29"/>
    </row>
    <row r="215" spans="2:25" ht="18" customHeight="1">
      <c r="B215" s="159" t="s">
        <v>192</v>
      </c>
      <c r="C215" s="160"/>
      <c r="D215" s="161"/>
      <c r="E215" s="162"/>
      <c r="F215" s="163"/>
      <c r="G215" s="85" t="s">
        <v>16</v>
      </c>
      <c r="H215" s="159" t="s">
        <v>193</v>
      </c>
      <c r="I215" s="160"/>
      <c r="J215" s="161"/>
      <c r="K215" s="162"/>
      <c r="L215" s="163"/>
      <c r="M215" s="85" t="s">
        <v>16</v>
      </c>
      <c r="N215" s="164" t="s">
        <v>194</v>
      </c>
      <c r="O215" s="165"/>
      <c r="P215" s="166"/>
      <c r="Q215" s="162"/>
      <c r="R215" s="163"/>
      <c r="S215" s="85" t="s">
        <v>16</v>
      </c>
      <c r="X215" s="29"/>
      <c r="Y215" s="29"/>
    </row>
    <row r="216" spans="2:25" ht="18" customHeight="1">
      <c r="B216" s="159" t="s">
        <v>195</v>
      </c>
      <c r="C216" s="160"/>
      <c r="D216" s="161"/>
      <c r="E216" s="162"/>
      <c r="F216" s="163"/>
      <c r="G216" s="85" t="s">
        <v>16</v>
      </c>
      <c r="H216" s="159" t="s">
        <v>196</v>
      </c>
      <c r="I216" s="160"/>
      <c r="J216" s="161"/>
      <c r="K216" s="162"/>
      <c r="L216" s="163"/>
      <c r="M216" s="85" t="s">
        <v>16</v>
      </c>
      <c r="N216" s="164" t="s">
        <v>197</v>
      </c>
      <c r="O216" s="165"/>
      <c r="P216" s="166"/>
      <c r="Q216" s="162"/>
      <c r="R216" s="163"/>
      <c r="S216" s="85" t="s">
        <v>16</v>
      </c>
      <c r="X216" s="29"/>
      <c r="Y216" s="29"/>
    </row>
    <row r="217" spans="2:25" ht="18" customHeight="1">
      <c r="B217" s="159" t="s">
        <v>198</v>
      </c>
      <c r="C217" s="160"/>
      <c r="D217" s="161"/>
      <c r="E217" s="162"/>
      <c r="F217" s="163"/>
      <c r="G217" s="85" t="s">
        <v>16</v>
      </c>
      <c r="H217" s="159" t="s">
        <v>199</v>
      </c>
      <c r="I217" s="160"/>
      <c r="J217" s="161"/>
      <c r="K217" s="162"/>
      <c r="L217" s="163"/>
      <c r="M217" s="85" t="s">
        <v>16</v>
      </c>
      <c r="N217" s="164" t="s">
        <v>200</v>
      </c>
      <c r="O217" s="165"/>
      <c r="P217" s="166"/>
      <c r="Q217" s="162"/>
      <c r="R217" s="163"/>
      <c r="S217" s="85" t="s">
        <v>16</v>
      </c>
      <c r="T217" s="157" t="str">
        <f>IF($Q$220=$W$186,"","合計人数が(9-2)の回答と一致していません。確認してください。")</f>
        <v/>
      </c>
      <c r="U217" s="158"/>
      <c r="V217" s="158"/>
      <c r="W217" s="158"/>
      <c r="X217" s="158"/>
      <c r="Y217" s="158"/>
    </row>
    <row r="218" spans="2:25" ht="18" customHeight="1">
      <c r="B218" s="159" t="s">
        <v>201</v>
      </c>
      <c r="C218" s="160"/>
      <c r="D218" s="161"/>
      <c r="E218" s="162"/>
      <c r="F218" s="163"/>
      <c r="G218" s="85" t="s">
        <v>16</v>
      </c>
      <c r="H218" s="159" t="s">
        <v>202</v>
      </c>
      <c r="I218" s="160"/>
      <c r="J218" s="161"/>
      <c r="K218" s="162"/>
      <c r="L218" s="163"/>
      <c r="M218" s="85" t="s">
        <v>16</v>
      </c>
      <c r="N218" s="164" t="s">
        <v>203</v>
      </c>
      <c r="O218" s="165"/>
      <c r="P218" s="166"/>
      <c r="Q218" s="162"/>
      <c r="R218" s="163"/>
      <c r="S218" s="85" t="s">
        <v>16</v>
      </c>
      <c r="T218" s="157"/>
      <c r="U218" s="158"/>
      <c r="V218" s="158"/>
      <c r="W218" s="158"/>
      <c r="X218" s="158"/>
      <c r="Y218" s="158"/>
    </row>
    <row r="219" spans="2:25" ht="18" customHeight="1">
      <c r="B219" s="159" t="s">
        <v>204</v>
      </c>
      <c r="C219" s="160"/>
      <c r="D219" s="161"/>
      <c r="E219" s="162"/>
      <c r="F219" s="163"/>
      <c r="G219" s="85" t="s">
        <v>16</v>
      </c>
      <c r="H219" s="159" t="s">
        <v>205</v>
      </c>
      <c r="I219" s="160"/>
      <c r="J219" s="161"/>
      <c r="K219" s="162"/>
      <c r="L219" s="163"/>
      <c r="M219" s="85" t="s">
        <v>16</v>
      </c>
      <c r="N219" s="164" t="s">
        <v>206</v>
      </c>
      <c r="O219" s="165"/>
      <c r="P219" s="166"/>
      <c r="Q219" s="162"/>
      <c r="R219" s="163"/>
      <c r="S219" s="85" t="s">
        <v>16</v>
      </c>
      <c r="T219" s="157"/>
      <c r="U219" s="158"/>
      <c r="V219" s="158"/>
      <c r="W219" s="158"/>
      <c r="X219" s="158"/>
      <c r="Y219" s="158"/>
    </row>
    <row r="220" spans="2:25" ht="18" customHeight="1" thickBot="1">
      <c r="B220" s="167" t="s">
        <v>207</v>
      </c>
      <c r="C220" s="168"/>
      <c r="D220" s="169"/>
      <c r="E220" s="170"/>
      <c r="F220" s="171"/>
      <c r="G220" s="86" t="s">
        <v>16</v>
      </c>
      <c r="H220" s="167" t="s">
        <v>208</v>
      </c>
      <c r="I220" s="168"/>
      <c r="J220" s="169"/>
      <c r="K220" s="170"/>
      <c r="L220" s="171"/>
      <c r="M220" s="86" t="s">
        <v>16</v>
      </c>
      <c r="N220" s="172" t="s">
        <v>209</v>
      </c>
      <c r="O220" s="173"/>
      <c r="P220" s="174"/>
      <c r="Q220" s="175">
        <f>SUM(E206:F220,K206:L220,Q206:R219)</f>
        <v>0</v>
      </c>
      <c r="R220" s="175"/>
      <c r="S220" s="86" t="s">
        <v>16</v>
      </c>
      <c r="T220" s="157"/>
      <c r="U220" s="158"/>
      <c r="V220" s="158"/>
      <c r="W220" s="158"/>
      <c r="X220" s="158"/>
      <c r="Y220" s="158"/>
    </row>
    <row r="221" spans="2:25" ht="18" customHeight="1" thickTop="1">
      <c r="B221" s="87"/>
      <c r="C221" s="87"/>
      <c r="D221" s="87"/>
      <c r="E221" s="32"/>
      <c r="F221" s="32"/>
      <c r="G221" s="88"/>
      <c r="H221" s="87"/>
      <c r="I221" s="87"/>
      <c r="J221" s="87"/>
      <c r="K221" s="32"/>
      <c r="L221" s="32"/>
      <c r="M221" s="88"/>
      <c r="N221" s="89"/>
      <c r="O221" s="89"/>
      <c r="P221" s="89"/>
      <c r="Q221" s="104" t="s">
        <v>277</v>
      </c>
      <c r="R221" s="32"/>
      <c r="S221" s="88"/>
      <c r="T221" s="32"/>
      <c r="U221" s="90"/>
      <c r="V221" s="90"/>
      <c r="W221" s="90"/>
      <c r="X221" s="90"/>
      <c r="Y221" s="90"/>
    </row>
    <row r="222" spans="2:25" ht="18" customHeight="1">
      <c r="B222" s="29"/>
      <c r="C222" s="87"/>
      <c r="D222" s="87"/>
      <c r="E222" s="32"/>
      <c r="F222" s="32"/>
      <c r="G222" s="88"/>
      <c r="H222" s="87"/>
      <c r="I222" s="87"/>
      <c r="J222" s="87"/>
      <c r="K222" s="32"/>
      <c r="L222" s="32"/>
      <c r="M222" s="88"/>
      <c r="N222" s="89"/>
      <c r="O222" s="89"/>
      <c r="P222" s="89"/>
      <c r="Q222" s="104"/>
      <c r="R222" s="32"/>
      <c r="S222" s="88"/>
      <c r="T222" s="32"/>
      <c r="U222" s="90"/>
      <c r="V222" s="90"/>
      <c r="W222" s="90"/>
      <c r="X222" s="90"/>
      <c r="Y222" s="90"/>
    </row>
    <row r="223" spans="2:25" ht="18" customHeight="1">
      <c r="I223" s="56"/>
      <c r="J223" s="56"/>
      <c r="K223" s="56"/>
      <c r="N223" s="53"/>
      <c r="O223" s="53"/>
      <c r="P223" s="68"/>
      <c r="Q223" s="53"/>
      <c r="R223" s="53"/>
      <c r="S223" s="53"/>
      <c r="T223" s="53"/>
      <c r="U223" s="53"/>
      <c r="V223" s="53"/>
      <c r="W223" s="53"/>
      <c r="X223" s="53"/>
      <c r="Y223" s="53"/>
    </row>
    <row r="224" spans="2:25" ht="18" customHeight="1">
      <c r="B224" s="1" t="s">
        <v>221</v>
      </c>
      <c r="I224" s="17"/>
      <c r="J224" s="17"/>
      <c r="K224" s="17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</row>
    <row r="225" spans="2:26" ht="18" customHeight="1" thickBot="1">
      <c r="B225" s="312" t="s">
        <v>280</v>
      </c>
      <c r="C225" s="312"/>
      <c r="D225" s="312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  <c r="P225" s="312"/>
      <c r="Q225" s="312"/>
      <c r="R225" s="312"/>
      <c r="S225" s="317" t="str">
        <f>IF(T226&gt;W31,"３．（１）の回答人数を超えています。確認してください。","")</f>
        <v/>
      </c>
      <c r="T225" s="317"/>
      <c r="U225" s="317"/>
      <c r="V225" s="317"/>
      <c r="W225" s="317"/>
      <c r="X225" s="317"/>
      <c r="Y225" s="317"/>
      <c r="Z225" s="317"/>
    </row>
    <row r="226" spans="2:26" ht="20.25" thickTop="1" thickBot="1">
      <c r="B226" s="312"/>
      <c r="C226" s="312"/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312"/>
      <c r="P226" s="312"/>
      <c r="Q226" s="312"/>
      <c r="R226" s="312"/>
      <c r="S226" s="34"/>
      <c r="T226" s="313"/>
      <c r="U226" s="314"/>
      <c r="V226" s="81" t="s">
        <v>129</v>
      </c>
      <c r="W226" s="34"/>
      <c r="X226" s="34"/>
      <c r="Y226" s="34"/>
    </row>
    <row r="227" spans="2:26" ht="16.5" thickTop="1"/>
    <row r="228" spans="2:26" ht="15.75" customHeight="1">
      <c r="B228" s="253" t="s">
        <v>245</v>
      </c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 s="253"/>
      <c r="P228" s="253"/>
      <c r="Q228" s="253"/>
      <c r="R228" s="253"/>
      <c r="S228" s="253"/>
      <c r="T228" s="253"/>
      <c r="U228" s="253"/>
      <c r="V228" s="253"/>
      <c r="W228" s="253"/>
      <c r="X228" s="253"/>
      <c r="Y228" s="253"/>
    </row>
    <row r="229" spans="2:26" ht="16.5" customHeight="1" thickBot="1">
      <c r="B229" s="254"/>
      <c r="C229" s="254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54"/>
      <c r="O229" s="254"/>
      <c r="P229" s="254"/>
      <c r="Q229" s="254"/>
      <c r="R229" s="254"/>
      <c r="S229" s="254"/>
      <c r="T229" s="254"/>
      <c r="U229" s="254"/>
      <c r="V229" s="254"/>
      <c r="W229" s="254"/>
      <c r="X229" s="254"/>
      <c r="Y229" s="254"/>
    </row>
    <row r="230" spans="2:26" ht="16.5" thickTop="1">
      <c r="B230" s="252" t="s">
        <v>10</v>
      </c>
      <c r="C230" s="250"/>
      <c r="D230" s="250"/>
      <c r="E230" s="250"/>
      <c r="F230" s="251"/>
      <c r="G230" s="198"/>
      <c r="H230" s="248"/>
      <c r="I230" s="49" t="s">
        <v>16</v>
      </c>
      <c r="J230" s="249" t="s">
        <v>11</v>
      </c>
      <c r="K230" s="250"/>
      <c r="L230" s="250"/>
      <c r="M230" s="250"/>
      <c r="N230" s="251"/>
      <c r="O230" s="198"/>
      <c r="P230" s="248"/>
      <c r="Q230" s="49" t="s">
        <v>16</v>
      </c>
      <c r="R230" s="249" t="s">
        <v>12</v>
      </c>
      <c r="S230" s="250"/>
      <c r="T230" s="250"/>
      <c r="U230" s="250"/>
      <c r="V230" s="251"/>
      <c r="W230" s="198"/>
      <c r="X230" s="248"/>
      <c r="Y230" s="30" t="s">
        <v>16</v>
      </c>
    </row>
    <row r="231" spans="2:26" ht="16.5" thickBot="1">
      <c r="B231" s="243" t="s">
        <v>13</v>
      </c>
      <c r="C231" s="244"/>
      <c r="D231" s="244"/>
      <c r="E231" s="244"/>
      <c r="F231" s="245"/>
      <c r="G231" s="180"/>
      <c r="H231" s="247"/>
      <c r="I231" s="50" t="s">
        <v>16</v>
      </c>
      <c r="J231" s="246" t="s">
        <v>15</v>
      </c>
      <c r="K231" s="244"/>
      <c r="L231" s="244"/>
      <c r="M231" s="244"/>
      <c r="N231" s="245"/>
      <c r="O231" s="180"/>
      <c r="P231" s="247"/>
      <c r="Q231" s="50" t="s">
        <v>16</v>
      </c>
      <c r="R231" s="246" t="s">
        <v>14</v>
      </c>
      <c r="S231" s="244"/>
      <c r="T231" s="244"/>
      <c r="U231" s="244"/>
      <c r="V231" s="245"/>
      <c r="W231" s="180"/>
      <c r="X231" s="247"/>
      <c r="Y231" s="31" t="s">
        <v>16</v>
      </c>
    </row>
    <row r="232" spans="2:26" ht="16.5" thickTop="1">
      <c r="P232" s="216" t="str">
        <f>IF($T$226=SUM($G$230,$O$230,$W$230,$W$231,$O$231,$G$231),"","4.(1)の回答と合計値が異なっています。もう一度確認してください。")</f>
        <v/>
      </c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</row>
    <row r="233" spans="2:26" ht="71.25" customHeight="1" thickBot="1">
      <c r="B233" s="312" t="s">
        <v>279</v>
      </c>
      <c r="C233" s="312"/>
      <c r="D233" s="312"/>
      <c r="E233" s="312"/>
      <c r="F233" s="312"/>
      <c r="G233" s="312"/>
      <c r="H233" s="312"/>
      <c r="I233" s="312"/>
      <c r="J233" s="312"/>
      <c r="K233" s="312"/>
      <c r="L233" s="312"/>
      <c r="M233" s="312"/>
      <c r="N233" s="312"/>
      <c r="O233" s="312"/>
      <c r="P233" s="312"/>
      <c r="Q233" s="312"/>
      <c r="R233" s="312"/>
      <c r="S233" s="318" t="str">
        <f>IF(T234&gt;W31,"３．（１）の回答人数を超えています。確認してください。","")</f>
        <v/>
      </c>
      <c r="T233" s="318"/>
      <c r="U233" s="318"/>
      <c r="V233" s="318"/>
      <c r="W233" s="318"/>
      <c r="X233" s="318"/>
      <c r="Y233" s="318"/>
      <c r="Z233" s="318"/>
    </row>
    <row r="234" spans="2:26" ht="17.25" customHeight="1" thickTop="1" thickBot="1">
      <c r="B234" s="312"/>
      <c r="C234" s="312"/>
      <c r="D234" s="312"/>
      <c r="E234" s="312"/>
      <c r="F234" s="312"/>
      <c r="G234" s="312"/>
      <c r="H234" s="312"/>
      <c r="I234" s="312"/>
      <c r="J234" s="312"/>
      <c r="K234" s="312"/>
      <c r="L234" s="312"/>
      <c r="M234" s="312"/>
      <c r="N234" s="312"/>
      <c r="O234" s="312"/>
      <c r="P234" s="312"/>
      <c r="Q234" s="312"/>
      <c r="R234" s="312"/>
      <c r="S234" s="34"/>
      <c r="T234" s="313"/>
      <c r="U234" s="314"/>
      <c r="V234" s="81" t="s">
        <v>129</v>
      </c>
      <c r="W234" s="34"/>
      <c r="X234" s="34"/>
      <c r="Y234" s="34"/>
    </row>
    <row r="235" spans="2:26" ht="16.5" thickTop="1"/>
    <row r="236" spans="2:26">
      <c r="B236" s="253" t="s">
        <v>246</v>
      </c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  <c r="P236" s="253"/>
      <c r="Q236" s="253"/>
      <c r="R236" s="253"/>
      <c r="S236" s="253"/>
      <c r="T236" s="253"/>
      <c r="U236" s="253"/>
      <c r="V236" s="253"/>
      <c r="W236" s="253"/>
      <c r="X236" s="253"/>
      <c r="Y236" s="253"/>
    </row>
    <row r="237" spans="2:26" ht="16.5" thickBot="1">
      <c r="B237" s="254"/>
      <c r="C237" s="254"/>
      <c r="D237" s="254"/>
      <c r="E237" s="254"/>
      <c r="F237" s="254"/>
      <c r="G237" s="254"/>
      <c r="H237" s="254"/>
      <c r="I237" s="254"/>
      <c r="J237" s="254"/>
      <c r="K237" s="254"/>
      <c r="L237" s="254"/>
      <c r="M237" s="254"/>
      <c r="N237" s="254"/>
      <c r="O237" s="254"/>
      <c r="P237" s="254"/>
      <c r="Q237" s="254"/>
      <c r="R237" s="254"/>
      <c r="S237" s="254"/>
      <c r="T237" s="254"/>
      <c r="U237" s="254"/>
      <c r="V237" s="254"/>
      <c r="W237" s="254"/>
      <c r="X237" s="254"/>
      <c r="Y237" s="254"/>
    </row>
    <row r="238" spans="2:26" ht="16.5" thickTop="1">
      <c r="B238" s="252" t="s">
        <v>10</v>
      </c>
      <c r="C238" s="250"/>
      <c r="D238" s="250"/>
      <c r="E238" s="250"/>
      <c r="F238" s="251"/>
      <c r="G238" s="198"/>
      <c r="H238" s="248"/>
      <c r="I238" s="49" t="s">
        <v>16</v>
      </c>
      <c r="J238" s="249" t="s">
        <v>11</v>
      </c>
      <c r="K238" s="250"/>
      <c r="L238" s="250"/>
      <c r="M238" s="250"/>
      <c r="N238" s="251"/>
      <c r="O238" s="198"/>
      <c r="P238" s="248"/>
      <c r="Q238" s="49" t="s">
        <v>16</v>
      </c>
      <c r="R238" s="249" t="s">
        <v>12</v>
      </c>
      <c r="S238" s="250"/>
      <c r="T238" s="250"/>
      <c r="U238" s="250"/>
      <c r="V238" s="251"/>
      <c r="W238" s="198"/>
      <c r="X238" s="248"/>
      <c r="Y238" s="30" t="s">
        <v>16</v>
      </c>
    </row>
    <row r="239" spans="2:26" ht="16.5" thickBot="1">
      <c r="B239" s="243" t="s">
        <v>13</v>
      </c>
      <c r="C239" s="244"/>
      <c r="D239" s="244"/>
      <c r="E239" s="244"/>
      <c r="F239" s="245"/>
      <c r="G239" s="180"/>
      <c r="H239" s="247"/>
      <c r="I239" s="50" t="s">
        <v>16</v>
      </c>
      <c r="J239" s="246" t="s">
        <v>15</v>
      </c>
      <c r="K239" s="244"/>
      <c r="L239" s="244"/>
      <c r="M239" s="244"/>
      <c r="N239" s="245"/>
      <c r="O239" s="180"/>
      <c r="P239" s="247"/>
      <c r="Q239" s="50" t="s">
        <v>16</v>
      </c>
      <c r="R239" s="246" t="s">
        <v>14</v>
      </c>
      <c r="S239" s="244"/>
      <c r="T239" s="244"/>
      <c r="U239" s="244"/>
      <c r="V239" s="245"/>
      <c r="W239" s="180"/>
      <c r="X239" s="247"/>
      <c r="Y239" s="31" t="s">
        <v>16</v>
      </c>
    </row>
    <row r="240" spans="2:26" ht="16.5" thickTop="1">
      <c r="P240" s="216" t="str">
        <f>IF($T$234=SUM($G$238,$O$238,$W$238,$W$239,$O$239,$G$239),"","4.(3)の回答と合計値が異なっています。もう一度確認してください。")</f>
        <v/>
      </c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</row>
    <row r="242" spans="2:25" ht="16.5" thickBot="1">
      <c r="B242" s="1" t="s">
        <v>278</v>
      </c>
    </row>
    <row r="243" spans="2:25" ht="16.5" thickTop="1">
      <c r="B243" s="140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2"/>
    </row>
    <row r="244" spans="2:25">
      <c r="B244" s="143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5"/>
    </row>
    <row r="245" spans="2:25">
      <c r="B245" s="143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5"/>
    </row>
    <row r="246" spans="2:25" ht="16.5" thickBot="1">
      <c r="B246" s="146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8"/>
    </row>
    <row r="247" spans="2:25" ht="16.5" thickTop="1"/>
  </sheetData>
  <mergeCells count="739">
    <mergeCell ref="R158:V158"/>
    <mergeCell ref="S225:Z225"/>
    <mergeCell ref="S233:Z233"/>
    <mergeCell ref="B201:F201"/>
    <mergeCell ref="G201:H201"/>
    <mergeCell ref="J201:N201"/>
    <mergeCell ref="O201:P201"/>
    <mergeCell ref="R201:V201"/>
    <mergeCell ref="W201:X201"/>
    <mergeCell ref="N202:Z202"/>
    <mergeCell ref="T226:U226"/>
    <mergeCell ref="G230:H230"/>
    <mergeCell ref="O230:P230"/>
    <mergeCell ref="B225:R226"/>
    <mergeCell ref="J230:N230"/>
    <mergeCell ref="P232:Z232"/>
    <mergeCell ref="B207:D207"/>
    <mergeCell ref="E207:F207"/>
    <mergeCell ref="H207:J207"/>
    <mergeCell ref="K207:L207"/>
    <mergeCell ref="N207:P207"/>
    <mergeCell ref="Q207:R207"/>
    <mergeCell ref="B208:D208"/>
    <mergeCell ref="E208:F208"/>
    <mergeCell ref="W113:Y113"/>
    <mergeCell ref="N82:Y82"/>
    <mergeCell ref="N90:Z90"/>
    <mergeCell ref="N55:Z55"/>
    <mergeCell ref="N117:W117"/>
    <mergeCell ref="N125:Z125"/>
    <mergeCell ref="N160:Z160"/>
    <mergeCell ref="B239:F239"/>
    <mergeCell ref="G239:H239"/>
    <mergeCell ref="J239:N239"/>
    <mergeCell ref="O239:P239"/>
    <mergeCell ref="R239:V239"/>
    <mergeCell ref="W239:X239"/>
    <mergeCell ref="B157:F157"/>
    <mergeCell ref="G157:I157"/>
    <mergeCell ref="J157:N157"/>
    <mergeCell ref="O157:Q157"/>
    <mergeCell ref="R157:V157"/>
    <mergeCell ref="W157:Y157"/>
    <mergeCell ref="B124:F124"/>
    <mergeCell ref="G124:H124"/>
    <mergeCell ref="J124:N124"/>
    <mergeCell ref="O124:P124"/>
    <mergeCell ref="R124:V124"/>
    <mergeCell ref="G152:H152"/>
    <mergeCell ref="B36:V37"/>
    <mergeCell ref="B233:R234"/>
    <mergeCell ref="T234:U234"/>
    <mergeCell ref="B236:Y237"/>
    <mergeCell ref="B238:F238"/>
    <mergeCell ref="G238:H238"/>
    <mergeCell ref="J238:N238"/>
    <mergeCell ref="O238:P238"/>
    <mergeCell ref="R238:V238"/>
    <mergeCell ref="W238:X238"/>
    <mergeCell ref="B159:F159"/>
    <mergeCell ref="G159:H159"/>
    <mergeCell ref="J159:N159"/>
    <mergeCell ref="O159:P159"/>
    <mergeCell ref="R159:V159"/>
    <mergeCell ref="W159:X159"/>
    <mergeCell ref="B117:F117"/>
    <mergeCell ref="G117:H117"/>
    <mergeCell ref="B113:F113"/>
    <mergeCell ref="G113:I113"/>
    <mergeCell ref="J113:N113"/>
    <mergeCell ref="O113:Q113"/>
    <mergeCell ref="R113:V113"/>
    <mergeCell ref="B148:F148"/>
    <mergeCell ref="G148:I148"/>
    <mergeCell ref="J148:N148"/>
    <mergeCell ref="O148:Q148"/>
    <mergeCell ref="B158:F158"/>
    <mergeCell ref="G158:H158"/>
    <mergeCell ref="J158:N158"/>
    <mergeCell ref="O158:P158"/>
    <mergeCell ref="W150:X150"/>
    <mergeCell ref="R148:V148"/>
    <mergeCell ref="W148:Y148"/>
    <mergeCell ref="W158:X158"/>
    <mergeCell ref="B149:F149"/>
    <mergeCell ref="G149:H149"/>
    <mergeCell ref="J149:N149"/>
    <mergeCell ref="O149:P149"/>
    <mergeCell ref="R149:V149"/>
    <mergeCell ref="W149:X149"/>
    <mergeCell ref="B150:F150"/>
    <mergeCell ref="G150:H150"/>
    <mergeCell ref="J150:N150"/>
    <mergeCell ref="O150:P150"/>
    <mergeCell ref="R150:V150"/>
    <mergeCell ref="B152:F152"/>
    <mergeCell ref="B127:Y127"/>
    <mergeCell ref="B129:D129"/>
    <mergeCell ref="E129:F129"/>
    <mergeCell ref="H129:J129"/>
    <mergeCell ref="K129:L129"/>
    <mergeCell ref="N129:P129"/>
    <mergeCell ref="Q129:R129"/>
    <mergeCell ref="B130:D130"/>
    <mergeCell ref="E130:F130"/>
    <mergeCell ref="H130:J130"/>
    <mergeCell ref="K130:L130"/>
    <mergeCell ref="N130:P130"/>
    <mergeCell ref="Q130:R130"/>
    <mergeCell ref="B131:D131"/>
    <mergeCell ref="E131:F131"/>
    <mergeCell ref="H131:J131"/>
    <mergeCell ref="K131:L131"/>
    <mergeCell ref="N131:P131"/>
    <mergeCell ref="Q131:R131"/>
    <mergeCell ref="B132:D132"/>
    <mergeCell ref="E132:F132"/>
    <mergeCell ref="W114:X114"/>
    <mergeCell ref="B115:F115"/>
    <mergeCell ref="G115:H115"/>
    <mergeCell ref="J115:N115"/>
    <mergeCell ref="O115:P115"/>
    <mergeCell ref="R115:V115"/>
    <mergeCell ref="W115:X115"/>
    <mergeCell ref="H132:J132"/>
    <mergeCell ref="B122:F122"/>
    <mergeCell ref="G122:I122"/>
    <mergeCell ref="J122:N122"/>
    <mergeCell ref="O122:Q122"/>
    <mergeCell ref="R122:V122"/>
    <mergeCell ref="W122:Y122"/>
    <mergeCell ref="B123:F123"/>
    <mergeCell ref="G123:H123"/>
    <mergeCell ref="J123:N123"/>
    <mergeCell ref="O123:P123"/>
    <mergeCell ref="R123:V123"/>
    <mergeCell ref="W123:X123"/>
    <mergeCell ref="K132:L132"/>
    <mergeCell ref="N132:P132"/>
    <mergeCell ref="Q132:R132"/>
    <mergeCell ref="W124:X124"/>
    <mergeCell ref="B26:O26"/>
    <mergeCell ref="R26:S26"/>
    <mergeCell ref="T26:Y26"/>
    <mergeCell ref="B28:O28"/>
    <mergeCell ref="R28:S28"/>
    <mergeCell ref="T28:Y28"/>
    <mergeCell ref="B31:O31"/>
    <mergeCell ref="W31:X31"/>
    <mergeCell ref="W34:X34"/>
    <mergeCell ref="W37:X37"/>
    <mergeCell ref="W39:X39"/>
    <mergeCell ref="B39:T39"/>
    <mergeCell ref="B33:Z33"/>
    <mergeCell ref="R35:Z35"/>
    <mergeCell ref="R40:Z40"/>
    <mergeCell ref="W45:X45"/>
    <mergeCell ref="S2:U2"/>
    <mergeCell ref="V2:Y2"/>
    <mergeCell ref="B17:I17"/>
    <mergeCell ref="B3:Y4"/>
    <mergeCell ref="J12:Y12"/>
    <mergeCell ref="B12:I12"/>
    <mergeCell ref="B14:I14"/>
    <mergeCell ref="B15:I15"/>
    <mergeCell ref="B16:I16"/>
    <mergeCell ref="B13:I13"/>
    <mergeCell ref="J14:Y14"/>
    <mergeCell ref="J13:Y13"/>
    <mergeCell ref="J15:Y15"/>
    <mergeCell ref="J16:Y16"/>
    <mergeCell ref="J17:Q17"/>
    <mergeCell ref="R17:Y17"/>
    <mergeCell ref="B7:Y8"/>
    <mergeCell ref="B5:Y6"/>
    <mergeCell ref="R44:V44"/>
    <mergeCell ref="W44:X44"/>
    <mergeCell ref="G44:H44"/>
    <mergeCell ref="B43:F43"/>
    <mergeCell ref="J43:N43"/>
    <mergeCell ref="O43:Q43"/>
    <mergeCell ref="R43:V43"/>
    <mergeCell ref="W43:Y43"/>
    <mergeCell ref="G43:I43"/>
    <mergeCell ref="J44:N44"/>
    <mergeCell ref="O44:P44"/>
    <mergeCell ref="B44:F44"/>
    <mergeCell ref="J20:Y20"/>
    <mergeCell ref="J21:Y21"/>
    <mergeCell ref="J22:Y22"/>
    <mergeCell ref="J23:Y23"/>
    <mergeCell ref="B20:I20"/>
    <mergeCell ref="B21:I21"/>
    <mergeCell ref="B22:I22"/>
    <mergeCell ref="B23:I23"/>
    <mergeCell ref="B18:I18"/>
    <mergeCell ref="B19:I19"/>
    <mergeCell ref="J18:K18"/>
    <mergeCell ref="L18:P18"/>
    <mergeCell ref="J19:Y19"/>
    <mergeCell ref="Q18:R18"/>
    <mergeCell ref="S18:Y18"/>
    <mergeCell ref="W52:Y52"/>
    <mergeCell ref="B52:F52"/>
    <mergeCell ref="G52:I52"/>
    <mergeCell ref="J52:N52"/>
    <mergeCell ref="O52:Q52"/>
    <mergeCell ref="B231:F231"/>
    <mergeCell ref="J231:N231"/>
    <mergeCell ref="R231:V231"/>
    <mergeCell ref="W53:X53"/>
    <mergeCell ref="B54:F54"/>
    <mergeCell ref="G54:H54"/>
    <mergeCell ref="J54:N54"/>
    <mergeCell ref="O54:P54"/>
    <mergeCell ref="R54:V54"/>
    <mergeCell ref="W54:X54"/>
    <mergeCell ref="G231:H231"/>
    <mergeCell ref="O231:P231"/>
    <mergeCell ref="W230:X230"/>
    <mergeCell ref="W231:X231"/>
    <mergeCell ref="R230:V230"/>
    <mergeCell ref="B230:F230"/>
    <mergeCell ref="B228:Y229"/>
    <mergeCell ref="B53:F53"/>
    <mergeCell ref="B82:F82"/>
    <mergeCell ref="J45:N45"/>
    <mergeCell ref="O45:P45"/>
    <mergeCell ref="G47:H47"/>
    <mergeCell ref="R45:V45"/>
    <mergeCell ref="J53:N53"/>
    <mergeCell ref="O53:P53"/>
    <mergeCell ref="R53:V53"/>
    <mergeCell ref="G45:H45"/>
    <mergeCell ref="R52:V52"/>
    <mergeCell ref="G53:H53"/>
    <mergeCell ref="B47:F47"/>
    <mergeCell ref="B45:F45"/>
    <mergeCell ref="G82:H82"/>
    <mergeCell ref="B78:F78"/>
    <mergeCell ref="G78:I78"/>
    <mergeCell ref="J78:N78"/>
    <mergeCell ref="B57:Y57"/>
    <mergeCell ref="B59:D59"/>
    <mergeCell ref="E59:F59"/>
    <mergeCell ref="W80:X80"/>
    <mergeCell ref="W78:Y78"/>
    <mergeCell ref="B79:F79"/>
    <mergeCell ref="G79:H79"/>
    <mergeCell ref="J79:N79"/>
    <mergeCell ref="O79:P79"/>
    <mergeCell ref="R79:V79"/>
    <mergeCell ref="W79:X79"/>
    <mergeCell ref="O78:Q78"/>
    <mergeCell ref="R78:V78"/>
    <mergeCell ref="B80:F80"/>
    <mergeCell ref="G80:H80"/>
    <mergeCell ref="J80:N80"/>
    <mergeCell ref="O80:P80"/>
    <mergeCell ref="R80:V80"/>
    <mergeCell ref="W89:X89"/>
    <mergeCell ref="B89:F89"/>
    <mergeCell ref="G89:H89"/>
    <mergeCell ref="J89:N89"/>
    <mergeCell ref="O89:P89"/>
    <mergeCell ref="R89:V89"/>
    <mergeCell ref="W87:Y87"/>
    <mergeCell ref="B88:F88"/>
    <mergeCell ref="G88:H88"/>
    <mergeCell ref="J88:N88"/>
    <mergeCell ref="O88:P88"/>
    <mergeCell ref="R88:V88"/>
    <mergeCell ref="W88:X88"/>
    <mergeCell ref="B87:F87"/>
    <mergeCell ref="G87:I87"/>
    <mergeCell ref="J87:N87"/>
    <mergeCell ref="O87:Q87"/>
    <mergeCell ref="R87:V87"/>
    <mergeCell ref="H59:J59"/>
    <mergeCell ref="K59:L59"/>
    <mergeCell ref="N59:P59"/>
    <mergeCell ref="Q59:R59"/>
    <mergeCell ref="B60:D60"/>
    <mergeCell ref="E60:F60"/>
    <mergeCell ref="H60:J60"/>
    <mergeCell ref="K60:L60"/>
    <mergeCell ref="N60:P60"/>
    <mergeCell ref="Q60:R60"/>
    <mergeCell ref="B61:D61"/>
    <mergeCell ref="E61:F61"/>
    <mergeCell ref="H61:J61"/>
    <mergeCell ref="K61:L61"/>
    <mergeCell ref="N61:P61"/>
    <mergeCell ref="Q61:R61"/>
    <mergeCell ref="B62:D62"/>
    <mergeCell ref="E62:F62"/>
    <mergeCell ref="H62:J62"/>
    <mergeCell ref="K62:L62"/>
    <mergeCell ref="N62:P62"/>
    <mergeCell ref="Q62:R62"/>
    <mergeCell ref="B63:D63"/>
    <mergeCell ref="E63:F63"/>
    <mergeCell ref="H63:J63"/>
    <mergeCell ref="K63:L63"/>
    <mergeCell ref="N63:P63"/>
    <mergeCell ref="Q63:R63"/>
    <mergeCell ref="B64:D64"/>
    <mergeCell ref="E64:F64"/>
    <mergeCell ref="H64:J64"/>
    <mergeCell ref="K64:L64"/>
    <mergeCell ref="N64:P64"/>
    <mergeCell ref="Q64:R64"/>
    <mergeCell ref="B65:D65"/>
    <mergeCell ref="E65:F65"/>
    <mergeCell ref="H65:J65"/>
    <mergeCell ref="K65:L65"/>
    <mergeCell ref="N65:P65"/>
    <mergeCell ref="Q65:R65"/>
    <mergeCell ref="B66:D66"/>
    <mergeCell ref="E66:F66"/>
    <mergeCell ref="H66:J66"/>
    <mergeCell ref="K66:L66"/>
    <mergeCell ref="N66:P66"/>
    <mergeCell ref="Q66:R66"/>
    <mergeCell ref="B67:D67"/>
    <mergeCell ref="E67:F67"/>
    <mergeCell ref="H67:J67"/>
    <mergeCell ref="K67:L67"/>
    <mergeCell ref="N67:P67"/>
    <mergeCell ref="Q67:R67"/>
    <mergeCell ref="B68:D68"/>
    <mergeCell ref="E68:F68"/>
    <mergeCell ref="H68:J68"/>
    <mergeCell ref="K68:L68"/>
    <mergeCell ref="N68:P68"/>
    <mergeCell ref="Q68:R68"/>
    <mergeCell ref="B69:D69"/>
    <mergeCell ref="E69:F69"/>
    <mergeCell ref="H69:J69"/>
    <mergeCell ref="K69:L69"/>
    <mergeCell ref="N69:P69"/>
    <mergeCell ref="Q69:R69"/>
    <mergeCell ref="B70:D70"/>
    <mergeCell ref="E70:F70"/>
    <mergeCell ref="H70:J70"/>
    <mergeCell ref="K70:L70"/>
    <mergeCell ref="N70:P70"/>
    <mergeCell ref="Q70:R70"/>
    <mergeCell ref="T70:Y73"/>
    <mergeCell ref="B71:D71"/>
    <mergeCell ref="E71:F71"/>
    <mergeCell ref="H71:J71"/>
    <mergeCell ref="K71:L71"/>
    <mergeCell ref="N71:P71"/>
    <mergeCell ref="Q71:R71"/>
    <mergeCell ref="B72:D72"/>
    <mergeCell ref="E72:F72"/>
    <mergeCell ref="H72:J72"/>
    <mergeCell ref="K72:L72"/>
    <mergeCell ref="N72:P72"/>
    <mergeCell ref="Q72:R72"/>
    <mergeCell ref="B73:D73"/>
    <mergeCell ref="E73:F73"/>
    <mergeCell ref="H73:J73"/>
    <mergeCell ref="K73:L73"/>
    <mergeCell ref="N73:P73"/>
    <mergeCell ref="Q73:R73"/>
    <mergeCell ref="B92:Y92"/>
    <mergeCell ref="B94:D94"/>
    <mergeCell ref="E94:F94"/>
    <mergeCell ref="H94:J94"/>
    <mergeCell ref="K94:L94"/>
    <mergeCell ref="N94:P94"/>
    <mergeCell ref="Q94:R94"/>
    <mergeCell ref="B95:D95"/>
    <mergeCell ref="E95:F95"/>
    <mergeCell ref="H95:J95"/>
    <mergeCell ref="K95:L95"/>
    <mergeCell ref="N95:P95"/>
    <mergeCell ref="Q95:R95"/>
    <mergeCell ref="B96:D96"/>
    <mergeCell ref="E96:F96"/>
    <mergeCell ref="H96:J96"/>
    <mergeCell ref="K96:L96"/>
    <mergeCell ref="N96:P96"/>
    <mergeCell ref="Q96:R96"/>
    <mergeCell ref="B97:D97"/>
    <mergeCell ref="E97:F97"/>
    <mergeCell ref="H97:J97"/>
    <mergeCell ref="K97:L97"/>
    <mergeCell ref="N97:P97"/>
    <mergeCell ref="Q97:R97"/>
    <mergeCell ref="B98:D98"/>
    <mergeCell ref="E98:F98"/>
    <mergeCell ref="H98:J98"/>
    <mergeCell ref="K98:L98"/>
    <mergeCell ref="N98:P98"/>
    <mergeCell ref="Q98:R98"/>
    <mergeCell ref="B99:D99"/>
    <mergeCell ref="E99:F99"/>
    <mergeCell ref="H99:J99"/>
    <mergeCell ref="K99:L99"/>
    <mergeCell ref="N99:P99"/>
    <mergeCell ref="Q99:R99"/>
    <mergeCell ref="B100:D100"/>
    <mergeCell ref="E100:F100"/>
    <mergeCell ref="H100:J100"/>
    <mergeCell ref="K100:L100"/>
    <mergeCell ref="N100:P100"/>
    <mergeCell ref="Q100:R100"/>
    <mergeCell ref="B101:D101"/>
    <mergeCell ref="E101:F101"/>
    <mergeCell ref="H101:J101"/>
    <mergeCell ref="K101:L101"/>
    <mergeCell ref="N101:P101"/>
    <mergeCell ref="Q101:R101"/>
    <mergeCell ref="B102:D102"/>
    <mergeCell ref="E102:F102"/>
    <mergeCell ref="H102:J102"/>
    <mergeCell ref="K102:L102"/>
    <mergeCell ref="N102:P102"/>
    <mergeCell ref="Q102:R102"/>
    <mergeCell ref="B103:D103"/>
    <mergeCell ref="E103:F103"/>
    <mergeCell ref="H103:J103"/>
    <mergeCell ref="K103:L103"/>
    <mergeCell ref="N103:P103"/>
    <mergeCell ref="Q103:R103"/>
    <mergeCell ref="B114:F114"/>
    <mergeCell ref="G114:H114"/>
    <mergeCell ref="J114:N114"/>
    <mergeCell ref="B104:D104"/>
    <mergeCell ref="E104:F104"/>
    <mergeCell ref="H104:J104"/>
    <mergeCell ref="K104:L104"/>
    <mergeCell ref="N104:P104"/>
    <mergeCell ref="Q104:R104"/>
    <mergeCell ref="B105:D105"/>
    <mergeCell ref="E105:F105"/>
    <mergeCell ref="H105:J105"/>
    <mergeCell ref="K105:L105"/>
    <mergeCell ref="N105:P105"/>
    <mergeCell ref="Q105:R105"/>
    <mergeCell ref="O114:P114"/>
    <mergeCell ref="R114:V114"/>
    <mergeCell ref="T105:Y108"/>
    <mergeCell ref="B106:D106"/>
    <mergeCell ref="E106:F106"/>
    <mergeCell ref="H106:J106"/>
    <mergeCell ref="K106:L106"/>
    <mergeCell ref="N106:P106"/>
    <mergeCell ref="Q106:R106"/>
    <mergeCell ref="B107:D107"/>
    <mergeCell ref="E107:F107"/>
    <mergeCell ref="H107:J107"/>
    <mergeCell ref="K107:L107"/>
    <mergeCell ref="N107:P107"/>
    <mergeCell ref="Q107:R107"/>
    <mergeCell ref="B108:D108"/>
    <mergeCell ref="E108:F108"/>
    <mergeCell ref="H108:J108"/>
    <mergeCell ref="K108:L108"/>
    <mergeCell ref="N108:P108"/>
    <mergeCell ref="Q108:R108"/>
    <mergeCell ref="B133:D133"/>
    <mergeCell ref="E133:F133"/>
    <mergeCell ref="H133:J133"/>
    <mergeCell ref="K133:L133"/>
    <mergeCell ref="N133:P133"/>
    <mergeCell ref="Q133:R133"/>
    <mergeCell ref="B134:D134"/>
    <mergeCell ref="E134:F134"/>
    <mergeCell ref="H134:J134"/>
    <mergeCell ref="K134:L134"/>
    <mergeCell ref="N134:P134"/>
    <mergeCell ref="Q134:R134"/>
    <mergeCell ref="B135:D135"/>
    <mergeCell ref="E135:F135"/>
    <mergeCell ref="H135:J135"/>
    <mergeCell ref="K135:L135"/>
    <mergeCell ref="N135:P135"/>
    <mergeCell ref="Q135:R135"/>
    <mergeCell ref="B136:D136"/>
    <mergeCell ref="E136:F136"/>
    <mergeCell ref="H136:J136"/>
    <mergeCell ref="K136:L136"/>
    <mergeCell ref="N136:P136"/>
    <mergeCell ref="Q136:R136"/>
    <mergeCell ref="B137:D137"/>
    <mergeCell ref="E137:F137"/>
    <mergeCell ref="H137:J137"/>
    <mergeCell ref="K137:L137"/>
    <mergeCell ref="N137:P137"/>
    <mergeCell ref="Q137:R137"/>
    <mergeCell ref="B138:D138"/>
    <mergeCell ref="E138:F138"/>
    <mergeCell ref="H138:J138"/>
    <mergeCell ref="K138:L138"/>
    <mergeCell ref="N138:P138"/>
    <mergeCell ref="Q138:R138"/>
    <mergeCell ref="B139:D139"/>
    <mergeCell ref="E139:F139"/>
    <mergeCell ref="H139:J139"/>
    <mergeCell ref="K139:L139"/>
    <mergeCell ref="N139:P139"/>
    <mergeCell ref="Q139:R139"/>
    <mergeCell ref="B140:D140"/>
    <mergeCell ref="E140:F140"/>
    <mergeCell ref="H140:J140"/>
    <mergeCell ref="K140:L140"/>
    <mergeCell ref="N140:P140"/>
    <mergeCell ref="Q140:R140"/>
    <mergeCell ref="T140:Y143"/>
    <mergeCell ref="B141:D141"/>
    <mergeCell ref="E141:F141"/>
    <mergeCell ref="H141:J141"/>
    <mergeCell ref="K141:L141"/>
    <mergeCell ref="N141:P141"/>
    <mergeCell ref="Q141:R141"/>
    <mergeCell ref="B142:D142"/>
    <mergeCell ref="E142:F142"/>
    <mergeCell ref="H142:J142"/>
    <mergeCell ref="K142:L142"/>
    <mergeCell ref="N142:P142"/>
    <mergeCell ref="Q142:R142"/>
    <mergeCell ref="B143:D143"/>
    <mergeCell ref="E143:F143"/>
    <mergeCell ref="H143:J143"/>
    <mergeCell ref="K143:L143"/>
    <mergeCell ref="N143:P143"/>
    <mergeCell ref="Q143:R143"/>
    <mergeCell ref="B166:D166"/>
    <mergeCell ref="E166:F166"/>
    <mergeCell ref="H166:J166"/>
    <mergeCell ref="K166:L166"/>
    <mergeCell ref="N166:P166"/>
    <mergeCell ref="Q166:R166"/>
    <mergeCell ref="B167:D167"/>
    <mergeCell ref="E167:F167"/>
    <mergeCell ref="H167:J167"/>
    <mergeCell ref="K167:L167"/>
    <mergeCell ref="N167:P167"/>
    <mergeCell ref="Q167:R167"/>
    <mergeCell ref="B162:Y162"/>
    <mergeCell ref="B164:D164"/>
    <mergeCell ref="E164:F164"/>
    <mergeCell ref="H164:J164"/>
    <mergeCell ref="K164:L164"/>
    <mergeCell ref="N164:P164"/>
    <mergeCell ref="Q164:R164"/>
    <mergeCell ref="B165:D165"/>
    <mergeCell ref="E165:F165"/>
    <mergeCell ref="H165:J165"/>
    <mergeCell ref="K165:L165"/>
    <mergeCell ref="N165:P165"/>
    <mergeCell ref="Q165:R165"/>
    <mergeCell ref="B168:D168"/>
    <mergeCell ref="E168:F168"/>
    <mergeCell ref="H168:J168"/>
    <mergeCell ref="K168:L168"/>
    <mergeCell ref="N168:P168"/>
    <mergeCell ref="Q168:R168"/>
    <mergeCell ref="B169:D169"/>
    <mergeCell ref="E169:F169"/>
    <mergeCell ref="H169:J169"/>
    <mergeCell ref="K169:L169"/>
    <mergeCell ref="N169:P169"/>
    <mergeCell ref="Q169:R169"/>
    <mergeCell ref="B170:D170"/>
    <mergeCell ref="E170:F170"/>
    <mergeCell ref="H170:J170"/>
    <mergeCell ref="K170:L170"/>
    <mergeCell ref="N170:P170"/>
    <mergeCell ref="Q170:R170"/>
    <mergeCell ref="B171:D171"/>
    <mergeCell ref="E171:F171"/>
    <mergeCell ref="H171:J171"/>
    <mergeCell ref="K171:L171"/>
    <mergeCell ref="N171:P171"/>
    <mergeCell ref="Q171:R171"/>
    <mergeCell ref="K172:L172"/>
    <mergeCell ref="N172:P172"/>
    <mergeCell ref="Q172:R172"/>
    <mergeCell ref="B173:D173"/>
    <mergeCell ref="E173:F173"/>
    <mergeCell ref="H173:J173"/>
    <mergeCell ref="K173:L173"/>
    <mergeCell ref="N173:P173"/>
    <mergeCell ref="Q173:R173"/>
    <mergeCell ref="B172:D172"/>
    <mergeCell ref="E172:F172"/>
    <mergeCell ref="H172:J172"/>
    <mergeCell ref="P240:Z240"/>
    <mergeCell ref="T175:Y178"/>
    <mergeCell ref="B178:D178"/>
    <mergeCell ref="E178:F178"/>
    <mergeCell ref="H178:J178"/>
    <mergeCell ref="K178:L178"/>
    <mergeCell ref="N178:P178"/>
    <mergeCell ref="Q178:R178"/>
    <mergeCell ref="B175:D175"/>
    <mergeCell ref="E175:F175"/>
    <mergeCell ref="H175:J175"/>
    <mergeCell ref="K175:L175"/>
    <mergeCell ref="N175:P175"/>
    <mergeCell ref="Q175:R175"/>
    <mergeCell ref="B176:D176"/>
    <mergeCell ref="E176:F176"/>
    <mergeCell ref="H176:J176"/>
    <mergeCell ref="K176:L176"/>
    <mergeCell ref="N176:P176"/>
    <mergeCell ref="Q176:R176"/>
    <mergeCell ref="B177:D177"/>
    <mergeCell ref="E177:F177"/>
    <mergeCell ref="H177:J177"/>
    <mergeCell ref="W180:X180"/>
    <mergeCell ref="W186:X186"/>
    <mergeCell ref="B194:F194"/>
    <mergeCell ref="G194:H194"/>
    <mergeCell ref="J194:N194"/>
    <mergeCell ref="O194:P194"/>
    <mergeCell ref="R194:V194"/>
    <mergeCell ref="W194:X194"/>
    <mergeCell ref="B174:D174"/>
    <mergeCell ref="E174:F174"/>
    <mergeCell ref="H174:J174"/>
    <mergeCell ref="K174:L174"/>
    <mergeCell ref="N174:P174"/>
    <mergeCell ref="Q174:R174"/>
    <mergeCell ref="K177:L177"/>
    <mergeCell ref="N177:P177"/>
    <mergeCell ref="Q177:R177"/>
    <mergeCell ref="J191:K191"/>
    <mergeCell ref="O193:Y193"/>
    <mergeCell ref="B195:F195"/>
    <mergeCell ref="G195:H195"/>
    <mergeCell ref="J195:N195"/>
    <mergeCell ref="O195:P195"/>
    <mergeCell ref="R195:V195"/>
    <mergeCell ref="W195:X195"/>
    <mergeCell ref="B206:D206"/>
    <mergeCell ref="E206:F206"/>
    <mergeCell ref="H206:J206"/>
    <mergeCell ref="K206:L206"/>
    <mergeCell ref="N206:P206"/>
    <mergeCell ref="Q206:R206"/>
    <mergeCell ref="B199:F199"/>
    <mergeCell ref="G199:I199"/>
    <mergeCell ref="J199:N199"/>
    <mergeCell ref="O199:Q199"/>
    <mergeCell ref="R199:V199"/>
    <mergeCell ref="W199:Y199"/>
    <mergeCell ref="B200:F200"/>
    <mergeCell ref="G200:H200"/>
    <mergeCell ref="J200:N200"/>
    <mergeCell ref="O200:P200"/>
    <mergeCell ref="R200:V200"/>
    <mergeCell ref="W200:X200"/>
    <mergeCell ref="K208:L208"/>
    <mergeCell ref="N208:P208"/>
    <mergeCell ref="Q208:R208"/>
    <mergeCell ref="B209:D209"/>
    <mergeCell ref="E209:F209"/>
    <mergeCell ref="H209:J209"/>
    <mergeCell ref="K209:L209"/>
    <mergeCell ref="N209:P209"/>
    <mergeCell ref="Q209:R209"/>
    <mergeCell ref="H208:J208"/>
    <mergeCell ref="B210:D210"/>
    <mergeCell ref="E210:F210"/>
    <mergeCell ref="H210:J210"/>
    <mergeCell ref="K210:L210"/>
    <mergeCell ref="N210:P210"/>
    <mergeCell ref="Q210:R210"/>
    <mergeCell ref="B211:D211"/>
    <mergeCell ref="E211:F211"/>
    <mergeCell ref="H211:J211"/>
    <mergeCell ref="K211:L211"/>
    <mergeCell ref="N211:P211"/>
    <mergeCell ref="Q211:R211"/>
    <mergeCell ref="B212:D212"/>
    <mergeCell ref="E212:F212"/>
    <mergeCell ref="H212:J212"/>
    <mergeCell ref="K212:L212"/>
    <mergeCell ref="N212:P212"/>
    <mergeCell ref="Q212:R212"/>
    <mergeCell ref="B213:D213"/>
    <mergeCell ref="E213:F213"/>
    <mergeCell ref="H213:J213"/>
    <mergeCell ref="K213:L213"/>
    <mergeCell ref="N213:P213"/>
    <mergeCell ref="Q213:R213"/>
    <mergeCell ref="B214:D214"/>
    <mergeCell ref="E214:F214"/>
    <mergeCell ref="H214:J214"/>
    <mergeCell ref="K214:L214"/>
    <mergeCell ref="N214:P214"/>
    <mergeCell ref="Q214:R214"/>
    <mergeCell ref="Q215:R215"/>
    <mergeCell ref="B216:D216"/>
    <mergeCell ref="E216:F216"/>
    <mergeCell ref="H216:J216"/>
    <mergeCell ref="K216:L216"/>
    <mergeCell ref="N216:P216"/>
    <mergeCell ref="Q216:R216"/>
    <mergeCell ref="E217:F217"/>
    <mergeCell ref="H217:J217"/>
    <mergeCell ref="K217:L217"/>
    <mergeCell ref="N217:P217"/>
    <mergeCell ref="Q217:R217"/>
    <mergeCell ref="B215:D215"/>
    <mergeCell ref="E215:F215"/>
    <mergeCell ref="H215:J215"/>
    <mergeCell ref="K215:L215"/>
    <mergeCell ref="N215:P215"/>
    <mergeCell ref="B243:Y246"/>
    <mergeCell ref="S186:V186"/>
    <mergeCell ref="S180:V180"/>
    <mergeCell ref="O189:Y190"/>
    <mergeCell ref="T217:Y220"/>
    <mergeCell ref="B218:D218"/>
    <mergeCell ref="E218:F218"/>
    <mergeCell ref="H218:J218"/>
    <mergeCell ref="K218:L218"/>
    <mergeCell ref="N218:P218"/>
    <mergeCell ref="Q218:R218"/>
    <mergeCell ref="B219:D219"/>
    <mergeCell ref="E219:F219"/>
    <mergeCell ref="H219:J219"/>
    <mergeCell ref="K219:L219"/>
    <mergeCell ref="N219:P219"/>
    <mergeCell ref="Q219:R219"/>
    <mergeCell ref="B220:D220"/>
    <mergeCell ref="E220:F220"/>
    <mergeCell ref="H220:J220"/>
    <mergeCell ref="K220:L220"/>
    <mergeCell ref="N220:P220"/>
    <mergeCell ref="Q220:R220"/>
    <mergeCell ref="B217:D217"/>
  </mergeCells>
  <phoneticPr fontId="2"/>
  <dataValidations count="2">
    <dataValidation type="list" allowBlank="1" showInputMessage="1" showErrorMessage="1" sqref="T28:Y30">
      <formula1>就労定着支援事業所</formula1>
    </dataValidation>
    <dataValidation type="list" allowBlank="1" showInputMessage="1" showErrorMessage="1" sqref="T26:Y26">
      <formula1>定着・旧報酬</formula1>
    </dataValidation>
  </dataValidations>
  <pageMargins left="0.25" right="0.25" top="0.75" bottom="0.75" header="0.3" footer="0.3"/>
  <pageSetup paperSize="9" scale="81" fitToHeight="0" orientation="portrait" r:id="rId1"/>
  <rowBreaks count="6" manualBreakCount="6">
    <brk id="29" max="25" man="1"/>
    <brk id="75" max="25" man="1"/>
    <brk id="110" max="25" man="1"/>
    <brk id="144" max="25" man="1"/>
    <brk id="179" max="25" man="1"/>
    <brk id="223" max="25" man="1"/>
  </rowBreaks>
  <colBreaks count="1" manualBreakCount="1">
    <brk id="1" max="24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プルダウンリスト!$D$2:$D$13</xm:f>
          </x14:formula1>
          <xm:sqref>S18</xm:sqref>
        </x14:dataValidation>
        <x14:dataValidation type="list" allowBlank="1" showInputMessage="1" showErrorMessage="1">
          <x14:formula1>
            <xm:f>プルダウンリスト!$B$2:$B$11</xm:f>
          </x14:formula1>
          <xm:sqref>J13:Y13</xm:sqref>
        </x14:dataValidation>
        <x14:dataValidation type="list" allowBlank="1" showInputMessage="1" showErrorMessage="1">
          <x14:formula1>
            <xm:f>プルダウンリスト!$A$2:$A$44</xm:f>
          </x14:formula1>
          <xm:sqref>J12:Y12</xm:sqref>
        </x14:dataValidation>
        <x14:dataValidation type="list" allowBlank="1" showInputMessage="1" showErrorMessage="1">
          <x14:formula1>
            <xm:f>プルダウンリスト!$C$2:$C$16</xm:f>
          </x14:formula1>
          <xm:sqref>L18:P18</xm:sqref>
        </x14:dataValidation>
        <x14:dataValidation type="list" allowBlank="1" showInputMessage="1" showErrorMessage="1">
          <x14:formula1>
            <xm:f>プルダウンリスト!$F$2:$F$7</xm:f>
          </x14:formula1>
          <xm:sqref>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J1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3" sqref="C13"/>
    </sheetView>
  </sheetViews>
  <sheetFormatPr defaultColWidth="9" defaultRowHeight="18.75"/>
  <cols>
    <col min="1" max="1" width="9.875" style="2" customWidth="1"/>
    <col min="2" max="2" width="11.25" style="2" customWidth="1"/>
    <col min="3" max="8" width="17.875" style="2" customWidth="1"/>
    <col min="9" max="10" width="17.875" style="14" customWidth="1"/>
    <col min="11" max="15" width="17.875" style="2" customWidth="1"/>
    <col min="16" max="17" width="5.625" style="2" customWidth="1"/>
    <col min="18" max="18" width="14.875" style="3" customWidth="1"/>
    <col min="19" max="19" width="11.625" style="3" customWidth="1"/>
    <col min="20" max="20" width="16.125" style="3" customWidth="1"/>
    <col min="21" max="21" width="15.625" style="3" customWidth="1"/>
    <col min="22" max="327" width="4.625" style="3" customWidth="1"/>
    <col min="328" max="333" width="3.625" style="3" customWidth="1"/>
    <col min="334" max="334" width="54.375" style="3" customWidth="1"/>
    <col min="335" max="371" width="3.625" style="3" customWidth="1"/>
    <col min="372" max="374" width="4.625" style="3" customWidth="1"/>
    <col min="375" max="409" width="5.625" style="2" customWidth="1"/>
    <col min="410" max="410" width="26.875" style="2" customWidth="1"/>
    <col min="411" max="16384" width="9" style="2"/>
  </cols>
  <sheetData>
    <row r="1" spans="1:374" ht="39.75" customHeight="1" thickBot="1">
      <c r="A1" s="5"/>
      <c r="B1" s="332" t="s">
        <v>18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 t="s">
        <v>138</v>
      </c>
      <c r="Q1" s="334"/>
      <c r="R1" s="80" t="s">
        <v>139</v>
      </c>
      <c r="S1" s="80" t="s">
        <v>140</v>
      </c>
      <c r="T1" s="80" t="s">
        <v>141</v>
      </c>
      <c r="U1" s="59" t="s">
        <v>142</v>
      </c>
      <c r="V1" s="326" t="s">
        <v>143</v>
      </c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8"/>
      <c r="CC1" s="326" t="s">
        <v>212</v>
      </c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327"/>
      <c r="CS1" s="327"/>
      <c r="CT1" s="327"/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7"/>
      <c r="DF1" s="327"/>
      <c r="DG1" s="327"/>
      <c r="DH1" s="327"/>
      <c r="DI1" s="327"/>
      <c r="DJ1" s="327"/>
      <c r="DK1" s="327"/>
      <c r="DL1" s="327"/>
      <c r="DM1" s="327"/>
      <c r="DN1" s="327"/>
      <c r="DO1" s="327"/>
      <c r="DP1" s="327"/>
      <c r="DQ1" s="327"/>
      <c r="DR1" s="327"/>
      <c r="DS1" s="327"/>
      <c r="DT1" s="327"/>
      <c r="DU1" s="327"/>
      <c r="DV1" s="327"/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8"/>
      <c r="EJ1" s="326" t="s">
        <v>213</v>
      </c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/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/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7"/>
      <c r="GC1" s="327"/>
      <c r="GD1" s="327"/>
      <c r="GE1" s="327"/>
      <c r="GF1" s="327"/>
      <c r="GG1" s="327"/>
      <c r="GH1" s="327"/>
      <c r="GI1" s="327"/>
      <c r="GJ1" s="327"/>
      <c r="GK1" s="327"/>
      <c r="GL1" s="327"/>
      <c r="GM1" s="327"/>
      <c r="GN1" s="327"/>
      <c r="GO1" s="327"/>
      <c r="GP1" s="328"/>
      <c r="GQ1" s="326" t="s">
        <v>214</v>
      </c>
      <c r="GR1" s="327"/>
      <c r="GS1" s="327"/>
      <c r="GT1" s="327"/>
      <c r="GU1" s="327"/>
      <c r="GV1" s="327"/>
      <c r="GW1" s="327"/>
      <c r="GX1" s="327"/>
      <c r="GY1" s="327"/>
      <c r="GZ1" s="327"/>
      <c r="HA1" s="327"/>
      <c r="HB1" s="327"/>
      <c r="HC1" s="327"/>
      <c r="HD1" s="327"/>
      <c r="HE1" s="327"/>
      <c r="HF1" s="327"/>
      <c r="HG1" s="327"/>
      <c r="HH1" s="327"/>
      <c r="HI1" s="327"/>
      <c r="HJ1" s="327"/>
      <c r="HK1" s="327"/>
      <c r="HL1" s="327"/>
      <c r="HM1" s="327"/>
      <c r="HN1" s="327"/>
      <c r="HO1" s="327"/>
      <c r="HP1" s="327"/>
      <c r="HQ1" s="327"/>
      <c r="HR1" s="327"/>
      <c r="HS1" s="327"/>
      <c r="HT1" s="327"/>
      <c r="HU1" s="327"/>
      <c r="HV1" s="327"/>
      <c r="HW1" s="327"/>
      <c r="HX1" s="327"/>
      <c r="HY1" s="327"/>
      <c r="HZ1" s="327"/>
      <c r="IA1" s="327"/>
      <c r="IB1" s="327"/>
      <c r="IC1" s="327"/>
      <c r="ID1" s="327"/>
      <c r="IE1" s="327"/>
      <c r="IF1" s="327"/>
      <c r="IG1" s="327"/>
      <c r="IH1" s="327"/>
      <c r="II1" s="327"/>
      <c r="IJ1" s="327"/>
      <c r="IK1" s="327"/>
      <c r="IL1" s="327"/>
      <c r="IM1" s="327"/>
      <c r="IN1" s="327"/>
      <c r="IO1" s="327"/>
      <c r="IP1" s="327"/>
      <c r="IQ1" s="327"/>
      <c r="IR1" s="327"/>
      <c r="IS1" s="327"/>
      <c r="IT1" s="327"/>
      <c r="IU1" s="327"/>
      <c r="IV1" s="327"/>
      <c r="IW1" s="331"/>
      <c r="IX1" s="335" t="s">
        <v>266</v>
      </c>
      <c r="IY1" s="336"/>
      <c r="IZ1" s="336"/>
      <c r="JA1" s="336"/>
      <c r="JB1" s="336"/>
      <c r="JC1" s="336"/>
      <c r="JD1" s="336"/>
      <c r="JE1" s="336"/>
      <c r="JF1" s="336"/>
      <c r="JG1" s="336"/>
      <c r="JH1" s="336"/>
      <c r="JI1" s="336"/>
      <c r="JJ1" s="336"/>
      <c r="JK1" s="336"/>
      <c r="JL1" s="336"/>
      <c r="JM1" s="336"/>
      <c r="JN1" s="336"/>
      <c r="JO1" s="336"/>
      <c r="JP1" s="336"/>
      <c r="JQ1" s="336"/>
      <c r="JR1" s="336"/>
      <c r="JS1" s="336"/>
      <c r="JT1" s="336"/>
      <c r="JU1" s="336"/>
      <c r="JV1" s="336"/>
      <c r="JW1" s="336"/>
      <c r="JX1" s="336"/>
      <c r="JY1" s="336"/>
      <c r="JZ1" s="336"/>
      <c r="KA1" s="336"/>
      <c r="KB1" s="336"/>
      <c r="KC1" s="336"/>
      <c r="KD1" s="336"/>
      <c r="KE1" s="336"/>
      <c r="KF1" s="336"/>
      <c r="KG1" s="336"/>
      <c r="KH1" s="336"/>
      <c r="KI1" s="336"/>
      <c r="KJ1" s="336"/>
      <c r="KK1" s="336"/>
      <c r="KL1" s="336"/>
      <c r="KM1" s="336"/>
      <c r="KN1" s="336"/>
      <c r="KO1" s="336"/>
      <c r="KP1" s="336"/>
      <c r="KQ1" s="336"/>
      <c r="KR1" s="336"/>
      <c r="KS1" s="336"/>
      <c r="KT1" s="336"/>
      <c r="KU1" s="336"/>
      <c r="KV1" s="336"/>
      <c r="KW1" s="336"/>
      <c r="KX1" s="336"/>
      <c r="KY1" s="336"/>
      <c r="KZ1" s="336"/>
      <c r="LA1" s="336"/>
      <c r="LB1" s="336"/>
      <c r="LC1" s="336"/>
      <c r="LD1" s="336"/>
      <c r="LE1" s="336"/>
      <c r="LF1" s="336"/>
      <c r="LG1" s="337"/>
      <c r="LH1" s="319" t="s">
        <v>218</v>
      </c>
      <c r="LI1" s="320"/>
      <c r="LJ1" s="320"/>
      <c r="LK1" s="320"/>
      <c r="LL1" s="320"/>
      <c r="LM1" s="320"/>
      <c r="LN1" s="321"/>
      <c r="LO1" s="319" t="s">
        <v>219</v>
      </c>
      <c r="LP1" s="320"/>
      <c r="LQ1" s="320"/>
      <c r="LR1" s="320"/>
      <c r="LS1" s="320"/>
      <c r="LT1" s="320"/>
      <c r="LU1" s="321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</row>
    <row r="2" spans="1:374" s="4" customFormat="1" ht="109.5" customHeight="1" thickBot="1">
      <c r="A2" s="6" t="s">
        <v>19</v>
      </c>
      <c r="B2" s="6" t="s">
        <v>20</v>
      </c>
      <c r="C2" s="7" t="s">
        <v>3</v>
      </c>
      <c r="D2" s="7" t="s">
        <v>134</v>
      </c>
      <c r="E2" s="7" t="s">
        <v>136</v>
      </c>
      <c r="F2" s="7" t="s">
        <v>137</v>
      </c>
      <c r="G2" s="7" t="s">
        <v>2</v>
      </c>
      <c r="H2" s="7" t="s">
        <v>4</v>
      </c>
      <c r="I2" s="13" t="s">
        <v>36</v>
      </c>
      <c r="J2" s="13" t="s">
        <v>37</v>
      </c>
      <c r="K2" s="7" t="s">
        <v>6</v>
      </c>
      <c r="L2" s="7" t="s">
        <v>7</v>
      </c>
      <c r="M2" s="7" t="s">
        <v>8</v>
      </c>
      <c r="N2" s="10" t="s">
        <v>38</v>
      </c>
      <c r="O2" s="10" t="s">
        <v>21</v>
      </c>
      <c r="P2" s="11" t="s">
        <v>259</v>
      </c>
      <c r="Q2" s="12" t="s">
        <v>260</v>
      </c>
      <c r="R2" s="101" t="s">
        <v>233</v>
      </c>
      <c r="S2" s="101" t="s">
        <v>234</v>
      </c>
      <c r="T2" s="101" t="s">
        <v>216</v>
      </c>
      <c r="U2" s="102" t="s">
        <v>217</v>
      </c>
      <c r="V2" s="322" t="s">
        <v>144</v>
      </c>
      <c r="W2" s="73" t="s">
        <v>145</v>
      </c>
      <c r="X2" s="8" t="s">
        <v>146</v>
      </c>
      <c r="Y2" s="74" t="s">
        <v>147</v>
      </c>
      <c r="Z2" s="8" t="s">
        <v>148</v>
      </c>
      <c r="AA2" s="8" t="s">
        <v>149</v>
      </c>
      <c r="AB2" s="9" t="s">
        <v>150</v>
      </c>
      <c r="AC2" s="324" t="s">
        <v>151</v>
      </c>
      <c r="AD2" s="77" t="s">
        <v>152</v>
      </c>
      <c r="AE2" s="79" t="s">
        <v>153</v>
      </c>
      <c r="AF2" s="76" t="s">
        <v>154</v>
      </c>
      <c r="AG2" s="75" t="s">
        <v>155</v>
      </c>
      <c r="AH2" s="75" t="s">
        <v>156</v>
      </c>
      <c r="AI2" s="78" t="s">
        <v>157</v>
      </c>
      <c r="AJ2" s="329" t="s">
        <v>211</v>
      </c>
      <c r="AK2" s="91" t="s">
        <v>165</v>
      </c>
      <c r="AL2" s="92" t="s">
        <v>168</v>
      </c>
      <c r="AM2" s="92" t="s">
        <v>171</v>
      </c>
      <c r="AN2" s="92" t="s">
        <v>174</v>
      </c>
      <c r="AO2" s="92" t="s">
        <v>177</v>
      </c>
      <c r="AP2" s="92" t="s">
        <v>180</v>
      </c>
      <c r="AQ2" s="92" t="s">
        <v>183</v>
      </c>
      <c r="AR2" s="92" t="s">
        <v>186</v>
      </c>
      <c r="AS2" s="92" t="s">
        <v>189</v>
      </c>
      <c r="AT2" s="92" t="s">
        <v>192</v>
      </c>
      <c r="AU2" s="92" t="s">
        <v>195</v>
      </c>
      <c r="AV2" s="92" t="s">
        <v>198</v>
      </c>
      <c r="AW2" s="92" t="s">
        <v>201</v>
      </c>
      <c r="AX2" s="92" t="s">
        <v>204</v>
      </c>
      <c r="AY2" s="92" t="s">
        <v>207</v>
      </c>
      <c r="AZ2" s="92" t="s">
        <v>166</v>
      </c>
      <c r="BA2" s="92" t="s">
        <v>169</v>
      </c>
      <c r="BB2" s="92" t="s">
        <v>172</v>
      </c>
      <c r="BC2" s="92" t="s">
        <v>175</v>
      </c>
      <c r="BD2" s="92" t="s">
        <v>178</v>
      </c>
      <c r="BE2" s="92" t="s">
        <v>181</v>
      </c>
      <c r="BF2" s="92" t="s">
        <v>184</v>
      </c>
      <c r="BG2" s="92" t="s">
        <v>187</v>
      </c>
      <c r="BH2" s="92" t="s">
        <v>190</v>
      </c>
      <c r="BI2" s="92" t="s">
        <v>193</v>
      </c>
      <c r="BJ2" s="92" t="s">
        <v>196</v>
      </c>
      <c r="BK2" s="92" t="s">
        <v>199</v>
      </c>
      <c r="BL2" s="92" t="s">
        <v>202</v>
      </c>
      <c r="BM2" s="92" t="s">
        <v>205</v>
      </c>
      <c r="BN2" s="92" t="s">
        <v>208</v>
      </c>
      <c r="BO2" s="92" t="s">
        <v>167</v>
      </c>
      <c r="BP2" s="92" t="s">
        <v>170</v>
      </c>
      <c r="BQ2" s="92" t="s">
        <v>173</v>
      </c>
      <c r="BR2" s="92" t="s">
        <v>176</v>
      </c>
      <c r="BS2" s="92" t="s">
        <v>179</v>
      </c>
      <c r="BT2" s="92" t="s">
        <v>182</v>
      </c>
      <c r="BU2" s="92" t="s">
        <v>185</v>
      </c>
      <c r="BV2" s="92" t="s">
        <v>188</v>
      </c>
      <c r="BW2" s="92" t="s">
        <v>191</v>
      </c>
      <c r="BX2" s="92" t="s">
        <v>194</v>
      </c>
      <c r="BY2" s="92" t="s">
        <v>197</v>
      </c>
      <c r="BZ2" s="92" t="s">
        <v>200</v>
      </c>
      <c r="CA2" s="92" t="s">
        <v>203</v>
      </c>
      <c r="CB2" s="92" t="s">
        <v>206</v>
      </c>
      <c r="CC2" s="322" t="s">
        <v>144</v>
      </c>
      <c r="CD2" s="73" t="s">
        <v>145</v>
      </c>
      <c r="CE2" s="8" t="s">
        <v>146</v>
      </c>
      <c r="CF2" s="74" t="s">
        <v>147</v>
      </c>
      <c r="CG2" s="8" t="s">
        <v>148</v>
      </c>
      <c r="CH2" s="8" t="s">
        <v>149</v>
      </c>
      <c r="CI2" s="9" t="s">
        <v>150</v>
      </c>
      <c r="CJ2" s="324" t="s">
        <v>151</v>
      </c>
      <c r="CK2" s="77" t="s">
        <v>152</v>
      </c>
      <c r="CL2" s="79" t="s">
        <v>153</v>
      </c>
      <c r="CM2" s="76" t="s">
        <v>154</v>
      </c>
      <c r="CN2" s="75" t="s">
        <v>155</v>
      </c>
      <c r="CO2" s="75" t="s">
        <v>156</v>
      </c>
      <c r="CP2" s="78" t="s">
        <v>157</v>
      </c>
      <c r="CQ2" s="329" t="s">
        <v>211</v>
      </c>
      <c r="CR2" s="91" t="s">
        <v>165</v>
      </c>
      <c r="CS2" s="92" t="s">
        <v>168</v>
      </c>
      <c r="CT2" s="92" t="s">
        <v>171</v>
      </c>
      <c r="CU2" s="92" t="s">
        <v>174</v>
      </c>
      <c r="CV2" s="92" t="s">
        <v>177</v>
      </c>
      <c r="CW2" s="92" t="s">
        <v>180</v>
      </c>
      <c r="CX2" s="92" t="s">
        <v>183</v>
      </c>
      <c r="CY2" s="92" t="s">
        <v>186</v>
      </c>
      <c r="CZ2" s="92" t="s">
        <v>189</v>
      </c>
      <c r="DA2" s="92" t="s">
        <v>192</v>
      </c>
      <c r="DB2" s="92" t="s">
        <v>195</v>
      </c>
      <c r="DC2" s="92" t="s">
        <v>198</v>
      </c>
      <c r="DD2" s="92" t="s">
        <v>201</v>
      </c>
      <c r="DE2" s="92" t="s">
        <v>204</v>
      </c>
      <c r="DF2" s="92" t="s">
        <v>207</v>
      </c>
      <c r="DG2" s="92" t="s">
        <v>166</v>
      </c>
      <c r="DH2" s="92" t="s">
        <v>169</v>
      </c>
      <c r="DI2" s="92" t="s">
        <v>172</v>
      </c>
      <c r="DJ2" s="92" t="s">
        <v>175</v>
      </c>
      <c r="DK2" s="92" t="s">
        <v>178</v>
      </c>
      <c r="DL2" s="92" t="s">
        <v>181</v>
      </c>
      <c r="DM2" s="92" t="s">
        <v>184</v>
      </c>
      <c r="DN2" s="92" t="s">
        <v>187</v>
      </c>
      <c r="DO2" s="92" t="s">
        <v>190</v>
      </c>
      <c r="DP2" s="92" t="s">
        <v>193</v>
      </c>
      <c r="DQ2" s="92" t="s">
        <v>196</v>
      </c>
      <c r="DR2" s="92" t="s">
        <v>199</v>
      </c>
      <c r="DS2" s="92" t="s">
        <v>202</v>
      </c>
      <c r="DT2" s="92" t="s">
        <v>205</v>
      </c>
      <c r="DU2" s="92" t="s">
        <v>208</v>
      </c>
      <c r="DV2" s="92" t="s">
        <v>167</v>
      </c>
      <c r="DW2" s="92" t="s">
        <v>170</v>
      </c>
      <c r="DX2" s="92" t="s">
        <v>173</v>
      </c>
      <c r="DY2" s="92" t="s">
        <v>176</v>
      </c>
      <c r="DZ2" s="92" t="s">
        <v>179</v>
      </c>
      <c r="EA2" s="92" t="s">
        <v>182</v>
      </c>
      <c r="EB2" s="92" t="s">
        <v>185</v>
      </c>
      <c r="EC2" s="92" t="s">
        <v>188</v>
      </c>
      <c r="ED2" s="92" t="s">
        <v>191</v>
      </c>
      <c r="EE2" s="92" t="s">
        <v>194</v>
      </c>
      <c r="EF2" s="92" t="s">
        <v>197</v>
      </c>
      <c r="EG2" s="92" t="s">
        <v>200</v>
      </c>
      <c r="EH2" s="92" t="s">
        <v>203</v>
      </c>
      <c r="EI2" s="92" t="s">
        <v>206</v>
      </c>
      <c r="EJ2" s="322" t="s">
        <v>144</v>
      </c>
      <c r="EK2" s="73" t="s">
        <v>145</v>
      </c>
      <c r="EL2" s="8" t="s">
        <v>146</v>
      </c>
      <c r="EM2" s="74" t="s">
        <v>147</v>
      </c>
      <c r="EN2" s="8" t="s">
        <v>148</v>
      </c>
      <c r="EO2" s="8" t="s">
        <v>149</v>
      </c>
      <c r="EP2" s="9" t="s">
        <v>150</v>
      </c>
      <c r="EQ2" s="324" t="s">
        <v>151</v>
      </c>
      <c r="ER2" s="77" t="s">
        <v>152</v>
      </c>
      <c r="ES2" s="79" t="s">
        <v>153</v>
      </c>
      <c r="ET2" s="76" t="s">
        <v>154</v>
      </c>
      <c r="EU2" s="75" t="s">
        <v>155</v>
      </c>
      <c r="EV2" s="75" t="s">
        <v>156</v>
      </c>
      <c r="EW2" s="78" t="s">
        <v>157</v>
      </c>
      <c r="EX2" s="329" t="s">
        <v>211</v>
      </c>
      <c r="EY2" s="91" t="s">
        <v>165</v>
      </c>
      <c r="EZ2" s="92" t="s">
        <v>168</v>
      </c>
      <c r="FA2" s="92" t="s">
        <v>171</v>
      </c>
      <c r="FB2" s="92" t="s">
        <v>174</v>
      </c>
      <c r="FC2" s="92" t="s">
        <v>177</v>
      </c>
      <c r="FD2" s="92" t="s">
        <v>180</v>
      </c>
      <c r="FE2" s="92" t="s">
        <v>183</v>
      </c>
      <c r="FF2" s="92" t="s">
        <v>186</v>
      </c>
      <c r="FG2" s="92" t="s">
        <v>189</v>
      </c>
      <c r="FH2" s="92" t="s">
        <v>192</v>
      </c>
      <c r="FI2" s="92" t="s">
        <v>195</v>
      </c>
      <c r="FJ2" s="92" t="s">
        <v>198</v>
      </c>
      <c r="FK2" s="92" t="s">
        <v>201</v>
      </c>
      <c r="FL2" s="92" t="s">
        <v>204</v>
      </c>
      <c r="FM2" s="92" t="s">
        <v>207</v>
      </c>
      <c r="FN2" s="92" t="s">
        <v>166</v>
      </c>
      <c r="FO2" s="92" t="s">
        <v>169</v>
      </c>
      <c r="FP2" s="92" t="s">
        <v>172</v>
      </c>
      <c r="FQ2" s="92" t="s">
        <v>175</v>
      </c>
      <c r="FR2" s="92" t="s">
        <v>178</v>
      </c>
      <c r="FS2" s="92" t="s">
        <v>181</v>
      </c>
      <c r="FT2" s="92" t="s">
        <v>184</v>
      </c>
      <c r="FU2" s="92" t="s">
        <v>187</v>
      </c>
      <c r="FV2" s="92" t="s">
        <v>190</v>
      </c>
      <c r="FW2" s="92" t="s">
        <v>193</v>
      </c>
      <c r="FX2" s="92" t="s">
        <v>196</v>
      </c>
      <c r="FY2" s="92" t="s">
        <v>199</v>
      </c>
      <c r="FZ2" s="92" t="s">
        <v>202</v>
      </c>
      <c r="GA2" s="92" t="s">
        <v>205</v>
      </c>
      <c r="GB2" s="92" t="s">
        <v>208</v>
      </c>
      <c r="GC2" s="92" t="s">
        <v>167</v>
      </c>
      <c r="GD2" s="92" t="s">
        <v>170</v>
      </c>
      <c r="GE2" s="92" t="s">
        <v>173</v>
      </c>
      <c r="GF2" s="92" t="s">
        <v>176</v>
      </c>
      <c r="GG2" s="92" t="s">
        <v>179</v>
      </c>
      <c r="GH2" s="92" t="s">
        <v>182</v>
      </c>
      <c r="GI2" s="92" t="s">
        <v>185</v>
      </c>
      <c r="GJ2" s="92" t="s">
        <v>188</v>
      </c>
      <c r="GK2" s="92" t="s">
        <v>191</v>
      </c>
      <c r="GL2" s="92" t="s">
        <v>194</v>
      </c>
      <c r="GM2" s="92" t="s">
        <v>197</v>
      </c>
      <c r="GN2" s="92" t="s">
        <v>200</v>
      </c>
      <c r="GO2" s="92" t="s">
        <v>203</v>
      </c>
      <c r="GP2" s="92" t="s">
        <v>206</v>
      </c>
      <c r="GQ2" s="322" t="s">
        <v>144</v>
      </c>
      <c r="GR2" s="73" t="s">
        <v>145</v>
      </c>
      <c r="GS2" s="8" t="s">
        <v>146</v>
      </c>
      <c r="GT2" s="74" t="s">
        <v>147</v>
      </c>
      <c r="GU2" s="8" t="s">
        <v>148</v>
      </c>
      <c r="GV2" s="8" t="s">
        <v>149</v>
      </c>
      <c r="GW2" s="9" t="s">
        <v>150</v>
      </c>
      <c r="GX2" s="324" t="s">
        <v>151</v>
      </c>
      <c r="GY2" s="77" t="s">
        <v>152</v>
      </c>
      <c r="GZ2" s="79" t="s">
        <v>153</v>
      </c>
      <c r="HA2" s="76" t="s">
        <v>154</v>
      </c>
      <c r="HB2" s="75" t="s">
        <v>155</v>
      </c>
      <c r="HC2" s="75" t="s">
        <v>156</v>
      </c>
      <c r="HD2" s="78" t="s">
        <v>157</v>
      </c>
      <c r="HE2" s="329" t="s">
        <v>211</v>
      </c>
      <c r="HF2" s="91" t="s">
        <v>165</v>
      </c>
      <c r="HG2" s="92" t="s">
        <v>168</v>
      </c>
      <c r="HH2" s="92" t="s">
        <v>171</v>
      </c>
      <c r="HI2" s="92" t="s">
        <v>174</v>
      </c>
      <c r="HJ2" s="92" t="s">
        <v>177</v>
      </c>
      <c r="HK2" s="92" t="s">
        <v>180</v>
      </c>
      <c r="HL2" s="92" t="s">
        <v>183</v>
      </c>
      <c r="HM2" s="92" t="s">
        <v>186</v>
      </c>
      <c r="HN2" s="92" t="s">
        <v>189</v>
      </c>
      <c r="HO2" s="92" t="s">
        <v>192</v>
      </c>
      <c r="HP2" s="92" t="s">
        <v>195</v>
      </c>
      <c r="HQ2" s="92" t="s">
        <v>198</v>
      </c>
      <c r="HR2" s="92" t="s">
        <v>201</v>
      </c>
      <c r="HS2" s="92" t="s">
        <v>204</v>
      </c>
      <c r="HT2" s="92" t="s">
        <v>207</v>
      </c>
      <c r="HU2" s="92" t="s">
        <v>166</v>
      </c>
      <c r="HV2" s="92" t="s">
        <v>169</v>
      </c>
      <c r="HW2" s="92" t="s">
        <v>172</v>
      </c>
      <c r="HX2" s="92" t="s">
        <v>175</v>
      </c>
      <c r="HY2" s="92" t="s">
        <v>178</v>
      </c>
      <c r="HZ2" s="92" t="s">
        <v>181</v>
      </c>
      <c r="IA2" s="92" t="s">
        <v>184</v>
      </c>
      <c r="IB2" s="92" t="s">
        <v>187</v>
      </c>
      <c r="IC2" s="92" t="s">
        <v>190</v>
      </c>
      <c r="ID2" s="92" t="s">
        <v>193</v>
      </c>
      <c r="IE2" s="92" t="s">
        <v>196</v>
      </c>
      <c r="IF2" s="92" t="s">
        <v>199</v>
      </c>
      <c r="IG2" s="92" t="s">
        <v>202</v>
      </c>
      <c r="IH2" s="92" t="s">
        <v>205</v>
      </c>
      <c r="II2" s="92" t="s">
        <v>208</v>
      </c>
      <c r="IJ2" s="92" t="s">
        <v>167</v>
      </c>
      <c r="IK2" s="92" t="s">
        <v>170</v>
      </c>
      <c r="IL2" s="92" t="s">
        <v>173</v>
      </c>
      <c r="IM2" s="92" t="s">
        <v>176</v>
      </c>
      <c r="IN2" s="92" t="s">
        <v>179</v>
      </c>
      <c r="IO2" s="92" t="s">
        <v>182</v>
      </c>
      <c r="IP2" s="92" t="s">
        <v>185</v>
      </c>
      <c r="IQ2" s="92" t="s">
        <v>188</v>
      </c>
      <c r="IR2" s="92" t="s">
        <v>191</v>
      </c>
      <c r="IS2" s="92" t="s">
        <v>194</v>
      </c>
      <c r="IT2" s="92" t="s">
        <v>197</v>
      </c>
      <c r="IU2" s="92" t="s">
        <v>200</v>
      </c>
      <c r="IV2" s="92" t="s">
        <v>203</v>
      </c>
      <c r="IW2" s="126" t="s">
        <v>206</v>
      </c>
      <c r="IX2" s="127" t="s">
        <v>265</v>
      </c>
      <c r="IY2" s="124" t="s">
        <v>281</v>
      </c>
      <c r="IZ2" s="124" t="s">
        <v>267</v>
      </c>
      <c r="JA2" s="322" t="s">
        <v>144</v>
      </c>
      <c r="JB2" s="73" t="s">
        <v>145</v>
      </c>
      <c r="JC2" s="8" t="s">
        <v>146</v>
      </c>
      <c r="JD2" s="74" t="s">
        <v>147</v>
      </c>
      <c r="JE2" s="8" t="s">
        <v>148</v>
      </c>
      <c r="JF2" s="8" t="s">
        <v>149</v>
      </c>
      <c r="JG2" s="9" t="s">
        <v>150</v>
      </c>
      <c r="JH2" s="324" t="s">
        <v>151</v>
      </c>
      <c r="JI2" s="77" t="s">
        <v>152</v>
      </c>
      <c r="JJ2" s="79" t="s">
        <v>153</v>
      </c>
      <c r="JK2" s="76" t="s">
        <v>154</v>
      </c>
      <c r="JL2" s="75" t="s">
        <v>155</v>
      </c>
      <c r="JM2" s="75" t="s">
        <v>156</v>
      </c>
      <c r="JN2" s="78" t="s">
        <v>157</v>
      </c>
      <c r="JO2" s="329" t="s">
        <v>211</v>
      </c>
      <c r="JP2" s="91" t="s">
        <v>165</v>
      </c>
      <c r="JQ2" s="92" t="s">
        <v>168</v>
      </c>
      <c r="JR2" s="92" t="s">
        <v>171</v>
      </c>
      <c r="JS2" s="92" t="s">
        <v>174</v>
      </c>
      <c r="JT2" s="92" t="s">
        <v>177</v>
      </c>
      <c r="JU2" s="92" t="s">
        <v>180</v>
      </c>
      <c r="JV2" s="92" t="s">
        <v>183</v>
      </c>
      <c r="JW2" s="92" t="s">
        <v>186</v>
      </c>
      <c r="JX2" s="92" t="s">
        <v>189</v>
      </c>
      <c r="JY2" s="92" t="s">
        <v>192</v>
      </c>
      <c r="JZ2" s="92" t="s">
        <v>195</v>
      </c>
      <c r="KA2" s="92" t="s">
        <v>198</v>
      </c>
      <c r="KB2" s="92" t="s">
        <v>201</v>
      </c>
      <c r="KC2" s="92" t="s">
        <v>204</v>
      </c>
      <c r="KD2" s="92" t="s">
        <v>207</v>
      </c>
      <c r="KE2" s="92" t="s">
        <v>166</v>
      </c>
      <c r="KF2" s="92" t="s">
        <v>169</v>
      </c>
      <c r="KG2" s="92" t="s">
        <v>172</v>
      </c>
      <c r="KH2" s="92" t="s">
        <v>175</v>
      </c>
      <c r="KI2" s="92" t="s">
        <v>178</v>
      </c>
      <c r="KJ2" s="92" t="s">
        <v>181</v>
      </c>
      <c r="KK2" s="92" t="s">
        <v>184</v>
      </c>
      <c r="KL2" s="92" t="s">
        <v>187</v>
      </c>
      <c r="KM2" s="92" t="s">
        <v>190</v>
      </c>
      <c r="KN2" s="92" t="s">
        <v>193</v>
      </c>
      <c r="KO2" s="92" t="s">
        <v>196</v>
      </c>
      <c r="KP2" s="92" t="s">
        <v>199</v>
      </c>
      <c r="KQ2" s="92" t="s">
        <v>202</v>
      </c>
      <c r="KR2" s="92" t="s">
        <v>205</v>
      </c>
      <c r="KS2" s="92" t="s">
        <v>208</v>
      </c>
      <c r="KT2" s="92" t="s">
        <v>167</v>
      </c>
      <c r="KU2" s="92" t="s">
        <v>170</v>
      </c>
      <c r="KV2" s="92" t="s">
        <v>173</v>
      </c>
      <c r="KW2" s="92" t="s">
        <v>176</v>
      </c>
      <c r="KX2" s="92" t="s">
        <v>179</v>
      </c>
      <c r="KY2" s="92" t="s">
        <v>182</v>
      </c>
      <c r="KZ2" s="92" t="s">
        <v>185</v>
      </c>
      <c r="LA2" s="92" t="s">
        <v>188</v>
      </c>
      <c r="LB2" s="92" t="s">
        <v>191</v>
      </c>
      <c r="LC2" s="92" t="s">
        <v>194</v>
      </c>
      <c r="LD2" s="92" t="s">
        <v>197</v>
      </c>
      <c r="LE2" s="92" t="s">
        <v>200</v>
      </c>
      <c r="LF2" s="92" t="s">
        <v>203</v>
      </c>
      <c r="LG2" s="126" t="s">
        <v>206</v>
      </c>
      <c r="LH2" s="96" t="s">
        <v>158</v>
      </c>
      <c r="LI2" s="93" t="s">
        <v>159</v>
      </c>
      <c r="LJ2" s="93" t="s">
        <v>160</v>
      </c>
      <c r="LK2" s="94" t="s">
        <v>161</v>
      </c>
      <c r="LL2" s="94" t="s">
        <v>162</v>
      </c>
      <c r="LM2" s="94" t="s">
        <v>163</v>
      </c>
      <c r="LN2" s="95" t="s">
        <v>164</v>
      </c>
      <c r="LO2" s="96" t="s">
        <v>158</v>
      </c>
      <c r="LP2" s="93" t="s">
        <v>159</v>
      </c>
      <c r="LQ2" s="93" t="s">
        <v>160</v>
      </c>
      <c r="LR2" s="94" t="s">
        <v>161</v>
      </c>
      <c r="LS2" s="94" t="s">
        <v>162</v>
      </c>
      <c r="LT2" s="94" t="s">
        <v>163</v>
      </c>
      <c r="LU2" s="95" t="s">
        <v>164</v>
      </c>
      <c r="LV2" s="2" t="s">
        <v>272</v>
      </c>
    </row>
    <row r="3" spans="1:374" s="45" customFormat="1" ht="22.15" customHeight="1" thickBot="1">
      <c r="A3" s="37">
        <f>事業所回答!$J$12</f>
        <v>0</v>
      </c>
      <c r="B3" s="38">
        <f>事業所回答!$V$2</f>
        <v>0</v>
      </c>
      <c r="C3" s="39">
        <f>事業所回答!$J$15</f>
        <v>0</v>
      </c>
      <c r="D3" s="40">
        <f>自動編集!K16</f>
        <v>0</v>
      </c>
      <c r="E3" s="40">
        <f>自動編集!Q16</f>
        <v>0</v>
      </c>
      <c r="F3" s="40">
        <f>事業所回答!J13</f>
        <v>0</v>
      </c>
      <c r="G3" s="41">
        <f>事業所回答!$J$14</f>
        <v>0</v>
      </c>
      <c r="H3" s="41">
        <f>事業所回答!$J$16</f>
        <v>0</v>
      </c>
      <c r="I3" s="46">
        <f>事業所回答!$L$18</f>
        <v>0</v>
      </c>
      <c r="J3" s="47" t="str">
        <f>IF(事業所回答!S18="","",事業所回答!S18)</f>
        <v/>
      </c>
      <c r="K3" s="41">
        <f>事業所回答!$J$19</f>
        <v>0</v>
      </c>
      <c r="L3" s="41">
        <f>事業所回答!$J$20</f>
        <v>0</v>
      </c>
      <c r="M3" s="41">
        <f>事業所回答!$J$21</f>
        <v>0</v>
      </c>
      <c r="N3" s="42">
        <f>事業所回答!$J$22</f>
        <v>0</v>
      </c>
      <c r="O3" s="42">
        <f>事業所回答!$J$23</f>
        <v>0</v>
      </c>
      <c r="P3" s="43">
        <f>事業所回答!T26</f>
        <v>0</v>
      </c>
      <c r="Q3" s="44">
        <f>事業所回答!T28</f>
        <v>0</v>
      </c>
      <c r="R3" s="113">
        <f>事業所回答!W31</f>
        <v>0</v>
      </c>
      <c r="S3" s="113">
        <f>事業所回答!W34</f>
        <v>0</v>
      </c>
      <c r="T3" s="113">
        <f>事業所回答!W37</f>
        <v>0</v>
      </c>
      <c r="U3" s="114">
        <f>事業所回答!W39</f>
        <v>0</v>
      </c>
      <c r="V3" s="323"/>
      <c r="W3" s="43">
        <f>事業所回答!$G44</f>
        <v>0</v>
      </c>
      <c r="X3" s="115">
        <f>事業所回答!$O44</f>
        <v>0</v>
      </c>
      <c r="Y3" s="116">
        <f>事業所回答!$W44</f>
        <v>0</v>
      </c>
      <c r="Z3" s="117">
        <f>事業所回答!$G45</f>
        <v>0</v>
      </c>
      <c r="AA3" s="117">
        <f>事業所回答!$O45</f>
        <v>0</v>
      </c>
      <c r="AB3" s="44">
        <f>事業所回答!$W45</f>
        <v>0</v>
      </c>
      <c r="AC3" s="325"/>
      <c r="AD3" s="114">
        <f>事業所回答!$G53</f>
        <v>0</v>
      </c>
      <c r="AE3" s="118">
        <f>事業所回答!$O53</f>
        <v>0</v>
      </c>
      <c r="AF3" s="116">
        <f>事業所回答!$W53</f>
        <v>0</v>
      </c>
      <c r="AG3" s="117">
        <f>事業所回答!$G54</f>
        <v>0</v>
      </c>
      <c r="AH3" s="117">
        <f>事業所回答!$O54</f>
        <v>0</v>
      </c>
      <c r="AI3" s="44">
        <f>事業所回答!$W54</f>
        <v>0</v>
      </c>
      <c r="AJ3" s="330"/>
      <c r="AK3" s="119">
        <f>事業所回答!$E59</f>
        <v>0</v>
      </c>
      <c r="AL3" s="120">
        <f>事業所回答!$E60</f>
        <v>0</v>
      </c>
      <c r="AM3" s="121">
        <f>事業所回答!$E61</f>
        <v>0</v>
      </c>
      <c r="AN3" s="119">
        <f>事業所回答!$E62</f>
        <v>0</v>
      </c>
      <c r="AO3" s="120">
        <f>事業所回答!$E63</f>
        <v>0</v>
      </c>
      <c r="AP3" s="121">
        <f>事業所回答!$E64</f>
        <v>0</v>
      </c>
      <c r="AQ3" s="119">
        <f>事業所回答!$E65</f>
        <v>0</v>
      </c>
      <c r="AR3" s="120">
        <f>事業所回答!$E66</f>
        <v>0</v>
      </c>
      <c r="AS3" s="120">
        <f>事業所回答!$E67</f>
        <v>0</v>
      </c>
      <c r="AT3" s="120">
        <f>事業所回答!$E68</f>
        <v>0</v>
      </c>
      <c r="AU3" s="121">
        <f>事業所回答!$E69</f>
        <v>0</v>
      </c>
      <c r="AV3" s="119">
        <f>事業所回答!$E70</f>
        <v>0</v>
      </c>
      <c r="AW3" s="121">
        <f>事業所回答!$E71</f>
        <v>0</v>
      </c>
      <c r="AX3" s="121">
        <f>事業所回答!$E72</f>
        <v>0</v>
      </c>
      <c r="AY3" s="119">
        <f>事業所回答!$E73</f>
        <v>0</v>
      </c>
      <c r="AZ3" s="121">
        <f>事業所回答!$K59</f>
        <v>0</v>
      </c>
      <c r="BA3" s="119">
        <f>事業所回答!$K60</f>
        <v>0</v>
      </c>
      <c r="BB3" s="120">
        <f>事業所回答!$K61</f>
        <v>0</v>
      </c>
      <c r="BC3" s="120">
        <f>事業所回答!$K62</f>
        <v>0</v>
      </c>
      <c r="BD3" s="120">
        <f>事業所回答!$K63</f>
        <v>0</v>
      </c>
      <c r="BE3" s="121">
        <f>事業所回答!$K64</f>
        <v>0</v>
      </c>
      <c r="BF3" s="121">
        <f>事業所回答!$K65</f>
        <v>0</v>
      </c>
      <c r="BG3" s="121">
        <f>事業所回答!$K66</f>
        <v>0</v>
      </c>
      <c r="BH3" s="119">
        <f>事業所回答!$K67</f>
        <v>0</v>
      </c>
      <c r="BI3" s="121">
        <f>事業所回答!$K68</f>
        <v>0</v>
      </c>
      <c r="BJ3" s="119">
        <f>事業所回答!$K69</f>
        <v>0</v>
      </c>
      <c r="BK3" s="121">
        <f>事業所回答!$K70</f>
        <v>0</v>
      </c>
      <c r="BL3" s="121">
        <f>事業所回答!$K71</f>
        <v>0</v>
      </c>
      <c r="BM3" s="121">
        <f>事業所回答!$K72</f>
        <v>0</v>
      </c>
      <c r="BN3" s="119">
        <f>事業所回答!$K73</f>
        <v>0</v>
      </c>
      <c r="BO3" s="121">
        <f>事業所回答!$Q59</f>
        <v>0</v>
      </c>
      <c r="BP3" s="119">
        <f>事業所回答!$Q60</f>
        <v>0</v>
      </c>
      <c r="BQ3" s="120">
        <f>事業所回答!$Q61</f>
        <v>0</v>
      </c>
      <c r="BR3" s="120">
        <f>事業所回答!$Q62</f>
        <v>0</v>
      </c>
      <c r="BS3" s="120">
        <f>事業所回答!$Q63</f>
        <v>0</v>
      </c>
      <c r="BT3" s="121">
        <f>事業所回答!$Q64</f>
        <v>0</v>
      </c>
      <c r="BU3" s="121">
        <f>事業所回答!$Q65</f>
        <v>0</v>
      </c>
      <c r="BV3" s="121">
        <f>事業所回答!$Q66</f>
        <v>0</v>
      </c>
      <c r="BW3" s="119">
        <f>事業所回答!$Q67</f>
        <v>0</v>
      </c>
      <c r="BX3" s="121">
        <f>事業所回答!$Q68</f>
        <v>0</v>
      </c>
      <c r="BY3" s="119">
        <f>事業所回答!$Q69</f>
        <v>0</v>
      </c>
      <c r="BZ3" s="121">
        <f>事業所回答!$Q70</f>
        <v>0</v>
      </c>
      <c r="CA3" s="121">
        <f>事業所回答!$Q71</f>
        <v>0</v>
      </c>
      <c r="CB3" s="121">
        <f>事業所回答!$Q72</f>
        <v>0</v>
      </c>
      <c r="CC3" s="323"/>
      <c r="CD3" s="43">
        <f>事業所回答!$G79</f>
        <v>0</v>
      </c>
      <c r="CE3" s="115">
        <f>事業所回答!$O79</f>
        <v>0</v>
      </c>
      <c r="CF3" s="116">
        <f>事業所回答!$W79</f>
        <v>0</v>
      </c>
      <c r="CG3" s="117">
        <f>事業所回答!$G80</f>
        <v>0</v>
      </c>
      <c r="CH3" s="117">
        <f>事業所回答!$O80</f>
        <v>0</v>
      </c>
      <c r="CI3" s="44">
        <f>事業所回答!$W80</f>
        <v>0</v>
      </c>
      <c r="CJ3" s="325"/>
      <c r="CK3" s="114">
        <f>事業所回答!$G88</f>
        <v>0</v>
      </c>
      <c r="CL3" s="118">
        <f>事業所回答!$O88</f>
        <v>0</v>
      </c>
      <c r="CM3" s="116">
        <f>事業所回答!$W88</f>
        <v>0</v>
      </c>
      <c r="CN3" s="117">
        <f>事業所回答!$G89</f>
        <v>0</v>
      </c>
      <c r="CO3" s="117">
        <f>事業所回答!$O89</f>
        <v>0</v>
      </c>
      <c r="CP3" s="44">
        <f>事業所回答!$W89</f>
        <v>0</v>
      </c>
      <c r="CQ3" s="330"/>
      <c r="CR3" s="119">
        <f>事業所回答!$E94</f>
        <v>0</v>
      </c>
      <c r="CS3" s="120">
        <f>事業所回答!$E95</f>
        <v>0</v>
      </c>
      <c r="CT3" s="121">
        <f>事業所回答!$E96</f>
        <v>0</v>
      </c>
      <c r="CU3" s="119">
        <f>事業所回答!$E97</f>
        <v>0</v>
      </c>
      <c r="CV3" s="120">
        <f>事業所回答!$E98</f>
        <v>0</v>
      </c>
      <c r="CW3" s="121">
        <f>事業所回答!$E99</f>
        <v>0</v>
      </c>
      <c r="CX3" s="119">
        <f>事業所回答!$E100</f>
        <v>0</v>
      </c>
      <c r="CY3" s="120">
        <f>事業所回答!$E101</f>
        <v>0</v>
      </c>
      <c r="CZ3" s="120">
        <f>事業所回答!$E102</f>
        <v>0</v>
      </c>
      <c r="DA3" s="120">
        <f>事業所回答!$E103</f>
        <v>0</v>
      </c>
      <c r="DB3" s="121">
        <f>事業所回答!$E104</f>
        <v>0</v>
      </c>
      <c r="DC3" s="119">
        <f>事業所回答!$E105</f>
        <v>0</v>
      </c>
      <c r="DD3" s="121">
        <f>事業所回答!$E106</f>
        <v>0</v>
      </c>
      <c r="DE3" s="121">
        <f>事業所回答!$E107</f>
        <v>0</v>
      </c>
      <c r="DF3" s="119">
        <f>事業所回答!$E108</f>
        <v>0</v>
      </c>
      <c r="DG3" s="119">
        <f>事業所回答!$K94</f>
        <v>0</v>
      </c>
      <c r="DH3" s="120">
        <f>事業所回答!$K95</f>
        <v>0</v>
      </c>
      <c r="DI3" s="121">
        <f>事業所回答!$K96</f>
        <v>0</v>
      </c>
      <c r="DJ3" s="119">
        <f>事業所回答!$K97</f>
        <v>0</v>
      </c>
      <c r="DK3" s="120">
        <f>事業所回答!$K98</f>
        <v>0</v>
      </c>
      <c r="DL3" s="121">
        <f>事業所回答!$K99</f>
        <v>0</v>
      </c>
      <c r="DM3" s="119">
        <f>事業所回答!$K100</f>
        <v>0</v>
      </c>
      <c r="DN3" s="120">
        <f>事業所回答!$K101</f>
        <v>0</v>
      </c>
      <c r="DO3" s="120">
        <f>事業所回答!$K102</f>
        <v>0</v>
      </c>
      <c r="DP3" s="120">
        <f>事業所回答!$K103</f>
        <v>0</v>
      </c>
      <c r="DQ3" s="121">
        <f>事業所回答!$K104</f>
        <v>0</v>
      </c>
      <c r="DR3" s="119">
        <f>事業所回答!$K105</f>
        <v>0</v>
      </c>
      <c r="DS3" s="121">
        <f>事業所回答!$K106</f>
        <v>0</v>
      </c>
      <c r="DT3" s="121">
        <f>事業所回答!$K107</f>
        <v>0</v>
      </c>
      <c r="DU3" s="119">
        <f>事業所回答!$K108</f>
        <v>0</v>
      </c>
      <c r="DV3" s="119">
        <f>事業所回答!$Q94</f>
        <v>0</v>
      </c>
      <c r="DW3" s="120">
        <f>事業所回答!$Q95</f>
        <v>0</v>
      </c>
      <c r="DX3" s="121">
        <f>事業所回答!$Q96</f>
        <v>0</v>
      </c>
      <c r="DY3" s="119">
        <f>事業所回答!$Q97</f>
        <v>0</v>
      </c>
      <c r="DZ3" s="120">
        <f>事業所回答!$Q98</f>
        <v>0</v>
      </c>
      <c r="EA3" s="121">
        <f>事業所回答!$Q99</f>
        <v>0</v>
      </c>
      <c r="EB3" s="119">
        <f>事業所回答!$Q100</f>
        <v>0</v>
      </c>
      <c r="EC3" s="120">
        <f>事業所回答!$Q101</f>
        <v>0</v>
      </c>
      <c r="ED3" s="120">
        <f>事業所回答!$Q102</f>
        <v>0</v>
      </c>
      <c r="EE3" s="120">
        <f>事業所回答!$Q103</f>
        <v>0</v>
      </c>
      <c r="EF3" s="121">
        <f>事業所回答!$Q104</f>
        <v>0</v>
      </c>
      <c r="EG3" s="119">
        <f>事業所回答!$Q105</f>
        <v>0</v>
      </c>
      <c r="EH3" s="121">
        <f>事業所回答!$Q106</f>
        <v>0</v>
      </c>
      <c r="EI3" s="121">
        <f>事業所回答!$Q107</f>
        <v>0</v>
      </c>
      <c r="EJ3" s="323"/>
      <c r="EK3" s="43">
        <f>事業所回答!$G114</f>
        <v>0</v>
      </c>
      <c r="EL3" s="115">
        <f>事業所回答!$O114</f>
        <v>0</v>
      </c>
      <c r="EM3" s="116">
        <f>事業所回答!$W114</f>
        <v>0</v>
      </c>
      <c r="EN3" s="117">
        <f>事業所回答!$G115</f>
        <v>0</v>
      </c>
      <c r="EO3" s="117">
        <f>事業所回答!$O115</f>
        <v>0</v>
      </c>
      <c r="EP3" s="44">
        <f>事業所回答!$W115</f>
        <v>0</v>
      </c>
      <c r="EQ3" s="325"/>
      <c r="ER3" s="114">
        <f>事業所回答!$G123</f>
        <v>0</v>
      </c>
      <c r="ES3" s="118">
        <f>事業所回答!$O123</f>
        <v>0</v>
      </c>
      <c r="ET3" s="116">
        <f>事業所回答!$W123</f>
        <v>0</v>
      </c>
      <c r="EU3" s="117">
        <f>事業所回答!$G124</f>
        <v>0</v>
      </c>
      <c r="EV3" s="117">
        <f>事業所回答!$O124</f>
        <v>0</v>
      </c>
      <c r="EW3" s="44">
        <f>事業所回答!$W124</f>
        <v>0</v>
      </c>
      <c r="EX3" s="330"/>
      <c r="EY3" s="119">
        <f>事業所回答!$E129</f>
        <v>0</v>
      </c>
      <c r="EZ3" s="120">
        <f>事業所回答!$E130</f>
        <v>0</v>
      </c>
      <c r="FA3" s="121">
        <f>事業所回答!$E131</f>
        <v>0</v>
      </c>
      <c r="FB3" s="119">
        <f>事業所回答!$E132</f>
        <v>0</v>
      </c>
      <c r="FC3" s="120">
        <f>事業所回答!$E133</f>
        <v>0</v>
      </c>
      <c r="FD3" s="121">
        <f>事業所回答!$E134</f>
        <v>0</v>
      </c>
      <c r="FE3" s="119">
        <f>事業所回答!$E135</f>
        <v>0</v>
      </c>
      <c r="FF3" s="120">
        <f>事業所回答!$E136</f>
        <v>0</v>
      </c>
      <c r="FG3" s="120">
        <f>事業所回答!$E137</f>
        <v>0</v>
      </c>
      <c r="FH3" s="120">
        <f>事業所回答!$E138</f>
        <v>0</v>
      </c>
      <c r="FI3" s="121">
        <f>事業所回答!$E139</f>
        <v>0</v>
      </c>
      <c r="FJ3" s="119">
        <f>事業所回答!$E140</f>
        <v>0</v>
      </c>
      <c r="FK3" s="121">
        <f>事業所回答!$E141</f>
        <v>0</v>
      </c>
      <c r="FL3" s="121">
        <f>事業所回答!$E142</f>
        <v>0</v>
      </c>
      <c r="FM3" s="119">
        <f>事業所回答!$E143</f>
        <v>0</v>
      </c>
      <c r="FN3" s="119">
        <f>事業所回答!$K129</f>
        <v>0</v>
      </c>
      <c r="FO3" s="120">
        <f>事業所回答!$K130</f>
        <v>0</v>
      </c>
      <c r="FP3" s="121">
        <f>事業所回答!$K131</f>
        <v>0</v>
      </c>
      <c r="FQ3" s="119">
        <f>事業所回答!$K132</f>
        <v>0</v>
      </c>
      <c r="FR3" s="120">
        <f>事業所回答!$K133</f>
        <v>0</v>
      </c>
      <c r="FS3" s="121">
        <f>事業所回答!$K134</f>
        <v>0</v>
      </c>
      <c r="FT3" s="119">
        <f>事業所回答!$K135</f>
        <v>0</v>
      </c>
      <c r="FU3" s="120">
        <f>事業所回答!$K136</f>
        <v>0</v>
      </c>
      <c r="FV3" s="120">
        <f>事業所回答!$K137</f>
        <v>0</v>
      </c>
      <c r="FW3" s="120">
        <f>事業所回答!$K138</f>
        <v>0</v>
      </c>
      <c r="FX3" s="121">
        <f>事業所回答!$K139</f>
        <v>0</v>
      </c>
      <c r="FY3" s="119">
        <f>事業所回答!$K140</f>
        <v>0</v>
      </c>
      <c r="FZ3" s="121">
        <f>事業所回答!$K141</f>
        <v>0</v>
      </c>
      <c r="GA3" s="121">
        <f>事業所回答!$K142</f>
        <v>0</v>
      </c>
      <c r="GB3" s="119">
        <f>事業所回答!$K143</f>
        <v>0</v>
      </c>
      <c r="GC3" s="119">
        <f>事業所回答!$Q129</f>
        <v>0</v>
      </c>
      <c r="GD3" s="120">
        <f>事業所回答!$Q130</f>
        <v>0</v>
      </c>
      <c r="GE3" s="121">
        <f>事業所回答!$Q131</f>
        <v>0</v>
      </c>
      <c r="GF3" s="119">
        <f>事業所回答!$Q132</f>
        <v>0</v>
      </c>
      <c r="GG3" s="120">
        <f>事業所回答!$Q133</f>
        <v>0</v>
      </c>
      <c r="GH3" s="121">
        <f>事業所回答!$Q134</f>
        <v>0</v>
      </c>
      <c r="GI3" s="119">
        <f>事業所回答!$Q135</f>
        <v>0</v>
      </c>
      <c r="GJ3" s="120">
        <f>事業所回答!$Q136</f>
        <v>0</v>
      </c>
      <c r="GK3" s="120">
        <f>事業所回答!$Q137</f>
        <v>0</v>
      </c>
      <c r="GL3" s="120">
        <f>事業所回答!$Q138</f>
        <v>0</v>
      </c>
      <c r="GM3" s="121">
        <f>事業所回答!$Q139</f>
        <v>0</v>
      </c>
      <c r="GN3" s="119">
        <f>事業所回答!$Q140</f>
        <v>0</v>
      </c>
      <c r="GO3" s="121">
        <f>事業所回答!$Q141</f>
        <v>0</v>
      </c>
      <c r="GP3" s="121">
        <f>事業所回答!$Q142</f>
        <v>0</v>
      </c>
      <c r="GQ3" s="323"/>
      <c r="GR3" s="43">
        <f>事業所回答!$G149</f>
        <v>0</v>
      </c>
      <c r="GS3" s="115">
        <f>事業所回答!$O149</f>
        <v>0</v>
      </c>
      <c r="GT3" s="116">
        <f>事業所回答!$W149</f>
        <v>0</v>
      </c>
      <c r="GU3" s="117">
        <f>事業所回答!$G150</f>
        <v>0</v>
      </c>
      <c r="GV3" s="117">
        <f>事業所回答!$O150</f>
        <v>0</v>
      </c>
      <c r="GW3" s="44">
        <f>事業所回答!$W150</f>
        <v>0</v>
      </c>
      <c r="GX3" s="325"/>
      <c r="GY3" s="114">
        <f>事業所回答!$G158</f>
        <v>0</v>
      </c>
      <c r="GZ3" s="118">
        <f>事業所回答!$O158</f>
        <v>0</v>
      </c>
      <c r="HA3" s="116">
        <f>事業所回答!$W158</f>
        <v>0</v>
      </c>
      <c r="HB3" s="117">
        <f>事業所回答!$G159</f>
        <v>0</v>
      </c>
      <c r="HC3" s="117">
        <f>事業所回答!$O159</f>
        <v>0</v>
      </c>
      <c r="HD3" s="44">
        <f>事業所回答!$W159</f>
        <v>0</v>
      </c>
      <c r="HE3" s="330"/>
      <c r="HF3" s="119">
        <f>事業所回答!$E164</f>
        <v>0</v>
      </c>
      <c r="HG3" s="120">
        <f>事業所回答!$E165</f>
        <v>0</v>
      </c>
      <c r="HH3" s="121">
        <f>事業所回答!$E166</f>
        <v>0</v>
      </c>
      <c r="HI3" s="119">
        <f>事業所回答!$E167</f>
        <v>0</v>
      </c>
      <c r="HJ3" s="120">
        <f>事業所回答!$E168</f>
        <v>0</v>
      </c>
      <c r="HK3" s="121">
        <f>事業所回答!$E169</f>
        <v>0</v>
      </c>
      <c r="HL3" s="119">
        <f>事業所回答!$E170</f>
        <v>0</v>
      </c>
      <c r="HM3" s="120">
        <f>事業所回答!$E171</f>
        <v>0</v>
      </c>
      <c r="HN3" s="120">
        <f>事業所回答!$E172</f>
        <v>0</v>
      </c>
      <c r="HO3" s="120">
        <f>事業所回答!$E173</f>
        <v>0</v>
      </c>
      <c r="HP3" s="121">
        <f>事業所回答!$E174</f>
        <v>0</v>
      </c>
      <c r="HQ3" s="119">
        <f>事業所回答!$E175</f>
        <v>0</v>
      </c>
      <c r="HR3" s="121">
        <f>事業所回答!$E176</f>
        <v>0</v>
      </c>
      <c r="HS3" s="121">
        <f>事業所回答!$E177</f>
        <v>0</v>
      </c>
      <c r="HT3" s="119">
        <f>事業所回答!$E178</f>
        <v>0</v>
      </c>
      <c r="HU3" s="119">
        <f>事業所回答!$K164</f>
        <v>0</v>
      </c>
      <c r="HV3" s="120">
        <f>事業所回答!$K165</f>
        <v>0</v>
      </c>
      <c r="HW3" s="121">
        <f>事業所回答!$K166</f>
        <v>0</v>
      </c>
      <c r="HX3" s="119">
        <f>事業所回答!$K167</f>
        <v>0</v>
      </c>
      <c r="HY3" s="120">
        <f>事業所回答!$K168</f>
        <v>0</v>
      </c>
      <c r="HZ3" s="121">
        <f>事業所回答!$K169</f>
        <v>0</v>
      </c>
      <c r="IA3" s="119">
        <f>事業所回答!$K170</f>
        <v>0</v>
      </c>
      <c r="IB3" s="120">
        <f>事業所回答!$K171</f>
        <v>0</v>
      </c>
      <c r="IC3" s="120">
        <f>事業所回答!$K172</f>
        <v>0</v>
      </c>
      <c r="ID3" s="120">
        <f>事業所回答!$K173</f>
        <v>0</v>
      </c>
      <c r="IE3" s="121">
        <f>事業所回答!$K174</f>
        <v>0</v>
      </c>
      <c r="IF3" s="119">
        <f>事業所回答!$K175</f>
        <v>0</v>
      </c>
      <c r="IG3" s="121">
        <f>事業所回答!$K176</f>
        <v>0</v>
      </c>
      <c r="IH3" s="121">
        <f>事業所回答!$K177</f>
        <v>0</v>
      </c>
      <c r="II3" s="119">
        <f>事業所回答!$K178</f>
        <v>0</v>
      </c>
      <c r="IJ3" s="119">
        <f>事業所回答!$Q164</f>
        <v>0</v>
      </c>
      <c r="IK3" s="120">
        <f>事業所回答!$Q165</f>
        <v>0</v>
      </c>
      <c r="IL3" s="121">
        <f>事業所回答!$Q166</f>
        <v>0</v>
      </c>
      <c r="IM3" s="119">
        <f>事業所回答!$Q167</f>
        <v>0</v>
      </c>
      <c r="IN3" s="120">
        <f>事業所回答!$Q168</f>
        <v>0</v>
      </c>
      <c r="IO3" s="121">
        <f>事業所回答!$Q169</f>
        <v>0</v>
      </c>
      <c r="IP3" s="119">
        <f>事業所回答!$Q170</f>
        <v>0</v>
      </c>
      <c r="IQ3" s="120">
        <f>事業所回答!$Q171</f>
        <v>0</v>
      </c>
      <c r="IR3" s="120">
        <f>事業所回答!$Q172</f>
        <v>0</v>
      </c>
      <c r="IS3" s="120">
        <f>事業所回答!$Q173</f>
        <v>0</v>
      </c>
      <c r="IT3" s="121">
        <f>事業所回答!$Q174</f>
        <v>0</v>
      </c>
      <c r="IU3" s="119">
        <f>事業所回答!$Q175</f>
        <v>0</v>
      </c>
      <c r="IV3" s="121">
        <f>事業所回答!$Q176</f>
        <v>0</v>
      </c>
      <c r="IW3" s="120">
        <f>事業所回答!$Q177</f>
        <v>0</v>
      </c>
      <c r="IX3" s="128">
        <f>事業所回答!W180</f>
        <v>0</v>
      </c>
      <c r="IY3" s="125">
        <f>事業所回答!W186</f>
        <v>0</v>
      </c>
      <c r="IZ3" s="139">
        <f>事業所回答!J191</f>
        <v>0</v>
      </c>
      <c r="JA3" s="323"/>
      <c r="JB3" s="125">
        <f>事業所回答!G194</f>
        <v>0</v>
      </c>
      <c r="JC3" s="125">
        <f>事業所回答!O194</f>
        <v>0</v>
      </c>
      <c r="JD3" s="125">
        <f>事業所回答!W194</f>
        <v>0</v>
      </c>
      <c r="JE3" s="125">
        <f>事業所回答!G195</f>
        <v>0</v>
      </c>
      <c r="JF3" s="125">
        <f>事業所回答!O195</f>
        <v>0</v>
      </c>
      <c r="JG3" s="125">
        <f>事業所回答!W195</f>
        <v>0</v>
      </c>
      <c r="JH3" s="325"/>
      <c r="JI3" s="125">
        <f>事業所回答!G200</f>
        <v>0</v>
      </c>
      <c r="JJ3" s="125">
        <f>事業所回答!O200</f>
        <v>0</v>
      </c>
      <c r="JK3" s="125">
        <f>事業所回答!W200</f>
        <v>0</v>
      </c>
      <c r="JL3" s="125">
        <f>事業所回答!G201</f>
        <v>0</v>
      </c>
      <c r="JM3" s="125">
        <f>事業所回答!O201</f>
        <v>0</v>
      </c>
      <c r="JN3" s="125">
        <f>事業所回答!W201</f>
        <v>0</v>
      </c>
      <c r="JO3" s="330"/>
      <c r="JP3" s="119">
        <f>事業所回答!$E206</f>
        <v>0</v>
      </c>
      <c r="JQ3" s="120">
        <f>事業所回答!$E207</f>
        <v>0</v>
      </c>
      <c r="JR3" s="121">
        <f>事業所回答!$E208</f>
        <v>0</v>
      </c>
      <c r="JS3" s="119">
        <f>事業所回答!E209</f>
        <v>0</v>
      </c>
      <c r="JT3" s="120">
        <f>事業所回答!E210</f>
        <v>0</v>
      </c>
      <c r="JU3" s="121">
        <f>事業所回答!$E211</f>
        <v>0</v>
      </c>
      <c r="JV3" s="119">
        <f>事業所回答!$E212</f>
        <v>0</v>
      </c>
      <c r="JW3" s="120">
        <f>事業所回答!E213</f>
        <v>0</v>
      </c>
      <c r="JX3" s="120">
        <f>事業所回答!E214</f>
        <v>0</v>
      </c>
      <c r="JY3" s="120">
        <f>事業所回答!E215</f>
        <v>0</v>
      </c>
      <c r="JZ3" s="121">
        <f>事業所回答!E216</f>
        <v>0</v>
      </c>
      <c r="KA3" s="119">
        <f>事業所回答!E217</f>
        <v>0</v>
      </c>
      <c r="KB3" s="121">
        <f>事業所回答!E218</f>
        <v>0</v>
      </c>
      <c r="KC3" s="121">
        <f>事業所回答!E219</f>
        <v>0</v>
      </c>
      <c r="KD3" s="119">
        <f>事業所回答!E220</f>
        <v>0</v>
      </c>
      <c r="KE3" s="119">
        <f>事業所回答!$K206</f>
        <v>0</v>
      </c>
      <c r="KF3" s="120">
        <f>事業所回答!$K207</f>
        <v>0</v>
      </c>
      <c r="KG3" s="121">
        <f>事業所回答!$K208</f>
        <v>0</v>
      </c>
      <c r="KH3" s="119">
        <f>事業所回答!$K209</f>
        <v>0</v>
      </c>
      <c r="KI3" s="120">
        <f>事業所回答!$K210</f>
        <v>0</v>
      </c>
      <c r="KJ3" s="121">
        <f>事業所回答!$K211</f>
        <v>0</v>
      </c>
      <c r="KK3" s="119">
        <f>事業所回答!$K212</f>
        <v>0</v>
      </c>
      <c r="KL3" s="120">
        <f>事業所回答!$K213</f>
        <v>0</v>
      </c>
      <c r="KM3" s="120">
        <f>事業所回答!$K214</f>
        <v>0</v>
      </c>
      <c r="KN3" s="120">
        <f>事業所回答!$K215</f>
        <v>0</v>
      </c>
      <c r="KO3" s="121">
        <f>事業所回答!$K216</f>
        <v>0</v>
      </c>
      <c r="KP3" s="119">
        <f>事業所回答!$K217</f>
        <v>0</v>
      </c>
      <c r="KQ3" s="121">
        <f>事業所回答!$K218</f>
        <v>0</v>
      </c>
      <c r="KR3" s="121">
        <f>事業所回答!$K219</f>
        <v>0</v>
      </c>
      <c r="KS3" s="119">
        <f>事業所回答!$K220</f>
        <v>0</v>
      </c>
      <c r="KT3" s="119">
        <f>事業所回答!$Q206</f>
        <v>0</v>
      </c>
      <c r="KU3" s="120">
        <f>事業所回答!$Q207</f>
        <v>0</v>
      </c>
      <c r="KV3" s="121">
        <f>事業所回答!$Q208</f>
        <v>0</v>
      </c>
      <c r="KW3" s="119">
        <f>事業所回答!QK209</f>
        <v>0</v>
      </c>
      <c r="KX3" s="120">
        <f>事業所回答!$Q210</f>
        <v>0</v>
      </c>
      <c r="KY3" s="121">
        <f>事業所回答!$Q211</f>
        <v>0</v>
      </c>
      <c r="KZ3" s="119">
        <f>事業所回答!$Q212</f>
        <v>0</v>
      </c>
      <c r="LA3" s="120">
        <f>事業所回答!$Q213</f>
        <v>0</v>
      </c>
      <c r="LB3" s="120">
        <f>事業所回答!$Q214</f>
        <v>0</v>
      </c>
      <c r="LC3" s="120">
        <f>事業所回答!$Q215</f>
        <v>0</v>
      </c>
      <c r="LD3" s="121">
        <f>事業所回答!$Q216</f>
        <v>0</v>
      </c>
      <c r="LE3" s="119">
        <f>事業所回答!$Q217</f>
        <v>0</v>
      </c>
      <c r="LF3" s="121">
        <f>事業所回答!$Q218</f>
        <v>0</v>
      </c>
      <c r="LG3" s="121">
        <f>事業所回答!$Q219</f>
        <v>0</v>
      </c>
      <c r="LH3" s="119">
        <f>事業所回答!T226</f>
        <v>0</v>
      </c>
      <c r="LI3" s="119">
        <f>事業所回答!G230</f>
        <v>0</v>
      </c>
      <c r="LJ3" s="116">
        <f>事業所回答!O230</f>
        <v>0</v>
      </c>
      <c r="LK3" s="117">
        <f>事業所回答!W230</f>
        <v>0</v>
      </c>
      <c r="LL3" s="117">
        <f>事業所回答!G231</f>
        <v>0</v>
      </c>
      <c r="LM3" s="117">
        <f>事業所回答!O231</f>
        <v>0</v>
      </c>
      <c r="LN3" s="44">
        <f>事業所回答!W231</f>
        <v>0</v>
      </c>
      <c r="LO3" s="122">
        <f>事業所回答!$T234</f>
        <v>0</v>
      </c>
      <c r="LP3" s="123">
        <f>事業所回答!G238</f>
        <v>0</v>
      </c>
      <c r="LQ3" s="116">
        <f>事業所回答!O238</f>
        <v>0</v>
      </c>
      <c r="LR3" s="117">
        <f>事業所回答!W238</f>
        <v>0</v>
      </c>
      <c r="LS3" s="117">
        <f>事業所回答!G239</f>
        <v>0</v>
      </c>
      <c r="LT3" s="117">
        <f>事業所回答!O239</f>
        <v>0</v>
      </c>
      <c r="LU3" s="44">
        <f>事業所回答!W239</f>
        <v>0</v>
      </c>
      <c r="LV3" s="45">
        <f>事業所回答!B243</f>
        <v>0</v>
      </c>
    </row>
    <row r="8" spans="1:374">
      <c r="I8" s="2"/>
      <c r="J8" s="2"/>
      <c r="L8" s="3"/>
      <c r="M8" s="3"/>
      <c r="N8" s="3"/>
      <c r="O8" s="3"/>
      <c r="P8" s="3"/>
      <c r="Q8" s="3"/>
      <c r="NC8" s="2"/>
      <c r="ND8" s="2"/>
      <c r="NE8" s="2"/>
      <c r="NF8" s="2"/>
      <c r="NG8" s="2"/>
    </row>
    <row r="9" spans="1:374">
      <c r="I9" s="2"/>
      <c r="J9" s="2"/>
      <c r="L9" s="3"/>
      <c r="M9" s="3"/>
      <c r="N9" s="3"/>
      <c r="O9" s="3"/>
      <c r="P9" s="3"/>
      <c r="Q9" s="3"/>
      <c r="NC9" s="2"/>
      <c r="ND9" s="2"/>
      <c r="NE9" s="2"/>
      <c r="NF9" s="2"/>
      <c r="NG9" s="2"/>
    </row>
    <row r="10" spans="1:374">
      <c r="I10" s="2"/>
      <c r="J10" s="2"/>
      <c r="L10" s="3"/>
      <c r="M10" s="3"/>
      <c r="N10" s="3"/>
      <c r="O10" s="3"/>
      <c r="P10" s="3"/>
      <c r="Q10" s="3"/>
      <c r="NC10" s="2"/>
      <c r="ND10" s="2"/>
      <c r="NE10" s="2"/>
      <c r="NF10" s="2"/>
      <c r="NG10" s="2"/>
    </row>
    <row r="11" spans="1:374">
      <c r="I11" s="2"/>
      <c r="J11" s="2"/>
      <c r="L11" s="3"/>
      <c r="M11" s="3"/>
      <c r="N11" s="3"/>
      <c r="O11" s="3"/>
      <c r="P11" s="3"/>
      <c r="Q11" s="3"/>
      <c r="NC11" s="2"/>
      <c r="ND11" s="2"/>
      <c r="NE11" s="2"/>
      <c r="NF11" s="2"/>
      <c r="NG11" s="2"/>
    </row>
  </sheetData>
  <mergeCells count="24">
    <mergeCell ref="GX2:GX3"/>
    <mergeCell ref="HE2:HE3"/>
    <mergeCell ref="B1:O1"/>
    <mergeCell ref="P1:Q1"/>
    <mergeCell ref="JO2:JO3"/>
    <mergeCell ref="IX1:LG1"/>
    <mergeCell ref="JA2:JA3"/>
    <mergeCell ref="JH2:JH3"/>
    <mergeCell ref="LO1:LU1"/>
    <mergeCell ref="LH1:LN1"/>
    <mergeCell ref="V2:V3"/>
    <mergeCell ref="AC2:AC3"/>
    <mergeCell ref="CC2:CC3"/>
    <mergeCell ref="CJ2:CJ3"/>
    <mergeCell ref="V1:CB1"/>
    <mergeCell ref="AJ2:AJ3"/>
    <mergeCell ref="CC1:EI1"/>
    <mergeCell ref="CQ2:CQ3"/>
    <mergeCell ref="EJ1:GP1"/>
    <mergeCell ref="EJ2:EJ3"/>
    <mergeCell ref="EQ2:EQ3"/>
    <mergeCell ref="EX2:EX3"/>
    <mergeCell ref="GQ1:IW1"/>
    <mergeCell ref="GQ2:GQ3"/>
  </mergeCells>
  <phoneticPr fontId="19"/>
  <pageMargins left="0.25" right="0.25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D1" workbookViewId="0">
      <selection activeCell="E26" sqref="E26"/>
    </sheetView>
  </sheetViews>
  <sheetFormatPr defaultRowHeight="13.5"/>
  <cols>
    <col min="1" max="1" width="14" customWidth="1"/>
    <col min="2" max="2" width="36.125" customWidth="1"/>
    <col min="3" max="3" width="15.625" customWidth="1"/>
    <col min="5" max="5" width="44.5" customWidth="1"/>
  </cols>
  <sheetData>
    <row r="1" spans="1:6">
      <c r="A1" s="51" t="s">
        <v>41</v>
      </c>
      <c r="B1" s="51" t="s">
        <v>42</v>
      </c>
      <c r="C1" t="s">
        <v>43</v>
      </c>
      <c r="D1" t="s">
        <v>44</v>
      </c>
      <c r="E1" t="s">
        <v>121</v>
      </c>
      <c r="F1" t="s">
        <v>133</v>
      </c>
    </row>
    <row r="2" spans="1:6">
      <c r="A2" t="s">
        <v>45</v>
      </c>
      <c r="B2" t="s">
        <v>46</v>
      </c>
      <c r="C2" t="s">
        <v>47</v>
      </c>
      <c r="D2" s="52">
        <v>43556</v>
      </c>
      <c r="E2" t="s">
        <v>225</v>
      </c>
      <c r="F2" t="s">
        <v>111</v>
      </c>
    </row>
    <row r="3" spans="1:6">
      <c r="A3" t="s">
        <v>48</v>
      </c>
      <c r="B3" t="s">
        <v>49</v>
      </c>
      <c r="C3" t="s">
        <v>50</v>
      </c>
      <c r="D3" s="52">
        <v>43586</v>
      </c>
      <c r="E3" t="s">
        <v>226</v>
      </c>
      <c r="F3" t="s">
        <v>112</v>
      </c>
    </row>
    <row r="4" spans="1:6">
      <c r="A4" t="s">
        <v>51</v>
      </c>
      <c r="B4" t="s">
        <v>52</v>
      </c>
      <c r="C4" t="s">
        <v>53</v>
      </c>
      <c r="D4" s="52">
        <v>43617</v>
      </c>
      <c r="E4" t="s">
        <v>227</v>
      </c>
      <c r="F4" t="s">
        <v>113</v>
      </c>
    </row>
    <row r="5" spans="1:6">
      <c r="A5" t="s">
        <v>54</v>
      </c>
      <c r="B5" t="s">
        <v>55</v>
      </c>
      <c r="C5" t="s">
        <v>56</v>
      </c>
      <c r="D5" s="52">
        <v>43647</v>
      </c>
      <c r="E5" t="s">
        <v>228</v>
      </c>
      <c r="F5" t="s">
        <v>132</v>
      </c>
    </row>
    <row r="6" spans="1:6">
      <c r="A6" t="s">
        <v>57</v>
      </c>
      <c r="B6" t="s">
        <v>58</v>
      </c>
      <c r="C6" t="s">
        <v>59</v>
      </c>
      <c r="D6" s="52">
        <v>43678</v>
      </c>
      <c r="E6" t="s">
        <v>229</v>
      </c>
      <c r="F6" t="s">
        <v>130</v>
      </c>
    </row>
    <row r="7" spans="1:6">
      <c r="A7" t="s">
        <v>60</v>
      </c>
      <c r="B7" t="s">
        <v>61</v>
      </c>
      <c r="C7" t="s">
        <v>62</v>
      </c>
      <c r="D7" s="52">
        <v>43709</v>
      </c>
      <c r="E7" t="s">
        <v>230</v>
      </c>
      <c r="F7" t="s">
        <v>131</v>
      </c>
    </row>
    <row r="8" spans="1:6">
      <c r="A8" t="s">
        <v>63</v>
      </c>
      <c r="B8" t="s">
        <v>64</v>
      </c>
      <c r="C8" t="s">
        <v>65</v>
      </c>
      <c r="D8" s="52">
        <v>43739</v>
      </c>
      <c r="E8" t="s">
        <v>231</v>
      </c>
    </row>
    <row r="9" spans="1:6">
      <c r="A9" t="s">
        <v>66</v>
      </c>
      <c r="B9" t="s">
        <v>67</v>
      </c>
      <c r="C9" t="s">
        <v>68</v>
      </c>
      <c r="D9" s="52">
        <v>43770</v>
      </c>
    </row>
    <row r="10" spans="1:6">
      <c r="A10" t="s">
        <v>69</v>
      </c>
      <c r="B10" t="s">
        <v>70</v>
      </c>
      <c r="C10" t="s">
        <v>71</v>
      </c>
      <c r="D10" s="52">
        <v>43800</v>
      </c>
    </row>
    <row r="11" spans="1:6">
      <c r="A11" t="s">
        <v>72</v>
      </c>
      <c r="B11" t="s">
        <v>73</v>
      </c>
      <c r="C11" t="s">
        <v>74</v>
      </c>
      <c r="D11" s="52">
        <v>43831</v>
      </c>
    </row>
    <row r="12" spans="1:6">
      <c r="A12" t="s">
        <v>75</v>
      </c>
      <c r="C12" t="s">
        <v>76</v>
      </c>
      <c r="D12" s="52">
        <v>43862</v>
      </c>
    </row>
    <row r="13" spans="1:6">
      <c r="A13" t="s">
        <v>77</v>
      </c>
      <c r="C13" t="s">
        <v>78</v>
      </c>
      <c r="D13" s="52">
        <v>43891</v>
      </c>
    </row>
    <row r="14" spans="1:6">
      <c r="A14" t="s">
        <v>79</v>
      </c>
      <c r="C14" t="s">
        <v>80</v>
      </c>
    </row>
    <row r="15" spans="1:6">
      <c r="A15" t="s">
        <v>81</v>
      </c>
      <c r="C15" t="s">
        <v>116</v>
      </c>
      <c r="E15" s="51" t="s">
        <v>224</v>
      </c>
    </row>
    <row r="16" spans="1:6">
      <c r="A16" t="s">
        <v>82</v>
      </c>
      <c r="C16" t="s">
        <v>115</v>
      </c>
      <c r="E16" t="s">
        <v>122</v>
      </c>
    </row>
    <row r="17" spans="1:5">
      <c r="A17" t="s">
        <v>83</v>
      </c>
      <c r="E17" t="s">
        <v>123</v>
      </c>
    </row>
    <row r="18" spans="1:5">
      <c r="A18" t="s">
        <v>84</v>
      </c>
      <c r="E18" t="s">
        <v>124</v>
      </c>
    </row>
    <row r="19" spans="1:5">
      <c r="A19" t="s">
        <v>85</v>
      </c>
      <c r="E19" t="s">
        <v>125</v>
      </c>
    </row>
    <row r="20" spans="1:5">
      <c r="A20" t="s">
        <v>86</v>
      </c>
      <c r="E20" t="s">
        <v>126</v>
      </c>
    </row>
    <row r="21" spans="1:5">
      <c r="A21" t="s">
        <v>87</v>
      </c>
      <c r="E21" t="s">
        <v>127</v>
      </c>
    </row>
    <row r="22" spans="1:5">
      <c r="A22" t="s">
        <v>88</v>
      </c>
      <c r="E22" t="s">
        <v>128</v>
      </c>
    </row>
    <row r="23" spans="1:5">
      <c r="A23" t="s">
        <v>89</v>
      </c>
    </row>
    <row r="24" spans="1:5">
      <c r="A24" t="s">
        <v>90</v>
      </c>
    </row>
    <row r="25" spans="1:5">
      <c r="A25" t="s">
        <v>91</v>
      </c>
    </row>
    <row r="26" spans="1:5">
      <c r="A26" t="s">
        <v>92</v>
      </c>
    </row>
    <row r="27" spans="1:5">
      <c r="A27" t="s">
        <v>93</v>
      </c>
    </row>
    <row r="28" spans="1:5">
      <c r="A28" t="s">
        <v>94</v>
      </c>
    </row>
    <row r="29" spans="1:5">
      <c r="A29" t="s">
        <v>95</v>
      </c>
    </row>
    <row r="30" spans="1:5">
      <c r="A30" t="s">
        <v>96</v>
      </c>
    </row>
    <row r="31" spans="1:5">
      <c r="A31" t="s">
        <v>97</v>
      </c>
    </row>
    <row r="32" spans="1:5">
      <c r="A32" t="s">
        <v>98</v>
      </c>
    </row>
    <row r="33" spans="1:18">
      <c r="A33" t="s">
        <v>99</v>
      </c>
    </row>
    <row r="34" spans="1:18">
      <c r="A34" t="s">
        <v>100</v>
      </c>
    </row>
    <row r="35" spans="1:18">
      <c r="A35" t="s">
        <v>101</v>
      </c>
      <c r="R35" t="e">
        <f ca="1">OFFSET($H$19,,MATCH($H$19,プルダウンリスト!$E$1:$E$1,0)-7,3)</f>
        <v>#N/A</v>
      </c>
    </row>
    <row r="36" spans="1:18">
      <c r="A36" t="s">
        <v>102</v>
      </c>
    </row>
    <row r="37" spans="1:18">
      <c r="A37" t="s">
        <v>103</v>
      </c>
    </row>
    <row r="38" spans="1:18">
      <c r="A38" t="s">
        <v>104</v>
      </c>
    </row>
    <row r="39" spans="1:18">
      <c r="A39" t="s">
        <v>105</v>
      </c>
    </row>
    <row r="40" spans="1:18">
      <c r="A40" t="s">
        <v>106</v>
      </c>
    </row>
    <row r="41" spans="1:18">
      <c r="A41" t="s">
        <v>107</v>
      </c>
    </row>
    <row r="42" spans="1:18">
      <c r="A42" t="s">
        <v>108</v>
      </c>
    </row>
    <row r="43" spans="1:18">
      <c r="A43" t="s">
        <v>109</v>
      </c>
    </row>
    <row r="44" spans="1:18">
      <c r="A44" t="s">
        <v>110</v>
      </c>
    </row>
  </sheetData>
  <phoneticPr fontId="19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事業所回答</vt:lpstr>
      <vt:lpstr>自動編集</vt:lpstr>
      <vt:lpstr>プルダウンリスト</vt:lpstr>
      <vt:lpstr>事業所回答!Print_Area</vt:lpstr>
      <vt:lpstr>サービス種別</vt:lpstr>
      <vt:lpstr>就労定着支援事業所</vt:lpstr>
      <vt:lpstr>定着・旧報酬</vt:lpstr>
      <vt:lpstr>報酬単価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revision/>
  <cp:lastPrinted>2021-05-06T05:19:30Z</cp:lastPrinted>
  <dcterms:created xsi:type="dcterms:W3CDTF">2017-05-15T10:28:06Z</dcterms:created>
  <dcterms:modified xsi:type="dcterms:W3CDTF">2021-05-24T10:27:36Z</dcterms:modified>
</cp:coreProperties>
</file>