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G0000sv0ns101\d10098$\doc\020_企画調整課\010_総務チーム\020_保健医療協議会\R01年度\【web】\《R02.02.28》 _開催概要（開催日後公開分）\"/>
    </mc:Choice>
  </mc:AlternateContent>
  <bookViews>
    <workbookView xWindow="0" yWindow="0" windowWidth="20490" windowHeight="7680" tabRatio="813" firstSheet="2" activeTab="2"/>
  </bookViews>
  <sheets>
    <sheet name="周産期（分娩数）" sheetId="1" r:id="rId1"/>
    <sheet name="周産期（ハイリスク分娩）" sheetId="2" r:id="rId2"/>
    <sheet name="小児医療（新生児特定集中治療室管理料等）" sheetId="3" r:id="rId3"/>
    <sheet name="小児医療（小児入院医療管理料）" sheetId="4" r:id="rId4"/>
    <sheet name="救急医療（救急車の受入れ件数）" sheetId="5" r:id="rId5"/>
    <sheet name="地域包括ケア" sheetId="9" r:id="rId6"/>
    <sheet name="回復期リハ" sheetId="10" r:id="rId7"/>
  </sheets>
  <definedNames>
    <definedName name="_xlnm._FilterDatabase" localSheetId="6" hidden="1">回復期リハ!$A$3:$K$3</definedName>
    <definedName name="_xlnm._FilterDatabase" localSheetId="4" hidden="1">'救急医療（救急車の受入れ件数）'!$A$3:$M$3</definedName>
    <definedName name="_xlnm._FilterDatabase" localSheetId="1" hidden="1">'周産期（ハイリスク分娩）'!$A$3:$J$3</definedName>
    <definedName name="_xlnm._FilterDatabase" localSheetId="0" hidden="1">'周産期（分娩数）'!$A$3:$Q$3</definedName>
    <definedName name="_xlnm._FilterDatabase" localSheetId="3" hidden="1">'小児医療（小児入院医療管理料）'!$D$4:$K$4</definedName>
    <definedName name="_xlnm._FilterDatabase" localSheetId="2" hidden="1">'小児医療（新生児特定集中治療室管理料等）'!$B$3:$J$3</definedName>
    <definedName name="_xlnm._FilterDatabase" localSheetId="5" hidden="1">地域包括ケア!$A$3:$K$3</definedName>
    <definedName name="_Order1" hidden="1">255</definedName>
    <definedName name="dbo_施設票" localSheetId="6">#REF!</definedName>
    <definedName name="dbo_施設票" localSheetId="4">#REF!</definedName>
    <definedName name="dbo_施設票" localSheetId="3">#REF!</definedName>
    <definedName name="dbo_施設票" localSheetId="2">#REF!</definedName>
    <definedName name="dbo_施設票" localSheetId="5">#REF!</definedName>
    <definedName name="dbo_施設票">#REF!</definedName>
    <definedName name="dbo_全身麻酔" localSheetId="6">#REF!</definedName>
    <definedName name="dbo_全身麻酔" localSheetId="4">#REF!</definedName>
    <definedName name="dbo_全身麻酔" localSheetId="3">#REF!</definedName>
    <definedName name="dbo_全身麻酔" localSheetId="2">#REF!</definedName>
    <definedName name="dbo_全身麻酔" localSheetId="5">#REF!</definedName>
    <definedName name="dbo_全身麻酔">#REF!</definedName>
    <definedName name="dbo_追加_手術票" localSheetId="6">#REF!</definedName>
    <definedName name="dbo_追加_手術票" localSheetId="4">#REF!</definedName>
    <definedName name="dbo_追加_手術票" localSheetId="3">#REF!</definedName>
    <definedName name="dbo_追加_手術票" localSheetId="2">#REF!</definedName>
    <definedName name="dbo_追加_手術票" localSheetId="5">#REF!</definedName>
    <definedName name="dbo_追加_手術票">#REF!</definedName>
    <definedName name="dbo_有床まとめ" localSheetId="6">#REF!</definedName>
    <definedName name="dbo_有床まとめ" localSheetId="4">#REF!</definedName>
    <definedName name="dbo_有床まとめ" localSheetId="3">#REF!</definedName>
    <definedName name="dbo_有床まとめ" localSheetId="2">#REF!</definedName>
    <definedName name="dbo_有床まとめ" localSheetId="5">#REF!</definedName>
    <definedName name="dbo_有床まとめ">#REF!</definedName>
    <definedName name="dbo_様式1病棟票" localSheetId="6">#REF!</definedName>
    <definedName name="dbo_様式1病棟票" localSheetId="4">#REF!</definedName>
    <definedName name="dbo_様式1病棟票" localSheetId="3">#REF!</definedName>
    <definedName name="dbo_様式1病棟票" localSheetId="2">#REF!</definedName>
    <definedName name="dbo_様式1病棟票" localSheetId="5">#REF!</definedName>
    <definedName name="dbo_様式1病棟票">#REF!</definedName>
    <definedName name="g" localSheetId="6">#REF!</definedName>
    <definedName name="g" localSheetId="4">#REF!</definedName>
    <definedName name="g" localSheetId="3">#REF!</definedName>
    <definedName name="g" localSheetId="2">#REF!</definedName>
    <definedName name="g" localSheetId="5">#REF!</definedName>
    <definedName name="g">#REF!</definedName>
    <definedName name="_xlnm.Print_Area" localSheetId="4">'救急医療（救急車の受入れ件数）'!$A$1:$M$428</definedName>
    <definedName name="_xlnm.Print_Area" localSheetId="0">'周産期（分娩数）'!$A$1:$Q$167</definedName>
    <definedName name="_xlnm.Print_Area" localSheetId="3">'小児医療（小児入院医療管理料）'!$B$1:$M$58</definedName>
    <definedName name="_xlnm.Print_Titles" localSheetId="6">回復期リハ!$1:$3</definedName>
    <definedName name="_xlnm.Print_Titles" localSheetId="4">'救急医療（救急車の受入れ件数）'!$1:$3</definedName>
    <definedName name="_xlnm.Print_Titles" localSheetId="1">'周産期（ハイリスク分娩）'!$1:$3</definedName>
    <definedName name="_xlnm.Print_Titles" localSheetId="0">'周産期（分娩数）'!$1:$3</definedName>
    <definedName name="_xlnm.Print_Titles" localSheetId="2">'小児医療（新生児特定集中治療室管理料等）'!$1:$3</definedName>
    <definedName name="_xlnm.Print_Titles" localSheetId="5">地域包括ケア!$1:$3</definedName>
    <definedName name="tblDOUTAIwk_T" localSheetId="6">#REF!</definedName>
    <definedName name="tblDOUTAIwk_T" localSheetId="4">#REF!</definedName>
    <definedName name="tblDOUTAIwk_T" localSheetId="3">#REF!</definedName>
    <definedName name="tblDOUTAIwk_T" localSheetId="2">#REF!</definedName>
    <definedName name="tblDOUTAIwk_T" localSheetId="5">#REF!</definedName>
    <definedName name="tblDOUTAIwk_T">#REF!</definedName>
    <definedName name="大阪" localSheetId="6">#REF!</definedName>
    <definedName name="大阪" localSheetId="4">#REF!</definedName>
    <definedName name="大阪" localSheetId="2">#REF!</definedName>
    <definedName name="大阪" localSheetId="5">#REF!</definedName>
    <definedName name="大阪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P64" i="1" s="1"/>
  <c r="K105" i="10" l="1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123" i="9" l="1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J427" i="5" l="1"/>
  <c r="M427" i="5" s="1"/>
  <c r="J426" i="5"/>
  <c r="L365" i="5" s="1"/>
  <c r="J425" i="5"/>
  <c r="L328" i="5" s="1"/>
  <c r="J424" i="5"/>
  <c r="L281" i="5" s="1"/>
  <c r="J423" i="5"/>
  <c r="M423" i="5" s="1"/>
  <c r="J422" i="5"/>
  <c r="J421" i="5"/>
  <c r="L225" i="5" s="1"/>
  <c r="J420" i="5"/>
  <c r="L193" i="5" s="1"/>
  <c r="J419" i="5"/>
  <c r="M419" i="5" s="1"/>
  <c r="J418" i="5"/>
  <c r="L133" i="5" s="1"/>
  <c r="J417" i="5"/>
  <c r="L111" i="5" s="1"/>
  <c r="J416" i="5"/>
  <c r="L61" i="5" s="1"/>
  <c r="J415" i="5"/>
  <c r="M415" i="5" s="1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M365" i="5"/>
  <c r="K365" i="5"/>
  <c r="L364" i="5"/>
  <c r="K364" i="5"/>
  <c r="M363" i="5"/>
  <c r="K363" i="5"/>
  <c r="K362" i="5"/>
  <c r="K361" i="5"/>
  <c r="L360" i="5"/>
  <c r="K360" i="5"/>
  <c r="K359" i="5"/>
  <c r="K358" i="5"/>
  <c r="M357" i="5"/>
  <c r="K357" i="5"/>
  <c r="L356" i="5"/>
  <c r="K356" i="5"/>
  <c r="M355" i="5"/>
  <c r="K355" i="5"/>
  <c r="K354" i="5"/>
  <c r="M353" i="5"/>
  <c r="K353" i="5"/>
  <c r="K352" i="5"/>
  <c r="M351" i="5"/>
  <c r="K351" i="5"/>
  <c r="K350" i="5"/>
  <c r="M349" i="5"/>
  <c r="K349" i="5"/>
  <c r="L348" i="5"/>
  <c r="K348" i="5"/>
  <c r="M347" i="5"/>
  <c r="K347" i="5"/>
  <c r="K346" i="5"/>
  <c r="K345" i="5"/>
  <c r="L344" i="5"/>
  <c r="K344" i="5"/>
  <c r="K343" i="5"/>
  <c r="K342" i="5"/>
  <c r="M341" i="5"/>
  <c r="K341" i="5"/>
  <c r="L340" i="5"/>
  <c r="K340" i="5"/>
  <c r="M339" i="5"/>
  <c r="K339" i="5"/>
  <c r="K338" i="5"/>
  <c r="M337" i="5"/>
  <c r="K337" i="5"/>
  <c r="K336" i="5"/>
  <c r="M335" i="5"/>
  <c r="K335" i="5"/>
  <c r="K334" i="5"/>
  <c r="M333" i="5"/>
  <c r="K333" i="5"/>
  <c r="M332" i="5"/>
  <c r="K332" i="5"/>
  <c r="K331" i="5"/>
  <c r="M330" i="5"/>
  <c r="L330" i="5"/>
  <c r="K330" i="5"/>
  <c r="M329" i="5"/>
  <c r="K329" i="5"/>
  <c r="K328" i="5"/>
  <c r="M327" i="5"/>
  <c r="K327" i="5"/>
  <c r="M326" i="5"/>
  <c r="L326" i="5"/>
  <c r="K326" i="5"/>
  <c r="M325" i="5"/>
  <c r="K325" i="5"/>
  <c r="K324" i="5"/>
  <c r="M323" i="5"/>
  <c r="K323" i="5"/>
  <c r="M322" i="5"/>
  <c r="L322" i="5"/>
  <c r="K322" i="5"/>
  <c r="M321" i="5"/>
  <c r="K321" i="5"/>
  <c r="K320" i="5"/>
  <c r="M319" i="5"/>
  <c r="K319" i="5"/>
  <c r="M318" i="5"/>
  <c r="L318" i="5"/>
  <c r="K318" i="5"/>
  <c r="M317" i="5"/>
  <c r="K317" i="5"/>
  <c r="K316" i="5"/>
  <c r="M315" i="5"/>
  <c r="K315" i="5"/>
  <c r="M314" i="5"/>
  <c r="L314" i="5"/>
  <c r="K314" i="5"/>
  <c r="M313" i="5"/>
  <c r="K313" i="5"/>
  <c r="K312" i="5"/>
  <c r="M311" i="5"/>
  <c r="K311" i="5"/>
  <c r="M310" i="5"/>
  <c r="L310" i="5"/>
  <c r="K310" i="5"/>
  <c r="M309" i="5"/>
  <c r="K309" i="5"/>
  <c r="K308" i="5"/>
  <c r="M307" i="5"/>
  <c r="K307" i="5"/>
  <c r="M306" i="5"/>
  <c r="L306" i="5"/>
  <c r="K306" i="5"/>
  <c r="M305" i="5"/>
  <c r="K305" i="5"/>
  <c r="K304" i="5"/>
  <c r="M303" i="5"/>
  <c r="K303" i="5"/>
  <c r="M302" i="5"/>
  <c r="L302" i="5"/>
  <c r="K302" i="5"/>
  <c r="M301" i="5"/>
  <c r="K301" i="5"/>
  <c r="K300" i="5"/>
  <c r="M299" i="5"/>
  <c r="K299" i="5"/>
  <c r="M298" i="5"/>
  <c r="L298" i="5"/>
  <c r="K298" i="5"/>
  <c r="M297" i="5"/>
  <c r="K297" i="5"/>
  <c r="K296" i="5"/>
  <c r="M295" i="5"/>
  <c r="K295" i="5"/>
  <c r="M294" i="5"/>
  <c r="L294" i="5"/>
  <c r="K294" i="5"/>
  <c r="M293" i="5"/>
  <c r="K293" i="5"/>
  <c r="K292" i="5"/>
  <c r="M291" i="5"/>
  <c r="K291" i="5"/>
  <c r="M290" i="5"/>
  <c r="L290" i="5"/>
  <c r="K290" i="5"/>
  <c r="M289" i="5"/>
  <c r="K289" i="5"/>
  <c r="K288" i="5"/>
  <c r="M287" i="5"/>
  <c r="K287" i="5"/>
  <c r="M286" i="5"/>
  <c r="L286" i="5"/>
  <c r="K286" i="5"/>
  <c r="M285" i="5"/>
  <c r="K285" i="5"/>
  <c r="K284" i="5"/>
  <c r="M283" i="5"/>
  <c r="K283" i="5"/>
  <c r="K282" i="5"/>
  <c r="M281" i="5"/>
  <c r="K281" i="5"/>
  <c r="M280" i="5"/>
  <c r="K280" i="5"/>
  <c r="M279" i="5"/>
  <c r="K279" i="5"/>
  <c r="M278" i="5"/>
  <c r="K278" i="5"/>
  <c r="M277" i="5"/>
  <c r="K277" i="5"/>
  <c r="M276" i="5"/>
  <c r="K276" i="5"/>
  <c r="M275" i="5"/>
  <c r="K275" i="5"/>
  <c r="M274" i="5"/>
  <c r="K274" i="5"/>
  <c r="M273" i="5"/>
  <c r="K273" i="5"/>
  <c r="M272" i="5"/>
  <c r="K272" i="5"/>
  <c r="M271" i="5"/>
  <c r="K271" i="5"/>
  <c r="M270" i="5"/>
  <c r="K270" i="5"/>
  <c r="M269" i="5"/>
  <c r="K269" i="5"/>
  <c r="M268" i="5"/>
  <c r="K268" i="5"/>
  <c r="M267" i="5"/>
  <c r="K267" i="5"/>
  <c r="M266" i="5"/>
  <c r="K266" i="5"/>
  <c r="M265" i="5"/>
  <c r="K265" i="5"/>
  <c r="M264" i="5"/>
  <c r="K264" i="5"/>
  <c r="M263" i="5"/>
  <c r="L263" i="5"/>
  <c r="K263" i="5"/>
  <c r="M262" i="5"/>
  <c r="L262" i="5"/>
  <c r="K262" i="5"/>
  <c r="M261" i="5"/>
  <c r="L261" i="5"/>
  <c r="K261" i="5"/>
  <c r="M260" i="5"/>
  <c r="L260" i="5"/>
  <c r="K260" i="5"/>
  <c r="M259" i="5"/>
  <c r="L259" i="5"/>
  <c r="K259" i="5"/>
  <c r="M258" i="5"/>
  <c r="L258" i="5"/>
  <c r="K258" i="5"/>
  <c r="M257" i="5"/>
  <c r="L257" i="5"/>
  <c r="K257" i="5"/>
  <c r="M256" i="5"/>
  <c r="L256" i="5"/>
  <c r="K256" i="5"/>
  <c r="M255" i="5"/>
  <c r="L255" i="5"/>
  <c r="K255" i="5"/>
  <c r="M254" i="5"/>
  <c r="L254" i="5"/>
  <c r="K254" i="5"/>
  <c r="M253" i="5"/>
  <c r="L253" i="5"/>
  <c r="K253" i="5"/>
  <c r="M252" i="5"/>
  <c r="L252" i="5"/>
  <c r="K252" i="5"/>
  <c r="M251" i="5"/>
  <c r="L251" i="5"/>
  <c r="K251" i="5"/>
  <c r="M250" i="5"/>
  <c r="L250" i="5"/>
  <c r="K250" i="5"/>
  <c r="M249" i="5"/>
  <c r="L249" i="5"/>
  <c r="K249" i="5"/>
  <c r="M248" i="5"/>
  <c r="L248" i="5"/>
  <c r="K248" i="5"/>
  <c r="M247" i="5"/>
  <c r="L247" i="5"/>
  <c r="K247" i="5"/>
  <c r="M246" i="5"/>
  <c r="L246" i="5"/>
  <c r="K246" i="5"/>
  <c r="M245" i="5"/>
  <c r="L245" i="5"/>
  <c r="K245" i="5"/>
  <c r="M244" i="5"/>
  <c r="L244" i="5"/>
  <c r="K244" i="5"/>
  <c r="M243" i="5"/>
  <c r="L243" i="5"/>
  <c r="K243" i="5"/>
  <c r="M242" i="5"/>
  <c r="L242" i="5"/>
  <c r="K242" i="5"/>
  <c r="M241" i="5"/>
  <c r="L241" i="5"/>
  <c r="K241" i="5"/>
  <c r="M240" i="5"/>
  <c r="L240" i="5"/>
  <c r="K240" i="5"/>
  <c r="M239" i="5"/>
  <c r="L239" i="5"/>
  <c r="K239" i="5"/>
  <c r="M238" i="5"/>
  <c r="L238" i="5"/>
  <c r="K238" i="5"/>
  <c r="M237" i="5"/>
  <c r="L237" i="5"/>
  <c r="K237" i="5"/>
  <c r="M236" i="5"/>
  <c r="L236" i="5"/>
  <c r="K236" i="5"/>
  <c r="M235" i="5"/>
  <c r="L235" i="5"/>
  <c r="K235" i="5"/>
  <c r="M234" i="5"/>
  <c r="K234" i="5"/>
  <c r="M233" i="5"/>
  <c r="K233" i="5"/>
  <c r="M232" i="5"/>
  <c r="K232" i="5"/>
  <c r="M231" i="5"/>
  <c r="L231" i="5"/>
  <c r="K231" i="5"/>
  <c r="M230" i="5"/>
  <c r="K230" i="5"/>
  <c r="M229" i="5"/>
  <c r="K229" i="5"/>
  <c r="M228" i="5"/>
  <c r="K228" i="5"/>
  <c r="M227" i="5"/>
  <c r="L227" i="5"/>
  <c r="K227" i="5"/>
  <c r="M226" i="5"/>
  <c r="K226" i="5"/>
  <c r="M225" i="5"/>
  <c r="K225" i="5"/>
  <c r="M224" i="5"/>
  <c r="K224" i="5"/>
  <c r="M223" i="5"/>
  <c r="L223" i="5"/>
  <c r="K223" i="5"/>
  <c r="M222" i="5"/>
  <c r="K222" i="5"/>
  <c r="M221" i="5"/>
  <c r="K221" i="5"/>
  <c r="M220" i="5"/>
  <c r="K220" i="5"/>
  <c r="M219" i="5"/>
  <c r="L219" i="5"/>
  <c r="K219" i="5"/>
  <c r="M218" i="5"/>
  <c r="K218" i="5"/>
  <c r="M217" i="5"/>
  <c r="L217" i="5"/>
  <c r="K217" i="5"/>
  <c r="M216" i="5"/>
  <c r="K216" i="5"/>
  <c r="M215" i="5"/>
  <c r="L215" i="5"/>
  <c r="K215" i="5"/>
  <c r="M214" i="5"/>
  <c r="K214" i="5"/>
  <c r="M213" i="5"/>
  <c r="L213" i="5"/>
  <c r="K213" i="5"/>
  <c r="M212" i="5"/>
  <c r="K212" i="5"/>
  <c r="M211" i="5"/>
  <c r="L211" i="5"/>
  <c r="K211" i="5"/>
  <c r="M210" i="5"/>
  <c r="K210" i="5"/>
  <c r="M209" i="5"/>
  <c r="L209" i="5"/>
  <c r="K209" i="5"/>
  <c r="M208" i="5"/>
  <c r="K208" i="5"/>
  <c r="M207" i="5"/>
  <c r="L207" i="5"/>
  <c r="K207" i="5"/>
  <c r="M206" i="5"/>
  <c r="K206" i="5"/>
  <c r="M205" i="5"/>
  <c r="L205" i="5"/>
  <c r="K205" i="5"/>
  <c r="M204" i="5"/>
  <c r="K204" i="5"/>
  <c r="M203" i="5"/>
  <c r="L203" i="5"/>
  <c r="K203" i="5"/>
  <c r="M202" i="5"/>
  <c r="K202" i="5"/>
  <c r="M201" i="5"/>
  <c r="L201" i="5"/>
  <c r="K201" i="5"/>
  <c r="M200" i="5"/>
  <c r="K200" i="5"/>
  <c r="M199" i="5"/>
  <c r="L199" i="5"/>
  <c r="K199" i="5"/>
  <c r="M198" i="5"/>
  <c r="K198" i="5"/>
  <c r="M197" i="5"/>
  <c r="L197" i="5"/>
  <c r="K197" i="5"/>
  <c r="M196" i="5"/>
  <c r="K196" i="5"/>
  <c r="M195" i="5"/>
  <c r="K195" i="5"/>
  <c r="M194" i="5"/>
  <c r="K194" i="5"/>
  <c r="M193" i="5"/>
  <c r="K193" i="5"/>
  <c r="M192" i="5"/>
  <c r="K192" i="5"/>
  <c r="M191" i="5"/>
  <c r="K191" i="5"/>
  <c r="M190" i="5"/>
  <c r="K190" i="5"/>
  <c r="M189" i="5"/>
  <c r="K189" i="5"/>
  <c r="M188" i="5"/>
  <c r="K188" i="5"/>
  <c r="M187" i="5"/>
  <c r="K187" i="5"/>
  <c r="M186" i="5"/>
  <c r="K186" i="5"/>
  <c r="M185" i="5"/>
  <c r="K185" i="5"/>
  <c r="M184" i="5"/>
  <c r="K184" i="5"/>
  <c r="M183" i="5"/>
  <c r="K183" i="5"/>
  <c r="M182" i="5"/>
  <c r="K182" i="5"/>
  <c r="M181" i="5"/>
  <c r="K181" i="5"/>
  <c r="M180" i="5"/>
  <c r="K180" i="5"/>
  <c r="M179" i="5"/>
  <c r="K179" i="5"/>
  <c r="M178" i="5"/>
  <c r="K178" i="5"/>
  <c r="M177" i="5"/>
  <c r="K177" i="5"/>
  <c r="M176" i="5"/>
  <c r="K176" i="5"/>
  <c r="M175" i="5"/>
  <c r="K175" i="5"/>
  <c r="M174" i="5"/>
  <c r="K174" i="5"/>
  <c r="M173" i="5"/>
  <c r="K173" i="5"/>
  <c r="M172" i="5"/>
  <c r="K172" i="5"/>
  <c r="M171" i="5"/>
  <c r="K171" i="5"/>
  <c r="M170" i="5"/>
  <c r="K170" i="5"/>
  <c r="M169" i="5"/>
  <c r="K169" i="5"/>
  <c r="M168" i="5"/>
  <c r="K168" i="5"/>
  <c r="M167" i="5"/>
  <c r="K167" i="5"/>
  <c r="M166" i="5"/>
  <c r="K166" i="5"/>
  <c r="M165" i="5"/>
  <c r="L165" i="5"/>
  <c r="K165" i="5"/>
  <c r="M164" i="5"/>
  <c r="L164" i="5"/>
  <c r="K164" i="5"/>
  <c r="M163" i="5"/>
  <c r="L163" i="5"/>
  <c r="K163" i="5"/>
  <c r="M162" i="5"/>
  <c r="L162" i="5"/>
  <c r="K162" i="5"/>
  <c r="M161" i="5"/>
  <c r="L161" i="5"/>
  <c r="K161" i="5"/>
  <c r="M160" i="5"/>
  <c r="L160" i="5"/>
  <c r="K160" i="5"/>
  <c r="M159" i="5"/>
  <c r="L159" i="5"/>
  <c r="K159" i="5"/>
  <c r="M158" i="5"/>
  <c r="L158" i="5"/>
  <c r="K158" i="5"/>
  <c r="M157" i="5"/>
  <c r="L157" i="5"/>
  <c r="K157" i="5"/>
  <c r="M156" i="5"/>
  <c r="L156" i="5"/>
  <c r="K156" i="5"/>
  <c r="M155" i="5"/>
  <c r="L155" i="5"/>
  <c r="K155" i="5"/>
  <c r="M154" i="5"/>
  <c r="L154" i="5"/>
  <c r="K154" i="5"/>
  <c r="M153" i="5"/>
  <c r="L153" i="5"/>
  <c r="K153" i="5"/>
  <c r="M152" i="5"/>
  <c r="L152" i="5"/>
  <c r="K152" i="5"/>
  <c r="M151" i="5"/>
  <c r="L151" i="5"/>
  <c r="K151" i="5"/>
  <c r="M150" i="5"/>
  <c r="L150" i="5"/>
  <c r="K150" i="5"/>
  <c r="M149" i="5"/>
  <c r="L149" i="5"/>
  <c r="K149" i="5"/>
  <c r="M148" i="5"/>
  <c r="L148" i="5"/>
  <c r="K148" i="5"/>
  <c r="M147" i="5"/>
  <c r="L147" i="5"/>
  <c r="K147" i="5"/>
  <c r="M146" i="5"/>
  <c r="L146" i="5"/>
  <c r="K146" i="5"/>
  <c r="M145" i="5"/>
  <c r="L145" i="5"/>
  <c r="K145" i="5"/>
  <c r="M144" i="5"/>
  <c r="L144" i="5"/>
  <c r="K144" i="5"/>
  <c r="M143" i="5"/>
  <c r="L143" i="5"/>
  <c r="K143" i="5"/>
  <c r="M142" i="5"/>
  <c r="L142" i="5"/>
  <c r="K142" i="5"/>
  <c r="M141" i="5"/>
  <c r="L141" i="5"/>
  <c r="K141" i="5"/>
  <c r="M140" i="5"/>
  <c r="L140" i="5"/>
  <c r="K140" i="5"/>
  <c r="M139" i="5"/>
  <c r="L139" i="5"/>
  <c r="K139" i="5"/>
  <c r="M138" i="5"/>
  <c r="L138" i="5"/>
  <c r="K138" i="5"/>
  <c r="M137" i="5"/>
  <c r="L137" i="5"/>
  <c r="K137" i="5"/>
  <c r="M136" i="5"/>
  <c r="L136" i="5"/>
  <c r="K136" i="5"/>
  <c r="M135" i="5"/>
  <c r="K135" i="5"/>
  <c r="M134" i="5"/>
  <c r="K134" i="5"/>
  <c r="M133" i="5"/>
  <c r="K133" i="5"/>
  <c r="M132" i="5"/>
  <c r="L132" i="5"/>
  <c r="K132" i="5"/>
  <c r="M131" i="5"/>
  <c r="K131" i="5"/>
  <c r="M130" i="5"/>
  <c r="K130" i="5"/>
  <c r="M129" i="5"/>
  <c r="K129" i="5"/>
  <c r="M128" i="5"/>
  <c r="L128" i="5"/>
  <c r="K128" i="5"/>
  <c r="M127" i="5"/>
  <c r="K127" i="5"/>
  <c r="M126" i="5"/>
  <c r="K126" i="5"/>
  <c r="M125" i="5"/>
  <c r="K125" i="5"/>
  <c r="M124" i="5"/>
  <c r="L124" i="5"/>
  <c r="K124" i="5"/>
  <c r="M123" i="5"/>
  <c r="K123" i="5"/>
  <c r="M122" i="5"/>
  <c r="K122" i="5"/>
  <c r="M121" i="5"/>
  <c r="K121" i="5"/>
  <c r="M120" i="5"/>
  <c r="L120" i="5"/>
  <c r="K120" i="5"/>
  <c r="M119" i="5"/>
  <c r="K119" i="5"/>
  <c r="M118" i="5"/>
  <c r="K118" i="5"/>
  <c r="M117" i="5"/>
  <c r="K117" i="5"/>
  <c r="M116" i="5"/>
  <c r="L116" i="5"/>
  <c r="K116" i="5"/>
  <c r="M115" i="5"/>
  <c r="K115" i="5"/>
  <c r="M114" i="5"/>
  <c r="K114" i="5"/>
  <c r="M113" i="5"/>
  <c r="K113" i="5"/>
  <c r="M112" i="5"/>
  <c r="L112" i="5"/>
  <c r="K112" i="5"/>
  <c r="M111" i="5"/>
  <c r="K111" i="5"/>
  <c r="M110" i="5"/>
  <c r="L110" i="5"/>
  <c r="K110" i="5"/>
  <c r="M109" i="5"/>
  <c r="K109" i="5"/>
  <c r="M108" i="5"/>
  <c r="L108" i="5"/>
  <c r="K108" i="5"/>
  <c r="M107" i="5"/>
  <c r="K107" i="5"/>
  <c r="M106" i="5"/>
  <c r="L106" i="5"/>
  <c r="K106" i="5"/>
  <c r="M105" i="5"/>
  <c r="K105" i="5"/>
  <c r="M104" i="5"/>
  <c r="L104" i="5"/>
  <c r="K104" i="5"/>
  <c r="M103" i="5"/>
  <c r="K103" i="5"/>
  <c r="M102" i="5"/>
  <c r="L102" i="5"/>
  <c r="K102" i="5"/>
  <c r="M101" i="5"/>
  <c r="K101" i="5"/>
  <c r="M100" i="5"/>
  <c r="L100" i="5"/>
  <c r="K100" i="5"/>
  <c r="M99" i="5"/>
  <c r="K99" i="5"/>
  <c r="M98" i="5"/>
  <c r="L98" i="5"/>
  <c r="K98" i="5"/>
  <c r="M97" i="5"/>
  <c r="K97" i="5"/>
  <c r="M96" i="5"/>
  <c r="L96" i="5"/>
  <c r="K96" i="5"/>
  <c r="M95" i="5"/>
  <c r="K95" i="5"/>
  <c r="M94" i="5"/>
  <c r="L94" i="5"/>
  <c r="K94" i="5"/>
  <c r="M93" i="5"/>
  <c r="K93" i="5"/>
  <c r="M92" i="5"/>
  <c r="L92" i="5"/>
  <c r="K92" i="5"/>
  <c r="M91" i="5"/>
  <c r="K91" i="5"/>
  <c r="M90" i="5"/>
  <c r="L90" i="5"/>
  <c r="K90" i="5"/>
  <c r="M89" i="5"/>
  <c r="K89" i="5"/>
  <c r="M88" i="5"/>
  <c r="L88" i="5"/>
  <c r="K88" i="5"/>
  <c r="M87" i="5"/>
  <c r="K87" i="5"/>
  <c r="M86" i="5"/>
  <c r="L86" i="5"/>
  <c r="K86" i="5"/>
  <c r="M85" i="5"/>
  <c r="K85" i="5"/>
  <c r="M84" i="5"/>
  <c r="L84" i="5"/>
  <c r="K84" i="5"/>
  <c r="M83" i="5"/>
  <c r="K83" i="5"/>
  <c r="M82" i="5"/>
  <c r="L82" i="5"/>
  <c r="K82" i="5"/>
  <c r="M81" i="5"/>
  <c r="K81" i="5"/>
  <c r="M80" i="5"/>
  <c r="L80" i="5"/>
  <c r="K80" i="5"/>
  <c r="M79" i="5"/>
  <c r="K79" i="5"/>
  <c r="M78" i="5"/>
  <c r="L78" i="5"/>
  <c r="K78" i="5"/>
  <c r="M77" i="5"/>
  <c r="K77" i="5"/>
  <c r="M76" i="5"/>
  <c r="L76" i="5"/>
  <c r="K76" i="5"/>
  <c r="M75" i="5"/>
  <c r="K75" i="5"/>
  <c r="M74" i="5"/>
  <c r="L74" i="5"/>
  <c r="K74" i="5"/>
  <c r="M73" i="5"/>
  <c r="K73" i="5"/>
  <c r="M72" i="5"/>
  <c r="L72" i="5"/>
  <c r="K72" i="5"/>
  <c r="M71" i="5"/>
  <c r="K71" i="5"/>
  <c r="M70" i="5"/>
  <c r="L70" i="5"/>
  <c r="K70" i="5"/>
  <c r="M69" i="5"/>
  <c r="K69" i="5"/>
  <c r="M68" i="5"/>
  <c r="L68" i="5"/>
  <c r="K68" i="5"/>
  <c r="M67" i="5"/>
  <c r="K67" i="5"/>
  <c r="M66" i="5"/>
  <c r="L66" i="5"/>
  <c r="K66" i="5"/>
  <c r="M65" i="5"/>
  <c r="K65" i="5"/>
  <c r="M64" i="5"/>
  <c r="L64" i="5"/>
  <c r="K64" i="5"/>
  <c r="M63" i="5"/>
  <c r="K63" i="5"/>
  <c r="M62" i="5"/>
  <c r="K62" i="5"/>
  <c r="M61" i="5"/>
  <c r="K61" i="5"/>
  <c r="M60" i="5"/>
  <c r="K60" i="5"/>
  <c r="M59" i="5"/>
  <c r="K59" i="5"/>
  <c r="M58" i="5"/>
  <c r="K58" i="5"/>
  <c r="M57" i="5"/>
  <c r="K57" i="5"/>
  <c r="M56" i="5"/>
  <c r="K56" i="5"/>
  <c r="M55" i="5"/>
  <c r="K55" i="5"/>
  <c r="M54" i="5"/>
  <c r="K54" i="5"/>
  <c r="M53" i="5"/>
  <c r="K53" i="5"/>
  <c r="M52" i="5"/>
  <c r="K52" i="5"/>
  <c r="M51" i="5"/>
  <c r="K51" i="5"/>
  <c r="M50" i="5"/>
  <c r="K50" i="5"/>
  <c r="M49" i="5"/>
  <c r="K49" i="5"/>
  <c r="M48" i="5"/>
  <c r="K48" i="5"/>
  <c r="M47" i="5"/>
  <c r="K47" i="5"/>
  <c r="M46" i="5"/>
  <c r="K46" i="5"/>
  <c r="M45" i="5"/>
  <c r="K45" i="5"/>
  <c r="M44" i="5"/>
  <c r="K44" i="5"/>
  <c r="M43" i="5"/>
  <c r="K43" i="5"/>
  <c r="M42" i="5"/>
  <c r="K42" i="5"/>
  <c r="M41" i="5"/>
  <c r="K41" i="5"/>
  <c r="M40" i="5"/>
  <c r="K40" i="5"/>
  <c r="M39" i="5"/>
  <c r="K39" i="5"/>
  <c r="M38" i="5"/>
  <c r="K38" i="5"/>
  <c r="M37" i="5"/>
  <c r="K37" i="5"/>
  <c r="M36" i="5"/>
  <c r="L36" i="5"/>
  <c r="K36" i="5"/>
  <c r="M35" i="5"/>
  <c r="K35" i="5"/>
  <c r="M34" i="5"/>
  <c r="L34" i="5"/>
  <c r="K34" i="5"/>
  <c r="M33" i="5"/>
  <c r="L33" i="5"/>
  <c r="K33" i="5"/>
  <c r="M32" i="5"/>
  <c r="L32" i="5"/>
  <c r="K32" i="5"/>
  <c r="M31" i="5"/>
  <c r="L31" i="5"/>
  <c r="K31" i="5"/>
  <c r="M30" i="5"/>
  <c r="L30" i="5"/>
  <c r="K30" i="5"/>
  <c r="M29" i="5"/>
  <c r="L29" i="5"/>
  <c r="K29" i="5"/>
  <c r="M28" i="5"/>
  <c r="L28" i="5"/>
  <c r="K28" i="5"/>
  <c r="M27" i="5"/>
  <c r="L27" i="5"/>
  <c r="K27" i="5"/>
  <c r="M26" i="5"/>
  <c r="L26" i="5"/>
  <c r="K26" i="5"/>
  <c r="M25" i="5"/>
  <c r="L25" i="5"/>
  <c r="K25" i="5"/>
  <c r="M24" i="5"/>
  <c r="L24" i="5"/>
  <c r="K24" i="5"/>
  <c r="M23" i="5"/>
  <c r="L23" i="5"/>
  <c r="K23" i="5"/>
  <c r="M22" i="5"/>
  <c r="L22" i="5"/>
  <c r="K22" i="5"/>
  <c r="M21" i="5"/>
  <c r="L21" i="5"/>
  <c r="K21" i="5"/>
  <c r="M20" i="5"/>
  <c r="L20" i="5"/>
  <c r="K20" i="5"/>
  <c r="M19" i="5"/>
  <c r="L19" i="5"/>
  <c r="K19" i="5"/>
  <c r="M18" i="5"/>
  <c r="L18" i="5"/>
  <c r="K18" i="5"/>
  <c r="M17" i="5"/>
  <c r="L17" i="5"/>
  <c r="K17" i="5"/>
  <c r="M16" i="5"/>
  <c r="L16" i="5"/>
  <c r="K16" i="5"/>
  <c r="M15" i="5"/>
  <c r="L15" i="5"/>
  <c r="K15" i="5"/>
  <c r="M14" i="5"/>
  <c r="L14" i="5"/>
  <c r="K14" i="5"/>
  <c r="M13" i="5"/>
  <c r="L13" i="5"/>
  <c r="K13" i="5"/>
  <c r="M12" i="5"/>
  <c r="L12" i="5"/>
  <c r="K12" i="5"/>
  <c r="M11" i="5"/>
  <c r="L11" i="5"/>
  <c r="K11" i="5"/>
  <c r="M10" i="5"/>
  <c r="L10" i="5"/>
  <c r="K10" i="5"/>
  <c r="M9" i="5"/>
  <c r="L9" i="5"/>
  <c r="K9" i="5"/>
  <c r="M8" i="5"/>
  <c r="L8" i="5"/>
  <c r="K8" i="5"/>
  <c r="M7" i="5"/>
  <c r="L7" i="5"/>
  <c r="K7" i="5"/>
  <c r="M6" i="5"/>
  <c r="L6" i="5"/>
  <c r="K6" i="5"/>
  <c r="M5" i="5"/>
  <c r="L5" i="5"/>
  <c r="K5" i="5"/>
  <c r="M4" i="5"/>
  <c r="L4" i="5"/>
  <c r="K4" i="5"/>
  <c r="L221" i="5" l="1"/>
  <c r="L229" i="5"/>
  <c r="L233" i="5"/>
  <c r="L288" i="5"/>
  <c r="L292" i="5"/>
  <c r="L296" i="5"/>
  <c r="L300" i="5"/>
  <c r="L308" i="5"/>
  <c r="L312" i="5"/>
  <c r="L320" i="5"/>
  <c r="L324" i="5"/>
  <c r="L334" i="5"/>
  <c r="L65" i="5"/>
  <c r="L69" i="5"/>
  <c r="L73" i="5"/>
  <c r="L77" i="5"/>
  <c r="L81" i="5"/>
  <c r="L85" i="5"/>
  <c r="L89" i="5"/>
  <c r="L93" i="5"/>
  <c r="L97" i="5"/>
  <c r="L101" i="5"/>
  <c r="L105" i="5"/>
  <c r="L109" i="5"/>
  <c r="L200" i="5"/>
  <c r="L204" i="5"/>
  <c r="L208" i="5"/>
  <c r="L212" i="5"/>
  <c r="L216" i="5"/>
  <c r="L220" i="5"/>
  <c r="L224" i="5"/>
  <c r="L228" i="5"/>
  <c r="L232" i="5"/>
  <c r="M282" i="5"/>
  <c r="M284" i="5"/>
  <c r="L287" i="5"/>
  <c r="M288" i="5"/>
  <c r="L291" i="5"/>
  <c r="M292" i="5"/>
  <c r="L295" i="5"/>
  <c r="M296" i="5"/>
  <c r="L299" i="5"/>
  <c r="M300" i="5"/>
  <c r="L303" i="5"/>
  <c r="M304" i="5"/>
  <c r="L307" i="5"/>
  <c r="M308" i="5"/>
  <c r="L311" i="5"/>
  <c r="M312" i="5"/>
  <c r="L315" i="5"/>
  <c r="M316" i="5"/>
  <c r="L319" i="5"/>
  <c r="M320" i="5"/>
  <c r="L323" i="5"/>
  <c r="M324" i="5"/>
  <c r="L327" i="5"/>
  <c r="M328" i="5"/>
  <c r="M331" i="5"/>
  <c r="M334" i="5"/>
  <c r="L336" i="5"/>
  <c r="M343" i="5"/>
  <c r="M345" i="5"/>
  <c r="L352" i="5"/>
  <c r="M359" i="5"/>
  <c r="M361" i="5"/>
  <c r="L67" i="5"/>
  <c r="L71" i="5"/>
  <c r="L75" i="5"/>
  <c r="L79" i="5"/>
  <c r="L83" i="5"/>
  <c r="L87" i="5"/>
  <c r="L91" i="5"/>
  <c r="L95" i="5"/>
  <c r="L99" i="5"/>
  <c r="L103" i="5"/>
  <c r="L107" i="5"/>
  <c r="L198" i="5"/>
  <c r="L202" i="5"/>
  <c r="L206" i="5"/>
  <c r="L210" i="5"/>
  <c r="L214" i="5"/>
  <c r="L218" i="5"/>
  <c r="L222" i="5"/>
  <c r="L226" i="5"/>
  <c r="L230" i="5"/>
  <c r="L234" i="5"/>
  <c r="L285" i="5"/>
  <c r="L289" i="5"/>
  <c r="L293" i="5"/>
  <c r="L297" i="5"/>
  <c r="L301" i="5"/>
  <c r="L305" i="5"/>
  <c r="L309" i="5"/>
  <c r="L313" i="5"/>
  <c r="L317" i="5"/>
  <c r="L321" i="5"/>
  <c r="L325" i="5"/>
  <c r="L329" i="5"/>
  <c r="L332" i="5"/>
  <c r="L304" i="5"/>
  <c r="L316" i="5"/>
  <c r="L52" i="5"/>
  <c r="L172" i="5"/>
  <c r="L188" i="5"/>
  <c r="L272" i="5"/>
  <c r="L40" i="5"/>
  <c r="L56" i="5"/>
  <c r="L176" i="5"/>
  <c r="L192" i="5"/>
  <c r="L276" i="5"/>
  <c r="M417" i="5"/>
  <c r="M421" i="5"/>
  <c r="M425" i="5"/>
  <c r="L44" i="5"/>
  <c r="L60" i="5"/>
  <c r="L180" i="5"/>
  <c r="L196" i="5"/>
  <c r="L264" i="5"/>
  <c r="L280" i="5"/>
  <c r="M422" i="5"/>
  <c r="L48" i="5"/>
  <c r="L168" i="5"/>
  <c r="L184" i="5"/>
  <c r="L268" i="5"/>
  <c r="L284" i="5"/>
  <c r="L35" i="5"/>
  <c r="L39" i="5"/>
  <c r="L43" i="5"/>
  <c r="L47" i="5"/>
  <c r="L51" i="5"/>
  <c r="L55" i="5"/>
  <c r="L59" i="5"/>
  <c r="L63" i="5"/>
  <c r="L115" i="5"/>
  <c r="L119" i="5"/>
  <c r="L123" i="5"/>
  <c r="L127" i="5"/>
  <c r="L131" i="5"/>
  <c r="L135" i="5"/>
  <c r="L167" i="5"/>
  <c r="L171" i="5"/>
  <c r="L175" i="5"/>
  <c r="L179" i="5"/>
  <c r="L183" i="5"/>
  <c r="L187" i="5"/>
  <c r="L191" i="5"/>
  <c r="L195" i="5"/>
  <c r="L267" i="5"/>
  <c r="L271" i="5"/>
  <c r="L275" i="5"/>
  <c r="L279" i="5"/>
  <c r="L283" i="5"/>
  <c r="L331" i="5"/>
  <c r="L335" i="5"/>
  <c r="M336" i="5"/>
  <c r="L339" i="5"/>
  <c r="M340" i="5"/>
  <c r="L343" i="5"/>
  <c r="M344" i="5"/>
  <c r="L347" i="5"/>
  <c r="M348" i="5"/>
  <c r="L351" i="5"/>
  <c r="M352" i="5"/>
  <c r="L355" i="5"/>
  <c r="M356" i="5"/>
  <c r="L359" i="5"/>
  <c r="M360" i="5"/>
  <c r="L363" i="5"/>
  <c r="M364" i="5"/>
  <c r="M416" i="5"/>
  <c r="M418" i="5"/>
  <c r="M420" i="5"/>
  <c r="M424" i="5"/>
  <c r="M426" i="5"/>
  <c r="L38" i="5"/>
  <c r="L46" i="5"/>
  <c r="L58" i="5"/>
  <c r="L62" i="5"/>
  <c r="L114" i="5"/>
  <c r="L118" i="5"/>
  <c r="L122" i="5"/>
  <c r="L126" i="5"/>
  <c r="L130" i="5"/>
  <c r="L134" i="5"/>
  <c r="L166" i="5"/>
  <c r="L170" i="5"/>
  <c r="L174" i="5"/>
  <c r="L178" i="5"/>
  <c r="L182" i="5"/>
  <c r="L186" i="5"/>
  <c r="L190" i="5"/>
  <c r="L194" i="5"/>
  <c r="L266" i="5"/>
  <c r="L270" i="5"/>
  <c r="L274" i="5"/>
  <c r="L278" i="5"/>
  <c r="L282" i="5"/>
  <c r="L338" i="5"/>
  <c r="L342" i="5"/>
  <c r="L346" i="5"/>
  <c r="L350" i="5"/>
  <c r="L354" i="5"/>
  <c r="L358" i="5"/>
  <c r="L362" i="5"/>
  <c r="L366" i="5"/>
  <c r="L42" i="5"/>
  <c r="L50" i="5"/>
  <c r="L54" i="5"/>
  <c r="L37" i="5"/>
  <c r="L41" i="5"/>
  <c r="L45" i="5"/>
  <c r="L49" i="5"/>
  <c r="L53" i="5"/>
  <c r="L57" i="5"/>
  <c r="L113" i="5"/>
  <c r="L117" i="5"/>
  <c r="L121" i="5"/>
  <c r="L125" i="5"/>
  <c r="L129" i="5"/>
  <c r="L169" i="5"/>
  <c r="L173" i="5"/>
  <c r="L177" i="5"/>
  <c r="L181" i="5"/>
  <c r="L185" i="5"/>
  <c r="L189" i="5"/>
  <c r="L265" i="5"/>
  <c r="L269" i="5"/>
  <c r="L273" i="5"/>
  <c r="L277" i="5"/>
  <c r="L333" i="5"/>
  <c r="L337" i="5"/>
  <c r="M338" i="5"/>
  <c r="L341" i="5"/>
  <c r="M342" i="5"/>
  <c r="L345" i="5"/>
  <c r="M346" i="5"/>
  <c r="L349" i="5"/>
  <c r="M350" i="5"/>
  <c r="L353" i="5"/>
  <c r="M354" i="5"/>
  <c r="L357" i="5"/>
  <c r="M358" i="5"/>
  <c r="L361" i="5"/>
  <c r="M362" i="5"/>
  <c r="M366" i="5"/>
  <c r="H43" i="3" l="1"/>
  <c r="J43" i="3" s="1"/>
  <c r="H42" i="3"/>
  <c r="I27" i="3" s="1"/>
  <c r="H41" i="3"/>
  <c r="H40" i="3"/>
  <c r="I23" i="3" s="1"/>
  <c r="H39" i="3"/>
  <c r="H38" i="3"/>
  <c r="H37" i="3"/>
  <c r="I18" i="3" s="1"/>
  <c r="H36" i="3"/>
  <c r="I16" i="3" s="1"/>
  <c r="H35" i="3"/>
  <c r="J35" i="3" s="1"/>
  <c r="H34" i="3"/>
  <c r="I11" i="3" s="1"/>
  <c r="H33" i="3"/>
  <c r="I10" i="3" s="1"/>
  <c r="H32" i="3"/>
  <c r="I9" i="3" s="1"/>
  <c r="H31" i="3"/>
  <c r="J31" i="3" s="1"/>
  <c r="I28" i="3"/>
  <c r="I26" i="3"/>
  <c r="I25" i="3"/>
  <c r="J22" i="3"/>
  <c r="I20" i="3"/>
  <c r="I19" i="3"/>
  <c r="J14" i="3"/>
  <c r="I12" i="3"/>
  <c r="I5" i="3"/>
  <c r="I8" i="3" l="1"/>
  <c r="I17" i="3"/>
  <c r="I24" i="3"/>
  <c r="J39" i="3"/>
  <c r="I6" i="3"/>
  <c r="J12" i="3"/>
  <c r="J20" i="3"/>
  <c r="I4" i="3"/>
  <c r="J6" i="3"/>
  <c r="I13" i="3"/>
  <c r="J18" i="3"/>
  <c r="I21" i="3"/>
  <c r="J24" i="3"/>
  <c r="J33" i="3"/>
  <c r="J37" i="3"/>
  <c r="J41" i="3"/>
  <c r="J8" i="3"/>
  <c r="I15" i="3"/>
  <c r="J26" i="3"/>
  <c r="J36" i="3"/>
  <c r="J4" i="3"/>
  <c r="I7" i="3"/>
  <c r="J10" i="3"/>
  <c r="I14" i="3"/>
  <c r="J16" i="3"/>
  <c r="I22" i="3"/>
  <c r="J28" i="3"/>
  <c r="J38" i="3"/>
  <c r="J32" i="3"/>
  <c r="J34" i="3"/>
  <c r="J40" i="3"/>
  <c r="J42" i="3"/>
  <c r="J5" i="3"/>
  <c r="J7" i="3"/>
  <c r="J9" i="3"/>
  <c r="J11" i="3"/>
  <c r="J13" i="3"/>
  <c r="J15" i="3"/>
  <c r="J17" i="3"/>
  <c r="J19" i="3"/>
  <c r="J21" i="3"/>
  <c r="J23" i="3"/>
  <c r="J25" i="3"/>
  <c r="J27" i="3"/>
  <c r="H63" i="2" l="1"/>
  <c r="J63" i="2" s="1"/>
  <c r="H62" i="2"/>
  <c r="I47" i="2" s="1"/>
  <c r="H61" i="2"/>
  <c r="H60" i="2"/>
  <c r="I39" i="2" s="1"/>
  <c r="H59" i="2"/>
  <c r="J59" i="2" s="1"/>
  <c r="H58" i="2"/>
  <c r="J58" i="2" s="1"/>
  <c r="H57" i="2"/>
  <c r="J57" i="2" s="1"/>
  <c r="H56" i="2"/>
  <c r="I27" i="2" s="1"/>
  <c r="H55" i="2"/>
  <c r="J55" i="2" s="1"/>
  <c r="H54" i="2"/>
  <c r="I19" i="2" s="1"/>
  <c r="H53" i="2"/>
  <c r="J53" i="2" s="1"/>
  <c r="H52" i="2"/>
  <c r="I11" i="2" s="1"/>
  <c r="H51" i="2"/>
  <c r="J51" i="2" s="1"/>
  <c r="J48" i="2"/>
  <c r="I48" i="2"/>
  <c r="J46" i="2"/>
  <c r="J44" i="2"/>
  <c r="I44" i="2"/>
  <c r="J42" i="2"/>
  <c r="I42" i="2"/>
  <c r="I41" i="2"/>
  <c r="J40" i="2"/>
  <c r="J39" i="2"/>
  <c r="J38" i="2"/>
  <c r="J37" i="2"/>
  <c r="I37" i="2"/>
  <c r="J36" i="2"/>
  <c r="I36" i="2"/>
  <c r="J35" i="2"/>
  <c r="I35" i="2"/>
  <c r="J34" i="2"/>
  <c r="I34" i="2"/>
  <c r="J33" i="2"/>
  <c r="I33" i="2"/>
  <c r="J32" i="2"/>
  <c r="J31" i="2"/>
  <c r="I31" i="2"/>
  <c r="J30" i="2"/>
  <c r="J29" i="2"/>
  <c r="J28" i="2"/>
  <c r="J27" i="2"/>
  <c r="J26" i="2"/>
  <c r="J25" i="2"/>
  <c r="I25" i="2"/>
  <c r="J24" i="2"/>
  <c r="I24" i="2"/>
  <c r="J23" i="2"/>
  <c r="I23" i="2"/>
  <c r="J22" i="2"/>
  <c r="I22" i="2"/>
  <c r="J21" i="2"/>
  <c r="J20" i="2"/>
  <c r="I20" i="2"/>
  <c r="J19" i="2"/>
  <c r="J18" i="2"/>
  <c r="I18" i="2"/>
  <c r="J17" i="2"/>
  <c r="J16" i="2"/>
  <c r="I16" i="2"/>
  <c r="J15" i="2"/>
  <c r="J14" i="2"/>
  <c r="I14" i="2"/>
  <c r="J13" i="2"/>
  <c r="J12" i="2"/>
  <c r="J11" i="2"/>
  <c r="J10" i="2"/>
  <c r="J9" i="2"/>
  <c r="I9" i="2"/>
  <c r="J8" i="2"/>
  <c r="I8" i="2"/>
  <c r="J7" i="2"/>
  <c r="I7" i="2"/>
  <c r="J6" i="2"/>
  <c r="I6" i="2"/>
  <c r="J5" i="2"/>
  <c r="I5" i="2"/>
  <c r="J4" i="2"/>
  <c r="I4" i="2"/>
  <c r="J61" i="2" l="1"/>
  <c r="I12" i="2"/>
  <c r="I28" i="2"/>
  <c r="I10" i="2"/>
  <c r="I13" i="2"/>
  <c r="I15" i="2"/>
  <c r="I40" i="2"/>
  <c r="I45" i="2"/>
  <c r="I26" i="2"/>
  <c r="I30" i="2"/>
  <c r="I32" i="2"/>
  <c r="I38" i="2"/>
  <c r="I43" i="2"/>
  <c r="I46" i="2"/>
  <c r="J52" i="2"/>
  <c r="J54" i="2"/>
  <c r="J56" i="2"/>
  <c r="J60" i="2"/>
  <c r="J62" i="2"/>
  <c r="I17" i="2"/>
  <c r="I21" i="2"/>
  <c r="I29" i="2"/>
  <c r="J41" i="2"/>
  <c r="J43" i="2"/>
  <c r="J45" i="2"/>
  <c r="J47" i="2"/>
  <c r="O167" i="1" l="1"/>
  <c r="N167" i="1"/>
  <c r="J167" i="1"/>
  <c r="I167" i="1"/>
  <c r="H167" i="1"/>
  <c r="F167" i="1"/>
  <c r="N166" i="1"/>
  <c r="J166" i="1"/>
  <c r="I166" i="1"/>
  <c r="H166" i="1"/>
  <c r="N165" i="1"/>
  <c r="J165" i="1"/>
  <c r="I165" i="1"/>
  <c r="H165" i="1"/>
  <c r="N164" i="1"/>
  <c r="J164" i="1"/>
  <c r="I164" i="1"/>
  <c r="H164" i="1"/>
  <c r="N163" i="1"/>
  <c r="J163" i="1"/>
  <c r="I163" i="1"/>
  <c r="H163" i="1"/>
  <c r="N162" i="1"/>
  <c r="J162" i="1"/>
  <c r="I162" i="1"/>
  <c r="H162" i="1"/>
  <c r="N161" i="1"/>
  <c r="J161" i="1"/>
  <c r="I161" i="1"/>
  <c r="H161" i="1"/>
  <c r="N160" i="1"/>
  <c r="J160" i="1"/>
  <c r="I160" i="1"/>
  <c r="H160" i="1"/>
  <c r="N159" i="1"/>
  <c r="J159" i="1"/>
  <c r="I159" i="1"/>
  <c r="H159" i="1"/>
  <c r="N158" i="1"/>
  <c r="J158" i="1"/>
  <c r="I158" i="1"/>
  <c r="H158" i="1"/>
  <c r="N157" i="1"/>
  <c r="J157" i="1"/>
  <c r="I157" i="1"/>
  <c r="H157" i="1"/>
  <c r="N156" i="1"/>
  <c r="J156" i="1"/>
  <c r="I156" i="1"/>
  <c r="H156" i="1"/>
  <c r="N155" i="1"/>
  <c r="J155" i="1"/>
  <c r="I155" i="1"/>
  <c r="H155" i="1"/>
  <c r="K151" i="1"/>
  <c r="K150" i="1"/>
  <c r="K149" i="1"/>
  <c r="K148" i="1"/>
  <c r="K147" i="1"/>
  <c r="K146" i="1"/>
  <c r="K145" i="1"/>
  <c r="K144" i="1"/>
  <c r="K142" i="1"/>
  <c r="P142" i="1" s="1"/>
  <c r="K141" i="1"/>
  <c r="P141" i="1" s="1"/>
  <c r="K140" i="1"/>
  <c r="P140" i="1" s="1"/>
  <c r="K139" i="1"/>
  <c r="P139" i="1" s="1"/>
  <c r="K138" i="1"/>
  <c r="P138" i="1" s="1"/>
  <c r="K137" i="1"/>
  <c r="P137" i="1" s="1"/>
  <c r="K136" i="1"/>
  <c r="P136" i="1" s="1"/>
  <c r="K135" i="1"/>
  <c r="P135" i="1" s="1"/>
  <c r="K134" i="1"/>
  <c r="P134" i="1" s="1"/>
  <c r="K133" i="1"/>
  <c r="P133" i="1" s="1"/>
  <c r="K132" i="1"/>
  <c r="K131" i="1"/>
  <c r="P131" i="1" s="1"/>
  <c r="K130" i="1"/>
  <c r="P130" i="1" s="1"/>
  <c r="K129" i="1"/>
  <c r="P129" i="1" s="1"/>
  <c r="K128" i="1"/>
  <c r="P128" i="1" s="1"/>
  <c r="K127" i="1"/>
  <c r="K126" i="1"/>
  <c r="K125" i="1"/>
  <c r="K124" i="1"/>
  <c r="K122" i="1"/>
  <c r="K121" i="1"/>
  <c r="K120" i="1"/>
  <c r="P120" i="1" s="1"/>
  <c r="K119" i="1"/>
  <c r="P119" i="1" s="1"/>
  <c r="K118" i="1"/>
  <c r="P118" i="1" s="1"/>
  <c r="K117" i="1"/>
  <c r="P117" i="1" s="1"/>
  <c r="K116" i="1"/>
  <c r="P116" i="1" s="1"/>
  <c r="K115" i="1"/>
  <c r="P115" i="1" s="1"/>
  <c r="K114" i="1"/>
  <c r="P114" i="1" s="1"/>
  <c r="K113" i="1"/>
  <c r="P113" i="1" s="1"/>
  <c r="K112" i="1"/>
  <c r="P112" i="1" s="1"/>
  <c r="K109" i="1"/>
  <c r="P109" i="1" s="1"/>
  <c r="K108" i="1"/>
  <c r="P108" i="1" s="1"/>
  <c r="K107" i="1"/>
  <c r="P107" i="1" s="1"/>
  <c r="K105" i="1"/>
  <c r="P105" i="1" s="1"/>
  <c r="K104" i="1"/>
  <c r="P104" i="1" s="1"/>
  <c r="K103" i="1"/>
  <c r="P103" i="1" s="1"/>
  <c r="K102" i="1"/>
  <c r="P102" i="1" s="1"/>
  <c r="K101" i="1"/>
  <c r="P101" i="1" s="1"/>
  <c r="K100" i="1"/>
  <c r="P100" i="1" s="1"/>
  <c r="K99" i="1"/>
  <c r="P99" i="1" s="1"/>
  <c r="K98" i="1"/>
  <c r="P98" i="1" s="1"/>
  <c r="K97" i="1"/>
  <c r="P97" i="1" s="1"/>
  <c r="K96" i="1"/>
  <c r="P96" i="1" s="1"/>
  <c r="K95" i="1"/>
  <c r="P95" i="1" s="1"/>
  <c r="K94" i="1"/>
  <c r="P94" i="1" s="1"/>
  <c r="K91" i="1"/>
  <c r="P91" i="1" s="1"/>
  <c r="K90" i="1"/>
  <c r="P90" i="1" s="1"/>
  <c r="K89" i="1"/>
  <c r="P89" i="1" s="1"/>
  <c r="K88" i="1"/>
  <c r="P88" i="1" s="1"/>
  <c r="K87" i="1"/>
  <c r="P87" i="1" s="1"/>
  <c r="K86" i="1"/>
  <c r="P86" i="1" s="1"/>
  <c r="K85" i="1"/>
  <c r="P85" i="1" s="1"/>
  <c r="K84" i="1"/>
  <c r="P84" i="1" s="1"/>
  <c r="K83" i="1"/>
  <c r="K82" i="1"/>
  <c r="K81" i="1"/>
  <c r="K80" i="1"/>
  <c r="K78" i="1"/>
  <c r="P78" i="1" s="1"/>
  <c r="K77" i="1"/>
  <c r="P77" i="1" s="1"/>
  <c r="K76" i="1"/>
  <c r="P76" i="1" s="1"/>
  <c r="K75" i="1"/>
  <c r="P75" i="1" s="1"/>
  <c r="K74" i="1"/>
  <c r="P74" i="1" s="1"/>
  <c r="K73" i="1"/>
  <c r="P73" i="1" s="1"/>
  <c r="K72" i="1"/>
  <c r="P72" i="1" s="1"/>
  <c r="K71" i="1"/>
  <c r="P71" i="1" s="1"/>
  <c r="K69" i="1"/>
  <c r="K68" i="1"/>
  <c r="K67" i="1"/>
  <c r="K66" i="1"/>
  <c r="K65" i="1"/>
  <c r="K63" i="1"/>
  <c r="K62" i="1"/>
  <c r="K61" i="1"/>
  <c r="K57" i="1"/>
  <c r="P57" i="1" s="1"/>
  <c r="K55" i="1"/>
  <c r="P55" i="1" s="1"/>
  <c r="K54" i="1"/>
  <c r="P54" i="1" s="1"/>
  <c r="K53" i="1"/>
  <c r="P53" i="1" s="1"/>
  <c r="K52" i="1"/>
  <c r="P52" i="1" s="1"/>
  <c r="K51" i="1"/>
  <c r="P51" i="1" s="1"/>
  <c r="K50" i="1"/>
  <c r="P50" i="1" s="1"/>
  <c r="K49" i="1"/>
  <c r="P49" i="1" s="1"/>
  <c r="K48" i="1"/>
  <c r="P48" i="1" s="1"/>
  <c r="K47" i="1"/>
  <c r="P47" i="1" s="1"/>
  <c r="K46" i="1"/>
  <c r="P46" i="1" s="1"/>
  <c r="K45" i="1"/>
  <c r="P45" i="1" s="1"/>
  <c r="K44" i="1"/>
  <c r="P44" i="1" s="1"/>
  <c r="K43" i="1"/>
  <c r="P43" i="1" s="1"/>
  <c r="K42" i="1"/>
  <c r="P42" i="1" s="1"/>
  <c r="K41" i="1"/>
  <c r="P41" i="1" s="1"/>
  <c r="K40" i="1"/>
  <c r="P40" i="1" s="1"/>
  <c r="K39" i="1"/>
  <c r="P39" i="1" s="1"/>
  <c r="K38" i="1"/>
  <c r="P38" i="1" s="1"/>
  <c r="K35" i="1"/>
  <c r="P35" i="1" s="1"/>
  <c r="K34" i="1"/>
  <c r="P34" i="1" s="1"/>
  <c r="K33" i="1"/>
  <c r="P33" i="1" s="1"/>
  <c r="K32" i="1"/>
  <c r="P32" i="1" s="1"/>
  <c r="K31" i="1"/>
  <c r="P31" i="1" s="1"/>
  <c r="K30" i="1"/>
  <c r="P30" i="1" s="1"/>
  <c r="K29" i="1"/>
  <c r="P29" i="1" s="1"/>
  <c r="K28" i="1"/>
  <c r="P28" i="1" s="1"/>
  <c r="K27" i="1"/>
  <c r="P27" i="1" s="1"/>
  <c r="K26" i="1"/>
  <c r="P26" i="1" s="1"/>
  <c r="K25" i="1"/>
  <c r="P25" i="1" s="1"/>
  <c r="K24" i="1"/>
  <c r="P24" i="1" s="1"/>
  <c r="K23" i="1"/>
  <c r="P23" i="1" s="1"/>
  <c r="K20" i="1"/>
  <c r="P20" i="1" s="1"/>
  <c r="K19" i="1"/>
  <c r="P19" i="1" s="1"/>
  <c r="K18" i="1"/>
  <c r="P18" i="1" s="1"/>
  <c r="K17" i="1"/>
  <c r="P17" i="1" s="1"/>
  <c r="K16" i="1"/>
  <c r="P16" i="1" s="1"/>
  <c r="K15" i="1"/>
  <c r="P15" i="1" s="1"/>
  <c r="K14" i="1"/>
  <c r="P14" i="1" s="1"/>
  <c r="K13" i="1"/>
  <c r="P13" i="1" s="1"/>
  <c r="K12" i="1"/>
  <c r="P12" i="1" s="1"/>
  <c r="K11" i="1"/>
  <c r="P11" i="1" s="1"/>
  <c r="K10" i="1"/>
  <c r="P10" i="1" s="1"/>
  <c r="K9" i="1"/>
  <c r="P9" i="1" s="1"/>
  <c r="K8" i="1"/>
  <c r="P8" i="1" s="1"/>
  <c r="K7" i="1"/>
  <c r="P7" i="1" s="1"/>
  <c r="K6" i="1"/>
  <c r="P6" i="1" s="1"/>
  <c r="K5" i="1"/>
  <c r="P5" i="1" s="1"/>
  <c r="K4" i="1"/>
  <c r="P4" i="1" s="1"/>
  <c r="K156" i="1" l="1"/>
  <c r="P156" i="1" s="1"/>
  <c r="K157" i="1"/>
  <c r="L39" i="1" s="1"/>
  <c r="K165" i="1"/>
  <c r="L139" i="1" s="1"/>
  <c r="K164" i="1"/>
  <c r="L125" i="1" s="1"/>
  <c r="P146" i="1"/>
  <c r="K167" i="1"/>
  <c r="M98" i="1" s="1"/>
  <c r="K155" i="1"/>
  <c r="L5" i="1" s="1"/>
  <c r="Q156" i="1"/>
  <c r="L36" i="1"/>
  <c r="Q157" i="1"/>
  <c r="L60" i="1"/>
  <c r="P61" i="1"/>
  <c r="K158" i="1"/>
  <c r="L64" i="1" s="1"/>
  <c r="P63" i="1"/>
  <c r="P66" i="1"/>
  <c r="P68" i="1"/>
  <c r="P81" i="1"/>
  <c r="P83" i="1"/>
  <c r="P147" i="1"/>
  <c r="P151" i="1"/>
  <c r="P157" i="1"/>
  <c r="P150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48" i="1"/>
  <c r="L49" i="1"/>
  <c r="L51" i="1"/>
  <c r="L52" i="1"/>
  <c r="L53" i="1"/>
  <c r="L55" i="1"/>
  <c r="L58" i="1"/>
  <c r="P122" i="1"/>
  <c r="P144" i="1"/>
  <c r="K166" i="1"/>
  <c r="L148" i="1" s="1"/>
  <c r="P148" i="1"/>
  <c r="L37" i="1"/>
  <c r="L57" i="1"/>
  <c r="P62" i="1"/>
  <c r="P65" i="1"/>
  <c r="P67" i="1"/>
  <c r="P69" i="1"/>
  <c r="P80" i="1"/>
  <c r="K160" i="1"/>
  <c r="P82" i="1"/>
  <c r="K163" i="1"/>
  <c r="P145" i="1"/>
  <c r="P149" i="1"/>
  <c r="L131" i="1"/>
  <c r="P124" i="1"/>
  <c r="P125" i="1"/>
  <c r="P126" i="1"/>
  <c r="P127" i="1"/>
  <c r="P132" i="1"/>
  <c r="K159" i="1"/>
  <c r="L71" i="1" s="1"/>
  <c r="K161" i="1"/>
  <c r="K162" i="1"/>
  <c r="L128" i="1" l="1"/>
  <c r="P164" i="1"/>
  <c r="L129" i="1"/>
  <c r="L130" i="1"/>
  <c r="M90" i="1"/>
  <c r="M5" i="1"/>
  <c r="M64" i="1"/>
  <c r="M157" i="1"/>
  <c r="M84" i="1"/>
  <c r="M101" i="1"/>
  <c r="M94" i="1"/>
  <c r="M87" i="1"/>
  <c r="M145" i="1"/>
  <c r="M62" i="1"/>
  <c r="M23" i="1"/>
  <c r="M91" i="1"/>
  <c r="M86" i="1"/>
  <c r="M102" i="1"/>
  <c r="M80" i="1"/>
  <c r="M67" i="1"/>
  <c r="M105" i="1"/>
  <c r="M144" i="1"/>
  <c r="M88" i="1"/>
  <c r="M164" i="1"/>
  <c r="M82" i="1"/>
  <c r="M97" i="1"/>
  <c r="M89" i="1"/>
  <c r="M85" i="1"/>
  <c r="M149" i="1"/>
  <c r="M69" i="1"/>
  <c r="M65" i="1"/>
  <c r="L59" i="1"/>
  <c r="M4" i="1"/>
  <c r="M122" i="1"/>
  <c r="L54" i="1"/>
  <c r="L50" i="1"/>
  <c r="L17" i="1"/>
  <c r="L56" i="1"/>
  <c r="L13" i="1"/>
  <c r="L9" i="1"/>
  <c r="M148" i="1"/>
  <c r="M63" i="1"/>
  <c r="M95" i="1"/>
  <c r="M68" i="1"/>
  <c r="L140" i="1"/>
  <c r="M107" i="1"/>
  <c r="M83" i="1"/>
  <c r="L126" i="1"/>
  <c r="M104" i="1"/>
  <c r="M16" i="1"/>
  <c r="M103" i="1"/>
  <c r="M146" i="1"/>
  <c r="M99" i="1"/>
  <c r="M81" i="1"/>
  <c r="M66" i="1"/>
  <c r="M61" i="1"/>
  <c r="L149" i="1"/>
  <c r="L144" i="1"/>
  <c r="L132" i="1"/>
  <c r="L145" i="1"/>
  <c r="L136" i="1"/>
  <c r="L133" i="1"/>
  <c r="L137" i="1"/>
  <c r="L141" i="1"/>
  <c r="M25" i="1"/>
  <c r="L124" i="1"/>
  <c r="L45" i="1"/>
  <c r="L41" i="1"/>
  <c r="L38" i="1"/>
  <c r="L44" i="1"/>
  <c r="L40" i="1"/>
  <c r="M151" i="1"/>
  <c r="M100" i="1"/>
  <c r="L143" i="1"/>
  <c r="L134" i="1"/>
  <c r="L138" i="1"/>
  <c r="L142" i="1"/>
  <c r="M13" i="1"/>
  <c r="L127" i="1"/>
  <c r="L47" i="1"/>
  <c r="L42" i="1"/>
  <c r="P165" i="1"/>
  <c r="L135" i="1"/>
  <c r="M14" i="1"/>
  <c r="L43" i="1"/>
  <c r="L46" i="1"/>
  <c r="L111" i="1"/>
  <c r="L106" i="1"/>
  <c r="M161" i="1"/>
  <c r="L109" i="1"/>
  <c r="L108" i="1"/>
  <c r="L107" i="1"/>
  <c r="Q161" i="1"/>
  <c r="L110" i="1"/>
  <c r="L103" i="1"/>
  <c r="L99" i="1"/>
  <c r="L95" i="1"/>
  <c r="L104" i="1"/>
  <c r="L100" i="1"/>
  <c r="L96" i="1"/>
  <c r="L102" i="1"/>
  <c r="P161" i="1"/>
  <c r="L105" i="1"/>
  <c r="L101" i="1"/>
  <c r="L97" i="1"/>
  <c r="L94" i="1"/>
  <c r="L98" i="1"/>
  <c r="M163" i="1"/>
  <c r="L121" i="1"/>
  <c r="L120" i="1"/>
  <c r="L119" i="1"/>
  <c r="L118" i="1"/>
  <c r="L117" i="1"/>
  <c r="L116" i="1"/>
  <c r="L115" i="1"/>
  <c r="L114" i="1"/>
  <c r="L113" i="1"/>
  <c r="L112" i="1"/>
  <c r="P163" i="1"/>
  <c r="L123" i="1"/>
  <c r="M155" i="1"/>
  <c r="Q155" i="1"/>
  <c r="P155" i="1"/>
  <c r="L22" i="1"/>
  <c r="L21" i="1"/>
  <c r="M159" i="1"/>
  <c r="L78" i="1"/>
  <c r="L77" i="1"/>
  <c r="L76" i="1"/>
  <c r="L75" i="1"/>
  <c r="L74" i="1"/>
  <c r="L73" i="1"/>
  <c r="Q159" i="1"/>
  <c r="L79" i="1"/>
  <c r="P159" i="1"/>
  <c r="L20" i="1"/>
  <c r="L16" i="1"/>
  <c r="L12" i="1"/>
  <c r="L8" i="1"/>
  <c r="L4" i="1"/>
  <c r="Q167" i="1"/>
  <c r="M167" i="1"/>
  <c r="M143" i="1"/>
  <c r="M121" i="1"/>
  <c r="M120" i="1"/>
  <c r="M119" i="1"/>
  <c r="M118" i="1"/>
  <c r="M117" i="1"/>
  <c r="M116" i="1"/>
  <c r="M115" i="1"/>
  <c r="M114" i="1"/>
  <c r="M113" i="1"/>
  <c r="M112" i="1"/>
  <c r="M109" i="1"/>
  <c r="M108" i="1"/>
  <c r="P167" i="1"/>
  <c r="M110" i="1"/>
  <c r="M93" i="1"/>
  <c r="M79" i="1"/>
  <c r="M60" i="1"/>
  <c r="M58" i="1"/>
  <c r="M152" i="1"/>
  <c r="M123" i="1"/>
  <c r="M141" i="1"/>
  <c r="M139" i="1"/>
  <c r="M137" i="1"/>
  <c r="M135" i="1"/>
  <c r="M133" i="1"/>
  <c r="M131" i="1"/>
  <c r="M129" i="1"/>
  <c r="M127" i="1"/>
  <c r="M125" i="1"/>
  <c r="M106" i="1"/>
  <c r="M92" i="1"/>
  <c r="M76" i="1"/>
  <c r="M72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5" i="1"/>
  <c r="M34" i="1"/>
  <c r="M33" i="1"/>
  <c r="M32" i="1"/>
  <c r="M31" i="1"/>
  <c r="M30" i="1"/>
  <c r="M29" i="1"/>
  <c r="M111" i="1"/>
  <c r="M77" i="1"/>
  <c r="M73" i="1"/>
  <c r="M70" i="1"/>
  <c r="M56" i="1"/>
  <c r="M36" i="1"/>
  <c r="M21" i="1"/>
  <c r="M142" i="1"/>
  <c r="M140" i="1"/>
  <c r="M138" i="1"/>
  <c r="M136" i="1"/>
  <c r="M134" i="1"/>
  <c r="M132" i="1"/>
  <c r="M130" i="1"/>
  <c r="M128" i="1"/>
  <c r="M126" i="1"/>
  <c r="M124" i="1"/>
  <c r="M78" i="1"/>
  <c r="M74" i="1"/>
  <c r="M71" i="1"/>
  <c r="M59" i="1"/>
  <c r="M22" i="1"/>
  <c r="M75" i="1"/>
  <c r="M57" i="1"/>
  <c r="M37" i="1"/>
  <c r="M10" i="1"/>
  <c r="M12" i="1"/>
  <c r="M19" i="1"/>
  <c r="M11" i="1"/>
  <c r="M28" i="1"/>
  <c r="L122" i="1"/>
  <c r="L92" i="1"/>
  <c r="M160" i="1"/>
  <c r="Q160" i="1"/>
  <c r="L93" i="1"/>
  <c r="P160" i="1"/>
  <c r="L88" i="1"/>
  <c r="L84" i="1"/>
  <c r="L91" i="1"/>
  <c r="L89" i="1"/>
  <c r="L87" i="1"/>
  <c r="L85" i="1"/>
  <c r="L83" i="1"/>
  <c r="L81" i="1"/>
  <c r="L86" i="1"/>
  <c r="L82" i="1"/>
  <c r="L90" i="1"/>
  <c r="L80" i="1"/>
  <c r="M166" i="1"/>
  <c r="P166" i="1"/>
  <c r="L152" i="1"/>
  <c r="L72" i="1"/>
  <c r="L19" i="1"/>
  <c r="L15" i="1"/>
  <c r="L11" i="1"/>
  <c r="L7" i="1"/>
  <c r="L150" i="1"/>
  <c r="L147" i="1"/>
  <c r="M165" i="1"/>
  <c r="M6" i="1"/>
  <c r="M8" i="1"/>
  <c r="M17" i="1"/>
  <c r="M9" i="1"/>
  <c r="M26" i="1"/>
  <c r="M162" i="1"/>
  <c r="Q162" i="1"/>
  <c r="P162" i="1"/>
  <c r="L18" i="1"/>
  <c r="L14" i="1"/>
  <c r="L10" i="1"/>
  <c r="L6" i="1"/>
  <c r="M150" i="1"/>
  <c r="L151" i="1"/>
  <c r="M147" i="1"/>
  <c r="M96" i="1"/>
  <c r="M158" i="1"/>
  <c r="Q158" i="1"/>
  <c r="P158" i="1"/>
  <c r="L68" i="1"/>
  <c r="L66" i="1"/>
  <c r="L63" i="1"/>
  <c r="L61" i="1"/>
  <c r="L70" i="1"/>
  <c r="L65" i="1"/>
  <c r="L67" i="1"/>
  <c r="L69" i="1"/>
  <c r="L62" i="1"/>
  <c r="M156" i="1"/>
  <c r="L146" i="1"/>
  <c r="M18" i="1"/>
  <c r="M20" i="1"/>
  <c r="M27" i="1"/>
  <c r="M15" i="1"/>
  <c r="M7" i="1"/>
  <c r="M24" i="1"/>
</calcChain>
</file>

<file path=xl/sharedStrings.xml><?xml version="1.0" encoding="utf-8"?>
<sst xmlns="http://schemas.openxmlformats.org/spreadsheetml/2006/main" count="5142" uniqueCount="1023">
  <si>
    <t>【周産期医療】分娩実績一覧（平成29年度）</t>
    <rPh sb="1" eb="4">
      <t>シュウサンキ</t>
    </rPh>
    <rPh sb="4" eb="6">
      <t>イリョウ</t>
    </rPh>
    <rPh sb="7" eb="9">
      <t>ブンベン</t>
    </rPh>
    <rPh sb="9" eb="11">
      <t>ジッセキ</t>
    </rPh>
    <rPh sb="11" eb="13">
      <t>イチラン</t>
    </rPh>
    <rPh sb="14" eb="16">
      <t>ヘイセイ</t>
    </rPh>
    <rPh sb="18" eb="20">
      <t>ネンド</t>
    </rPh>
    <phoneticPr fontId="3"/>
  </si>
  <si>
    <t>抽出データ：大阪府医療機関情報システム</t>
    <rPh sb="0" eb="2">
      <t>チュウシュツ</t>
    </rPh>
    <rPh sb="6" eb="9">
      <t>オオサカフ</t>
    </rPh>
    <rPh sb="9" eb="11">
      <t>イリョウ</t>
    </rPh>
    <rPh sb="11" eb="13">
      <t>キカン</t>
    </rPh>
    <rPh sb="13" eb="15">
      <t>ジョウホウ</t>
    </rPh>
    <phoneticPr fontId="3"/>
  </si>
  <si>
    <t>凡例（設置主体区分）：01 公立病院、02 公的プラン対象病院1（民間の地域医療支援病院、特定機能病院除く）、03 公的プラン対象病院2（民間の地域医療支援病院、特定機能病院）、04 民間等病院、05 診療所、06助産所</t>
    <rPh sb="0" eb="2">
      <t>ハンレイ</t>
    </rPh>
    <rPh sb="3" eb="5">
      <t>セッチ</t>
    </rPh>
    <rPh sb="5" eb="7">
      <t>シュタイ</t>
    </rPh>
    <rPh sb="7" eb="9">
      <t>クブン</t>
    </rPh>
    <rPh sb="27" eb="29">
      <t>タイショウ</t>
    </rPh>
    <rPh sb="63" eb="65">
      <t>タイショウ</t>
    </rPh>
    <rPh sb="101" eb="104">
      <t>シンリョウショ</t>
    </rPh>
    <rPh sb="107" eb="109">
      <t>ジョサン</t>
    </rPh>
    <rPh sb="109" eb="110">
      <t>ショ</t>
    </rPh>
    <phoneticPr fontId="3"/>
  </si>
  <si>
    <t>二次
医療圏</t>
    <rPh sb="0" eb="2">
      <t>ニジ</t>
    </rPh>
    <rPh sb="3" eb="5">
      <t>イリョウ</t>
    </rPh>
    <rPh sb="5" eb="6">
      <t>ケン</t>
    </rPh>
    <phoneticPr fontId="3"/>
  </si>
  <si>
    <t>市町村名</t>
    <rPh sb="0" eb="3">
      <t>シチョウソン</t>
    </rPh>
    <rPh sb="3" eb="4">
      <t>メイ</t>
    </rPh>
    <phoneticPr fontId="3"/>
  </si>
  <si>
    <t>機関区分</t>
    <rPh sb="0" eb="2">
      <t>キカン</t>
    </rPh>
    <rPh sb="2" eb="4">
      <t>クブン</t>
    </rPh>
    <phoneticPr fontId="3"/>
  </si>
  <si>
    <r>
      <t xml:space="preserve">機関名
</t>
    </r>
    <r>
      <rPr>
        <b/>
        <sz val="9"/>
        <color theme="1"/>
        <rFont val="Meiryo UI"/>
        <family val="3"/>
        <charset val="128"/>
      </rPr>
      <t>凡例：（総）総合周産期母子医療センター
（地）地域周産期母子医療センター</t>
    </r>
    <phoneticPr fontId="3"/>
  </si>
  <si>
    <t>標榜科目名</t>
  </si>
  <si>
    <t>正常分娩
A</t>
    <phoneticPr fontId="3"/>
  </si>
  <si>
    <t>選択
帝王切開術
B</t>
    <phoneticPr fontId="3"/>
  </si>
  <si>
    <t>緊急
帝王切開術
C</t>
    <phoneticPr fontId="3"/>
  </si>
  <si>
    <r>
      <t xml:space="preserve">分娩取扱数
D=
</t>
    </r>
    <r>
      <rPr>
        <b/>
        <sz val="8"/>
        <color theme="1"/>
        <rFont val="Meiryo UI"/>
        <family val="3"/>
        <charset val="128"/>
      </rPr>
      <t>A+B+C</t>
    </r>
    <phoneticPr fontId="3"/>
  </si>
  <si>
    <t>圏域
占有率</t>
    <rPh sb="0" eb="2">
      <t>ケンイキ</t>
    </rPh>
    <rPh sb="3" eb="5">
      <t>センユウ</t>
    </rPh>
    <rPh sb="5" eb="6">
      <t>リツ</t>
    </rPh>
    <phoneticPr fontId="3"/>
  </si>
  <si>
    <t>府域全体
占有率</t>
    <rPh sb="0" eb="1">
      <t>フ</t>
    </rPh>
    <rPh sb="1" eb="2">
      <t>イキ</t>
    </rPh>
    <rPh sb="2" eb="4">
      <t>ゼンタイ</t>
    </rPh>
    <rPh sb="5" eb="7">
      <t>センユウ</t>
    </rPh>
    <rPh sb="7" eb="8">
      <t>リツ</t>
    </rPh>
    <phoneticPr fontId="3"/>
  </si>
  <si>
    <t>産科病床
E</t>
    <rPh sb="0" eb="2">
      <t>サンカ</t>
    </rPh>
    <rPh sb="2" eb="4">
      <t>ビョウショウ</t>
    </rPh>
    <phoneticPr fontId="3"/>
  </si>
  <si>
    <t>-</t>
    <phoneticPr fontId="3"/>
  </si>
  <si>
    <t>産科病床当たりの分娩数
G=D/E</t>
    <rPh sb="0" eb="2">
      <t>サンカ</t>
    </rPh>
    <rPh sb="2" eb="4">
      <t>ビョウショウ</t>
    </rPh>
    <rPh sb="4" eb="5">
      <t>ア</t>
    </rPh>
    <rPh sb="8" eb="10">
      <t>ブンベン</t>
    </rPh>
    <rPh sb="10" eb="11">
      <t>スウ</t>
    </rPh>
    <phoneticPr fontId="3"/>
  </si>
  <si>
    <t>1 豊能</t>
  </si>
  <si>
    <t>箕面市</t>
  </si>
  <si>
    <t>05 診療所</t>
    <rPh sb="3" eb="6">
      <t>シンリョウショ</t>
    </rPh>
    <phoneticPr fontId="3"/>
  </si>
  <si>
    <t>医療法人もみじの手　箕面レディースクリニック</t>
  </si>
  <si>
    <t>産科</t>
  </si>
  <si>
    <t>-</t>
    <phoneticPr fontId="3"/>
  </si>
  <si>
    <t>吹田市</t>
  </si>
  <si>
    <t>02 公的病院１</t>
    <rPh sb="3" eb="5">
      <t>コウテキ</t>
    </rPh>
    <rPh sb="5" eb="7">
      <t>ビョウイン</t>
    </rPh>
    <phoneticPr fontId="3"/>
  </si>
  <si>
    <t>（地）済生会吹田病院</t>
    <rPh sb="1" eb="2">
      <t>チ</t>
    </rPh>
    <phoneticPr fontId="3"/>
  </si>
  <si>
    <t>小児科,産婦人科</t>
  </si>
  <si>
    <t>-</t>
  </si>
  <si>
    <t>豊中市</t>
  </si>
  <si>
    <t>医療法人ひまわり　矢吹産婦人科　少路クリニック</t>
  </si>
  <si>
    <t>産婦人科,小児科</t>
  </si>
  <si>
    <t>医療法人　琢生会　神田マタニティクリニック</t>
  </si>
  <si>
    <t>産婦人科</t>
  </si>
  <si>
    <t>01 公立病院</t>
    <rPh sb="3" eb="5">
      <t>コウリツ</t>
    </rPh>
    <rPh sb="5" eb="7">
      <t>ビョウイン</t>
    </rPh>
    <phoneticPr fontId="3"/>
  </si>
  <si>
    <t>（地）市立豊中病院</t>
    <phoneticPr fontId="3"/>
  </si>
  <si>
    <t>医療法人　廣仁会　直原ウィメンズクリニック</t>
  </si>
  <si>
    <t>（総）大阪大学医学部附属病院</t>
    <rPh sb="1" eb="2">
      <t>ソウ</t>
    </rPh>
    <phoneticPr fontId="3"/>
  </si>
  <si>
    <t>産科,小児科</t>
  </si>
  <si>
    <t>飯藤産婦人科</t>
  </si>
  <si>
    <t>医療法人　うめかげレディースクリニック</t>
  </si>
  <si>
    <t>医療法人　共立さわらぎ産婦人科</t>
  </si>
  <si>
    <t>済生会千里病院</t>
    <phoneticPr fontId="3"/>
  </si>
  <si>
    <t>小児科,産科</t>
  </si>
  <si>
    <t>（地）国立循環器病研究センター</t>
    <rPh sb="1" eb="2">
      <t>チ</t>
    </rPh>
    <phoneticPr fontId="3"/>
  </si>
  <si>
    <t>産科,小児科,小児外科</t>
  </si>
  <si>
    <t>医療法人 慈久会　たかせ産婦人科</t>
    <phoneticPr fontId="3"/>
  </si>
  <si>
    <t>池田市</t>
  </si>
  <si>
    <t>市立池田病院</t>
    <rPh sb="0" eb="2">
      <t>シリツ</t>
    </rPh>
    <phoneticPr fontId="3"/>
  </si>
  <si>
    <t>市立吹田市民病院</t>
  </si>
  <si>
    <t>04 民間病院等</t>
    <rPh sb="3" eb="5">
      <t>ミンカン</t>
    </rPh>
    <rPh sb="5" eb="7">
      <t>ビョウイン</t>
    </rPh>
    <rPh sb="7" eb="8">
      <t>ナド</t>
    </rPh>
    <phoneticPr fontId="3"/>
  </si>
  <si>
    <t>医療法人沖縄徳洲会　吹田徳洲会病院</t>
  </si>
  <si>
    <t>箕面市立病院</t>
  </si>
  <si>
    <t>1 豊能</t>
    <phoneticPr fontId="3"/>
  </si>
  <si>
    <t>06 助産所</t>
    <rPh sb="3" eb="5">
      <t>ジョサン</t>
    </rPh>
    <rPh sb="5" eb="6">
      <t>ショ</t>
    </rPh>
    <phoneticPr fontId="3"/>
  </si>
  <si>
    <t>ひらり助産院</t>
  </si>
  <si>
    <t>1 豊能</t>
    <phoneticPr fontId="3"/>
  </si>
  <si>
    <t>06 助産所</t>
  </si>
  <si>
    <t>プリマ助産院</t>
  </si>
  <si>
    <t>2 三島</t>
  </si>
  <si>
    <t>高槻市</t>
  </si>
  <si>
    <t>03 公的病院2</t>
    <rPh sb="3" eb="5">
      <t>コウテキ</t>
    </rPh>
    <rPh sb="5" eb="7">
      <t>ビョウイン</t>
    </rPh>
    <phoneticPr fontId="3"/>
  </si>
  <si>
    <t>(総）社会医療法人愛仁会　高槻病院</t>
    <phoneticPr fontId="3"/>
  </si>
  <si>
    <t>小児科,産婦人科,小児外科,新生児小児科</t>
  </si>
  <si>
    <t>摂津市</t>
  </si>
  <si>
    <t>医療法人輝　ジュンレディースクリニック千里丘</t>
  </si>
  <si>
    <t>医療法人明峰会　東山産婦人科・小児科</t>
  </si>
  <si>
    <t>茨木市</t>
  </si>
  <si>
    <t>医療法人橘井会　江川産婦人科医院</t>
  </si>
  <si>
    <t>医療法人　恵仁会　田中病院</t>
  </si>
  <si>
    <t>（地）大阪医科大学附属病院</t>
    <phoneticPr fontId="3"/>
  </si>
  <si>
    <t>医療法人子安会　なかにし産婦人科クリニック</t>
  </si>
  <si>
    <t>楢原産婦人科</t>
  </si>
  <si>
    <t>医療法人稲風会　鈴木医院</t>
  </si>
  <si>
    <t>医療法人川村産婦人科医院</t>
  </si>
  <si>
    <t>島本町</t>
  </si>
  <si>
    <t>医療法人　加藤産婦人科クリニック</t>
  </si>
  <si>
    <t>済生会茨木病院</t>
    <phoneticPr fontId="3"/>
  </si>
  <si>
    <t>高槻赤十字病院</t>
  </si>
  <si>
    <t>2 三島</t>
    <phoneticPr fontId="3"/>
  </si>
  <si>
    <t>あかり助産院</t>
  </si>
  <si>
    <t>マーガレット出張助産院</t>
  </si>
  <si>
    <t>3 北河内</t>
  </si>
  <si>
    <t>枚方市</t>
  </si>
  <si>
    <t>（総）関西医科大学附属病院</t>
    <phoneticPr fontId="3"/>
  </si>
  <si>
    <t>大東市</t>
  </si>
  <si>
    <t>医療法人　たかばたけウィメンズクリニック</t>
  </si>
  <si>
    <t>医療法人桜花会　あきせウィメンズクリニック</t>
  </si>
  <si>
    <t>医療法人徳志会　折野産婦人科</t>
  </si>
  <si>
    <t>医療法人　井上産婦人科クリニック</t>
  </si>
  <si>
    <t>寝屋川市</t>
  </si>
  <si>
    <t>医療法人一祐会藤本病院</t>
  </si>
  <si>
    <t>門真市</t>
  </si>
  <si>
    <t>医療法人　神谷産婦人科医院</t>
  </si>
  <si>
    <t>医療法人　いとうレディースこどもクリニック</t>
  </si>
  <si>
    <t>医療法人イワサクリニック</t>
  </si>
  <si>
    <t>医療法人小林医院</t>
  </si>
  <si>
    <t>社会医療法人弘道会　萱島生野病院</t>
  </si>
  <si>
    <t>医療法人　飯藤産婦人科</t>
  </si>
  <si>
    <t>医療法人孝知会　芦原産婦人科クリニック</t>
  </si>
  <si>
    <t>市立ひらかた病院</t>
  </si>
  <si>
    <t>守口市</t>
  </si>
  <si>
    <t>関西医科大学総合医療センター</t>
    <phoneticPr fontId="3"/>
  </si>
  <si>
    <t>パナソニック健康保険組合松下記念病院</t>
    <phoneticPr fontId="3"/>
  </si>
  <si>
    <t>地域医療機能推進機構星ヶ丘医療センター</t>
    <phoneticPr fontId="3"/>
  </si>
  <si>
    <t>四條畷市</t>
  </si>
  <si>
    <t>医療法人三和会　福田産婦人科医院</t>
  </si>
  <si>
    <t>3 北河内</t>
    <phoneticPr fontId="3"/>
  </si>
  <si>
    <t>橋本助産院</t>
  </si>
  <si>
    <t>交野市</t>
  </si>
  <si>
    <t>医療法人仁久会　藤原産婦人科</t>
  </si>
  <si>
    <t>3 北河内</t>
    <phoneticPr fontId="3"/>
  </si>
  <si>
    <t>大谷助産院</t>
  </si>
  <si>
    <t>3 北河内</t>
    <phoneticPr fontId="3"/>
  </si>
  <si>
    <t>岸本助産院</t>
  </si>
  <si>
    <t>3 北河内</t>
    <phoneticPr fontId="3"/>
  </si>
  <si>
    <t>はるか助産院</t>
  </si>
  <si>
    <t>4 中河内</t>
  </si>
  <si>
    <t>東大阪市</t>
  </si>
  <si>
    <t>医療法人竹村医学研究会　(財団)　小阪産病院</t>
    <phoneticPr fontId="3"/>
  </si>
  <si>
    <t>八尾市</t>
  </si>
  <si>
    <t>（地）八尾市立病院</t>
    <phoneticPr fontId="3"/>
  </si>
  <si>
    <t>（地）市立東大阪医療センター</t>
    <phoneticPr fontId="3"/>
  </si>
  <si>
    <t>小児科,小児外科,産婦人科</t>
  </si>
  <si>
    <t>医療法人　博山会　山口産婦人科</t>
  </si>
  <si>
    <t>医療法人　正木産婦人科</t>
  </si>
  <si>
    <t>医療法人河内友紘会　河内総合病院</t>
  </si>
  <si>
    <t>柏原市</t>
  </si>
  <si>
    <t>市立柏原病院</t>
  </si>
  <si>
    <t>4 中河内</t>
    <phoneticPr fontId="3"/>
  </si>
  <si>
    <t>医療法人愛育会　梶本クリニック</t>
  </si>
  <si>
    <t>ゆう助産院</t>
  </si>
  <si>
    <t>5 南河内</t>
  </si>
  <si>
    <t>羽曳野市</t>
  </si>
  <si>
    <t>大阪はびきの医療センター</t>
    <phoneticPr fontId="3"/>
  </si>
  <si>
    <t>松原市</t>
  </si>
  <si>
    <t>（地）阪南中央病院</t>
    <phoneticPr fontId="3"/>
  </si>
  <si>
    <t>河内長野市</t>
  </si>
  <si>
    <t>国立病院機構大阪南医療センター</t>
    <phoneticPr fontId="3"/>
  </si>
  <si>
    <t>富田林市</t>
  </si>
  <si>
    <t>医療法人　宝生会　ＰＬ病院</t>
  </si>
  <si>
    <t>小児科,産婦人科,小児外科</t>
  </si>
  <si>
    <t>医療法人澤井産婦人科　澤井レディースクリニック</t>
  </si>
  <si>
    <t>大阪狭山市</t>
  </si>
  <si>
    <t>（地）学校法人近畿大学 近畿大学病院</t>
    <phoneticPr fontId="3"/>
  </si>
  <si>
    <t>ナカノレディスクリニック</t>
  </si>
  <si>
    <t>済生会富田林病院</t>
    <phoneticPr fontId="3"/>
  </si>
  <si>
    <t>5 南河内</t>
    <phoneticPr fontId="3"/>
  </si>
  <si>
    <t>はっぴぃ助産院</t>
  </si>
  <si>
    <t>6 堺市</t>
  </si>
  <si>
    <t>中区</t>
  </si>
  <si>
    <t>（地）ベルランド総合病院</t>
    <phoneticPr fontId="3"/>
  </si>
  <si>
    <t>堺区</t>
  </si>
  <si>
    <t>耳原総合病院</t>
  </si>
  <si>
    <t>東区</t>
  </si>
  <si>
    <t>医療法人ゆうあい会　しんやしき産婦人科</t>
  </si>
  <si>
    <t>南区</t>
  </si>
  <si>
    <t>医療法人　赤井マタニティクリニック</t>
  </si>
  <si>
    <t>医療法人　大平産婦人科</t>
  </si>
  <si>
    <t>西区</t>
  </si>
  <si>
    <t>堺市立総合医療センター</t>
  </si>
  <si>
    <t>6 堺市</t>
    <phoneticPr fontId="3"/>
  </si>
  <si>
    <t>北区</t>
  </si>
  <si>
    <t>吉川病院</t>
    <phoneticPr fontId="3"/>
  </si>
  <si>
    <t>医療法人桜音会　野崎レディースクリニック</t>
  </si>
  <si>
    <t>医療法人浜中産婦人科</t>
  </si>
  <si>
    <t>労働者健康安全機構　大阪労災病院</t>
    <phoneticPr fontId="3"/>
  </si>
  <si>
    <t>池田産婦人科</t>
  </si>
  <si>
    <t>清恵会病院</t>
    <phoneticPr fontId="3"/>
  </si>
  <si>
    <t>6 堺市</t>
    <phoneticPr fontId="3"/>
  </si>
  <si>
    <t>ひまわり助産院</t>
  </si>
  <si>
    <t>出産と育児の相談室母微笑助産院</t>
  </si>
  <si>
    <t>7 泉州</t>
  </si>
  <si>
    <t>和泉市</t>
  </si>
  <si>
    <t>01 公立病院</t>
    <phoneticPr fontId="3"/>
  </si>
  <si>
    <t>（総）大阪母子医療センター</t>
    <rPh sb="1" eb="2">
      <t>ソウ</t>
    </rPh>
    <phoneticPr fontId="3"/>
  </si>
  <si>
    <t>小児科,産科,小児外科</t>
  </si>
  <si>
    <t>01 公立病院</t>
  </si>
  <si>
    <t>府中病院</t>
  </si>
  <si>
    <t>泉佐野市</t>
  </si>
  <si>
    <t>医療法人定生会谷口病院</t>
  </si>
  <si>
    <t>（地）りんくう総合医療センター</t>
    <rPh sb="1" eb="2">
      <t>チ</t>
    </rPh>
    <phoneticPr fontId="3"/>
  </si>
  <si>
    <t>泉大津市</t>
  </si>
  <si>
    <t>（地）泉大津市立病院</t>
    <rPh sb="1" eb="2">
      <t>チ</t>
    </rPh>
    <phoneticPr fontId="3"/>
  </si>
  <si>
    <t>岸和田市</t>
  </si>
  <si>
    <t>医療法人三友会　久松マタニティークリニック</t>
  </si>
  <si>
    <t>貝塚市</t>
  </si>
  <si>
    <t>医療法人あかね・レディースクリニック</t>
  </si>
  <si>
    <t>医療法人 秋桜会 おさきマタニティクリニック</t>
  </si>
  <si>
    <t>浦川産婦人科</t>
  </si>
  <si>
    <t>社会医療法人啓仁会咲花病院</t>
    <phoneticPr fontId="3"/>
  </si>
  <si>
    <t>阪南市</t>
  </si>
  <si>
    <t>医療法人笠松産婦人科・小児科</t>
  </si>
  <si>
    <t>医療法人老木レディスクリニック２</t>
  </si>
  <si>
    <t>7 泉州</t>
    <phoneticPr fontId="3"/>
  </si>
  <si>
    <t>高石市</t>
  </si>
  <si>
    <t>高石市立母子健康センター</t>
  </si>
  <si>
    <t>市立岸和田市民病院</t>
  </si>
  <si>
    <t>医療法人きらめき会　ながまつレディースクリニック</t>
  </si>
  <si>
    <t>医療法人徳洲会岸和田徳洲会病院</t>
  </si>
  <si>
    <t>泉南市</t>
  </si>
  <si>
    <t>ちなみマタニティホーム</t>
  </si>
  <si>
    <t>7 泉州</t>
    <phoneticPr fontId="3"/>
  </si>
  <si>
    <t>きた助産所</t>
  </si>
  <si>
    <t>8-1 大阪市北部</t>
  </si>
  <si>
    <t>東淀川区</t>
  </si>
  <si>
    <t>（地)宗教法人　淀川キリスト教病院</t>
    <rPh sb="1" eb="2">
      <t>チ</t>
    </rPh>
    <phoneticPr fontId="3"/>
  </si>
  <si>
    <t>都島区</t>
  </si>
  <si>
    <t>（総）大阪市立総合医療センター</t>
    <rPh sb="1" eb="2">
      <t>ソウ</t>
    </rPh>
    <phoneticPr fontId="3"/>
  </si>
  <si>
    <t>03 公的病院2</t>
    <phoneticPr fontId="3"/>
  </si>
  <si>
    <t>（地）公益財団法人　北野病院</t>
    <rPh sb="1" eb="2">
      <t>チ</t>
    </rPh>
    <phoneticPr fontId="3"/>
  </si>
  <si>
    <t>旭区</t>
  </si>
  <si>
    <t>医療法人　神吉産婦人科</t>
  </si>
  <si>
    <t>淀川区</t>
  </si>
  <si>
    <t>01 公立病院</t>
    <phoneticPr fontId="3"/>
  </si>
  <si>
    <t>大阪市立十三市民病院</t>
  </si>
  <si>
    <t>医療法人ケイ・レディースクリニック</t>
  </si>
  <si>
    <t>03 公的病院2</t>
    <phoneticPr fontId="3"/>
  </si>
  <si>
    <t>済生会中津病院</t>
    <phoneticPr fontId="3"/>
  </si>
  <si>
    <t>川島産婦人科クリニック</t>
  </si>
  <si>
    <t>小林産婦人科</t>
  </si>
  <si>
    <t>医療法人　石田産婦人科</t>
  </si>
  <si>
    <t>かわばたレディスクリニック</t>
  </si>
  <si>
    <t>8-1 大阪市北部</t>
    <phoneticPr fontId="3"/>
  </si>
  <si>
    <t>めぐみ助産院</t>
  </si>
  <si>
    <t>8-2 大阪市西部</t>
  </si>
  <si>
    <t>西淀川区</t>
  </si>
  <si>
    <t>（地）社会医療法人愛仁会　千船病院</t>
    <rPh sb="1" eb="2">
      <t>チ</t>
    </rPh>
    <phoneticPr fontId="3"/>
  </si>
  <si>
    <t>小児科,産婦人科,新生児小児科</t>
  </si>
  <si>
    <t>福島区</t>
  </si>
  <si>
    <t>地域医療機能推進機構　大阪病院</t>
    <phoneticPr fontId="3"/>
  </si>
  <si>
    <t>05 診療所</t>
  </si>
  <si>
    <t>医療法人福仁会　ウエナエ産婦人科</t>
  </si>
  <si>
    <t>公益財団法人　日本生命済生会　日本生命病院</t>
  </si>
  <si>
    <t>此花区</t>
  </si>
  <si>
    <t>社会福祉法人大阪暁明館　大阪暁明館病院</t>
  </si>
  <si>
    <t>大正区</t>
  </si>
  <si>
    <t>大正病院附属産婦人科クリニック</t>
  </si>
  <si>
    <t>医療法人彰療会大正病院</t>
  </si>
  <si>
    <t>医療法人　木本会　鈴木産婦人科</t>
  </si>
  <si>
    <t>8-3 大阪市東部</t>
  </si>
  <si>
    <t>浪速区</t>
  </si>
  <si>
    <t>（総）社会福祉法人 愛染橋病院</t>
    <rPh sb="1" eb="2">
      <t>ソウ</t>
    </rPh>
    <phoneticPr fontId="3"/>
  </si>
  <si>
    <t>天王寺区</t>
  </si>
  <si>
    <t>公益財団法人聖バルナバ病院</t>
  </si>
  <si>
    <t>城東区</t>
  </si>
  <si>
    <t>医療法人　金井産婦人科</t>
  </si>
  <si>
    <t>03 公的病院2</t>
  </si>
  <si>
    <t>（地）大阪赤十字病院</t>
    <rPh sb="1" eb="2">
      <t>チ</t>
    </rPh>
    <phoneticPr fontId="3"/>
  </si>
  <si>
    <t>産婦人科,小児科,小児外科</t>
  </si>
  <si>
    <t>鶴見区</t>
  </si>
  <si>
    <t>医療法人　米田産婦人科</t>
  </si>
  <si>
    <t>済生会野江病院</t>
    <phoneticPr fontId="3"/>
  </si>
  <si>
    <t>医療法人警和会　大阪警察病院</t>
  </si>
  <si>
    <t>中央区</t>
  </si>
  <si>
    <t>国立病院機構大阪医療センター</t>
    <phoneticPr fontId="3"/>
  </si>
  <si>
    <t>医療法人飯島会産科婦人科飯島病院</t>
  </si>
  <si>
    <t>医療法人　脇本産婦人科</t>
  </si>
  <si>
    <t>医療法人三和会　福田医院</t>
  </si>
  <si>
    <t>8-3 大阪市東部</t>
    <phoneticPr fontId="3"/>
  </si>
  <si>
    <t>ねね助産院</t>
  </si>
  <si>
    <t>8-4 大阪市南部</t>
  </si>
  <si>
    <t>平野区</t>
  </si>
  <si>
    <t>医療法人愛賛会浜田病院</t>
  </si>
  <si>
    <t>産科,新生児小児科</t>
  </si>
  <si>
    <t>阿倍野区</t>
  </si>
  <si>
    <t>医療法人　西川医院</t>
  </si>
  <si>
    <t>住吉区</t>
  </si>
  <si>
    <t>（地）大阪急性期・総合医療センター</t>
    <rPh sb="1" eb="2">
      <t>チ</t>
    </rPh>
    <phoneticPr fontId="3"/>
  </si>
  <si>
    <t>小児科,小児外科,産科</t>
  </si>
  <si>
    <t>（地）大阪市立大学医学部附属病院</t>
    <rPh sb="1" eb="2">
      <t>チ</t>
    </rPh>
    <phoneticPr fontId="3"/>
  </si>
  <si>
    <t>小児科（新生児）,産婦人科,小児外科</t>
  </si>
  <si>
    <t>沢井産婦人科医院</t>
  </si>
  <si>
    <t>医療法人　瓢成会　中川医院</t>
  </si>
  <si>
    <t>医療法人　植田産婦人科</t>
  </si>
  <si>
    <t>東住吉区</t>
  </si>
  <si>
    <t>髙畑産婦人科</t>
  </si>
  <si>
    <t>8-4 大阪市南部</t>
    <phoneticPr fontId="3"/>
  </si>
  <si>
    <t>あいっこ助産院</t>
  </si>
  <si>
    <t>二次医療圏</t>
    <rPh sb="0" eb="2">
      <t>ニジ</t>
    </rPh>
    <rPh sb="2" eb="4">
      <t>イリョウ</t>
    </rPh>
    <rPh sb="4" eb="5">
      <t>ケン</t>
    </rPh>
    <phoneticPr fontId="3"/>
  </si>
  <si>
    <t>分娩施設数
（）：内病院数</t>
    <rPh sb="0" eb="2">
      <t>ブンベン</t>
    </rPh>
    <rPh sb="2" eb="4">
      <t>シセツ</t>
    </rPh>
    <rPh sb="4" eb="5">
      <t>スウ</t>
    </rPh>
    <rPh sb="9" eb="10">
      <t>ウチ</t>
    </rPh>
    <rPh sb="10" eb="12">
      <t>ビョウイン</t>
    </rPh>
    <rPh sb="12" eb="13">
      <t>スウ</t>
    </rPh>
    <phoneticPr fontId="3"/>
  </si>
  <si>
    <t>正常分娩
A</t>
    <phoneticPr fontId="3"/>
  </si>
  <si>
    <t>選択
帝王切開術
B</t>
    <phoneticPr fontId="3"/>
  </si>
  <si>
    <t>緊急
帝王切開術
C</t>
    <phoneticPr fontId="3"/>
  </si>
  <si>
    <r>
      <t xml:space="preserve">分娩取扱数
Ｄ＝
</t>
    </r>
    <r>
      <rPr>
        <b/>
        <sz val="8"/>
        <color theme="1"/>
        <rFont val="Meiryo UI"/>
        <family val="3"/>
        <charset val="128"/>
      </rPr>
      <t>A+B+C</t>
    </r>
    <phoneticPr fontId="3"/>
  </si>
  <si>
    <t>分娩取扱い
医師数
e</t>
    <rPh sb="0" eb="2">
      <t>ブンベン</t>
    </rPh>
    <rPh sb="2" eb="4">
      <t>トリアツカ</t>
    </rPh>
    <rPh sb="6" eb="8">
      <t>イシ</t>
    </rPh>
    <rPh sb="8" eb="9">
      <t>スウ</t>
    </rPh>
    <phoneticPr fontId="3"/>
  </si>
  <si>
    <t>分娩医師当たりの分娩数
H=D/e</t>
    <rPh sb="0" eb="2">
      <t>ブンベン</t>
    </rPh>
    <rPh sb="2" eb="4">
      <t>イシ</t>
    </rPh>
    <rPh sb="4" eb="5">
      <t>ア</t>
    </rPh>
    <rPh sb="8" eb="10">
      <t>ブンベン</t>
    </rPh>
    <rPh sb="10" eb="11">
      <t>スウ</t>
    </rPh>
    <phoneticPr fontId="3"/>
  </si>
  <si>
    <t>豊能</t>
    <rPh sb="0" eb="2">
      <t>トヨノ</t>
    </rPh>
    <phoneticPr fontId="3"/>
  </si>
  <si>
    <t>(9)</t>
    <phoneticPr fontId="3"/>
  </si>
  <si>
    <t>三島</t>
    <rPh sb="0" eb="2">
      <t>ミシマ</t>
    </rPh>
    <phoneticPr fontId="3"/>
  </si>
  <si>
    <t>(5)</t>
    <phoneticPr fontId="3"/>
  </si>
  <si>
    <t>北河内</t>
    <rPh sb="0" eb="3">
      <t>キタカワチ</t>
    </rPh>
    <phoneticPr fontId="3"/>
  </si>
  <si>
    <t>(7)</t>
    <phoneticPr fontId="3"/>
  </si>
  <si>
    <t>中河内</t>
    <rPh sb="0" eb="1">
      <t>ナカ</t>
    </rPh>
    <rPh sb="1" eb="3">
      <t>カワチ</t>
    </rPh>
    <phoneticPr fontId="3"/>
  </si>
  <si>
    <t>南河内</t>
    <rPh sb="0" eb="3">
      <t>ミナミカワチ</t>
    </rPh>
    <phoneticPr fontId="3"/>
  </si>
  <si>
    <t>(6)</t>
    <phoneticPr fontId="3"/>
  </si>
  <si>
    <t>堺市</t>
    <rPh sb="0" eb="2">
      <t>サカイシ</t>
    </rPh>
    <phoneticPr fontId="3"/>
  </si>
  <si>
    <t>(6)</t>
    <phoneticPr fontId="3"/>
  </si>
  <si>
    <t>泉州</t>
    <rPh sb="0" eb="2">
      <t>センシュウ</t>
    </rPh>
    <phoneticPr fontId="3"/>
  </si>
  <si>
    <t>(8)</t>
    <phoneticPr fontId="3"/>
  </si>
  <si>
    <t>大阪市</t>
    <rPh sb="0" eb="3">
      <t>オオサカシ</t>
    </rPh>
    <phoneticPr fontId="3"/>
  </si>
  <si>
    <t>(20)</t>
    <phoneticPr fontId="3"/>
  </si>
  <si>
    <t>　　　　　　　　　（内）北部</t>
    <rPh sb="10" eb="11">
      <t>ウチ</t>
    </rPh>
    <rPh sb="12" eb="14">
      <t>ホクブ</t>
    </rPh>
    <phoneticPr fontId="3"/>
  </si>
  <si>
    <t>(5)</t>
    <phoneticPr fontId="3"/>
  </si>
  <si>
    <t>　　　　　　　　　（内）西部</t>
    <rPh sb="10" eb="11">
      <t>ウチ</t>
    </rPh>
    <rPh sb="12" eb="14">
      <t>ニシベ</t>
    </rPh>
    <phoneticPr fontId="3"/>
  </si>
  <si>
    <t>(5)</t>
    <phoneticPr fontId="3"/>
  </si>
  <si>
    <t>　　　　　　　　　（内）東部</t>
    <rPh sb="10" eb="11">
      <t>ウチ</t>
    </rPh>
    <rPh sb="12" eb="14">
      <t>トウブ</t>
    </rPh>
    <phoneticPr fontId="3"/>
  </si>
  <si>
    <t>(7)</t>
    <phoneticPr fontId="3"/>
  </si>
  <si>
    <t>　　　　　　　　　（内）南部</t>
    <rPh sb="10" eb="11">
      <t>ウチ</t>
    </rPh>
    <rPh sb="12" eb="14">
      <t>ナンブ</t>
    </rPh>
    <phoneticPr fontId="3"/>
  </si>
  <si>
    <t>(3)</t>
    <phoneticPr fontId="3"/>
  </si>
  <si>
    <t>大阪府</t>
    <rPh sb="0" eb="3">
      <t>オオサカフ</t>
    </rPh>
    <phoneticPr fontId="3"/>
  </si>
  <si>
    <t>(66)</t>
    <phoneticPr fontId="3"/>
  </si>
  <si>
    <t>【周産期医療】ハイリスク分娩管理加算 医療機関別レセプト実績（平成30年６月分）</t>
    <rPh sb="1" eb="4">
      <t>シュウサンキ</t>
    </rPh>
    <rPh sb="4" eb="6">
      <t>イリョウ</t>
    </rPh>
    <rPh sb="12" eb="14">
      <t>ブンベン</t>
    </rPh>
    <rPh sb="14" eb="16">
      <t>カンリ</t>
    </rPh>
    <rPh sb="16" eb="18">
      <t>カサン</t>
    </rPh>
    <rPh sb="19" eb="21">
      <t>イリョウ</t>
    </rPh>
    <rPh sb="21" eb="23">
      <t>キカン</t>
    </rPh>
    <rPh sb="23" eb="24">
      <t>ベツ</t>
    </rPh>
    <rPh sb="28" eb="30">
      <t>ジッセキ</t>
    </rPh>
    <rPh sb="31" eb="33">
      <t>ヘイセイ</t>
    </rPh>
    <rPh sb="35" eb="36">
      <t>ネン</t>
    </rPh>
    <rPh sb="37" eb="38">
      <t>ガツ</t>
    </rPh>
    <rPh sb="38" eb="39">
      <t>ブン</t>
    </rPh>
    <phoneticPr fontId="3"/>
  </si>
  <si>
    <t>抽出データ：平成30年度病床機能報告</t>
    <rPh sb="0" eb="2">
      <t>チュウシュツ</t>
    </rPh>
    <rPh sb="6" eb="8">
      <t>ヘイセイ</t>
    </rPh>
    <rPh sb="10" eb="12">
      <t>ネンド</t>
    </rPh>
    <rPh sb="12" eb="14">
      <t>ビョウショウ</t>
    </rPh>
    <rPh sb="14" eb="16">
      <t>キノウ</t>
    </rPh>
    <rPh sb="16" eb="18">
      <t>ホウコク</t>
    </rPh>
    <phoneticPr fontId="3"/>
  </si>
  <si>
    <t>凡例（設置主体区分）：01 公立病院、02 公的プラン対象病院1（民間の地域医療支援病院、特定機能病院除く）、03 公的プラン対象病院2（民間の地域医療支援病院、特定機能病院）、04 民間等病院</t>
    <phoneticPr fontId="3"/>
  </si>
  <si>
    <t>再検証要請
医療機関</t>
    <rPh sb="0" eb="3">
      <t>サイケンショウ</t>
    </rPh>
    <rPh sb="3" eb="5">
      <t>ヨウセイ</t>
    </rPh>
    <rPh sb="6" eb="8">
      <t>イリョウ</t>
    </rPh>
    <rPh sb="8" eb="10">
      <t>キカン</t>
    </rPh>
    <phoneticPr fontId="3"/>
  </si>
  <si>
    <t>市町村</t>
    <rPh sb="0" eb="3">
      <t>シチョウソン</t>
    </rPh>
    <phoneticPr fontId="3"/>
  </si>
  <si>
    <t>運営者
区分</t>
    <rPh sb="0" eb="2">
      <t>ウンエイ</t>
    </rPh>
    <rPh sb="2" eb="3">
      <t>シャ</t>
    </rPh>
    <rPh sb="4" eb="6">
      <t>クブン</t>
    </rPh>
    <phoneticPr fontId="3"/>
  </si>
  <si>
    <t>公民
区分</t>
    <rPh sb="0" eb="2">
      <t>コウミン</t>
    </rPh>
    <rPh sb="3" eb="5">
      <t>クブン</t>
    </rPh>
    <phoneticPr fontId="3"/>
  </si>
  <si>
    <r>
      <t xml:space="preserve">機関名
</t>
    </r>
    <r>
      <rPr>
        <b/>
        <sz val="9"/>
        <color theme="1"/>
        <rFont val="Meiryo UI"/>
        <family val="3"/>
        <charset val="128"/>
      </rPr>
      <t>凡例：（総）総合周産期母子医療センター
（地）地域周産期母子医療センター</t>
    </r>
    <phoneticPr fontId="3"/>
  </si>
  <si>
    <t>ハイリスク分娩管理加算
レセプト算定回数</t>
    <rPh sb="5" eb="7">
      <t>ブンベン</t>
    </rPh>
    <rPh sb="7" eb="9">
      <t>カンリ</t>
    </rPh>
    <rPh sb="9" eb="11">
      <t>カサン</t>
    </rPh>
    <rPh sb="16" eb="18">
      <t>サンテイ</t>
    </rPh>
    <rPh sb="18" eb="20">
      <t>カイスウ</t>
    </rPh>
    <phoneticPr fontId="3"/>
  </si>
  <si>
    <t>01豊能</t>
  </si>
  <si>
    <t>03 国立大学法人</t>
  </si>
  <si>
    <t>02公的1</t>
    <rPh sb="2" eb="4">
      <t>コウテキ</t>
    </rPh>
    <phoneticPr fontId="3"/>
  </si>
  <si>
    <t>12済生会</t>
  </si>
  <si>
    <t>（地）済生会吹田病院</t>
    <rPh sb="1" eb="2">
      <t>チ</t>
    </rPh>
    <rPh sb="3" eb="6">
      <t>サイセイカイ</t>
    </rPh>
    <phoneticPr fontId="3"/>
  </si>
  <si>
    <t>09市町村</t>
  </si>
  <si>
    <t>01公立</t>
    <rPh sb="2" eb="4">
      <t>コウリツ</t>
    </rPh>
    <phoneticPr fontId="3"/>
  </si>
  <si>
    <t>（地）市立豊中病院</t>
    <rPh sb="1" eb="2">
      <t>チ</t>
    </rPh>
    <rPh sb="3" eb="5">
      <t>シリツ</t>
    </rPh>
    <phoneticPr fontId="3"/>
  </si>
  <si>
    <t>05国立高度専門医療研究センター</t>
  </si>
  <si>
    <t>（地）国立循環器病研究センター</t>
    <rPh sb="1" eb="2">
      <t>チ</t>
    </rPh>
    <rPh sb="3" eb="5">
      <t>コクリツ</t>
    </rPh>
    <phoneticPr fontId="3"/>
  </si>
  <si>
    <t>02三島</t>
  </si>
  <si>
    <t>20医療法人</t>
  </si>
  <si>
    <t>03公的2</t>
    <rPh sb="2" eb="4">
      <t>コウテキ</t>
    </rPh>
    <phoneticPr fontId="3"/>
  </si>
  <si>
    <t>（総）社会医療法人　愛仁会　高槻病院</t>
    <rPh sb="1" eb="2">
      <t>ソウ</t>
    </rPh>
    <phoneticPr fontId="3"/>
  </si>
  <si>
    <t>21私立学校法人</t>
  </si>
  <si>
    <t>（地）大阪医科大学附属病院</t>
    <rPh sb="1" eb="2">
      <t>チ</t>
    </rPh>
    <rPh sb="3" eb="5">
      <t>オオサカ</t>
    </rPh>
    <phoneticPr fontId="3"/>
  </si>
  <si>
    <t>済生会茨木病院</t>
    <phoneticPr fontId="3"/>
  </si>
  <si>
    <t>03北河内</t>
  </si>
  <si>
    <t>（総）関西医科大学附属病院</t>
    <rPh sb="1" eb="2">
      <t>ソウ</t>
    </rPh>
    <rPh sb="3" eb="5">
      <t>カンサイ</t>
    </rPh>
    <phoneticPr fontId="3"/>
  </si>
  <si>
    <t>04民間等</t>
    <rPh sb="2" eb="4">
      <t>ミンカン</t>
    </rPh>
    <rPh sb="4" eb="5">
      <t>ナド</t>
    </rPh>
    <phoneticPr fontId="3"/>
  </si>
  <si>
    <t>医療法人一祐会　藤本病院</t>
  </si>
  <si>
    <t>04中河内</t>
  </si>
  <si>
    <t>10地方独立行政法人</t>
  </si>
  <si>
    <t>（地）市立東大阪医療センター</t>
    <rPh sb="1" eb="2">
      <t>チ</t>
    </rPh>
    <rPh sb="3" eb="5">
      <t>シリツ</t>
    </rPh>
    <phoneticPr fontId="3"/>
  </si>
  <si>
    <t>医療法人　恵生会　恵生会病院</t>
  </si>
  <si>
    <t>医療法人竹村医学研究会（財団）小阪産病院</t>
  </si>
  <si>
    <t>（地）八尾市立病院</t>
    <rPh sb="1" eb="2">
      <t>チ</t>
    </rPh>
    <rPh sb="3" eb="5">
      <t>ヤオ</t>
    </rPh>
    <phoneticPr fontId="3"/>
  </si>
  <si>
    <t>○</t>
    <phoneticPr fontId="3"/>
  </si>
  <si>
    <t>医療法人河内友紘会河内総合病院</t>
  </si>
  <si>
    <t>05南河内</t>
  </si>
  <si>
    <t>（地）阪南中央病院</t>
    <rPh sb="1" eb="2">
      <t>チ</t>
    </rPh>
    <rPh sb="3" eb="5">
      <t>ハンナン</t>
    </rPh>
    <phoneticPr fontId="3"/>
  </si>
  <si>
    <t>大阪はびきの医療センター</t>
    <phoneticPr fontId="3"/>
  </si>
  <si>
    <t>（地）近畿大学医学部附属病院</t>
    <rPh sb="1" eb="2">
      <t>チ</t>
    </rPh>
    <rPh sb="3" eb="5">
      <t>キンキ</t>
    </rPh>
    <phoneticPr fontId="3"/>
  </si>
  <si>
    <t>02 独立行政法人国立病院機構</t>
  </si>
  <si>
    <t>国立病院機構大阪南医療センター</t>
    <phoneticPr fontId="3"/>
  </si>
  <si>
    <t>06堺市</t>
    <rPh sb="2" eb="4">
      <t>サカイシ</t>
    </rPh>
    <phoneticPr fontId="3"/>
  </si>
  <si>
    <t>堺市</t>
  </si>
  <si>
    <t>（地）ベルランド総合病院</t>
    <rPh sb="1" eb="2">
      <t>チ</t>
    </rPh>
    <phoneticPr fontId="3"/>
  </si>
  <si>
    <t>04 独立行政法人労働者健康安全機構</t>
  </si>
  <si>
    <t>労働者健康安全機構　大阪労災病院</t>
    <phoneticPr fontId="3"/>
  </si>
  <si>
    <t>07泉州</t>
  </si>
  <si>
    <t>（総）大阪母子医療センター</t>
    <rPh sb="1" eb="2">
      <t>ソウ</t>
    </rPh>
    <rPh sb="3" eb="5">
      <t>オオサカ</t>
    </rPh>
    <phoneticPr fontId="3"/>
  </si>
  <si>
    <t>（地）泉大津市立病院</t>
    <rPh sb="1" eb="2">
      <t>チ</t>
    </rPh>
    <rPh sb="3" eb="6">
      <t>イズミオオツ</t>
    </rPh>
    <phoneticPr fontId="3"/>
  </si>
  <si>
    <t>08大阪北部</t>
    <rPh sb="2" eb="4">
      <t>オオサカ</t>
    </rPh>
    <rPh sb="4" eb="6">
      <t>ホクブ</t>
    </rPh>
    <phoneticPr fontId="3"/>
  </si>
  <si>
    <t>（総）大阪市立総合医療センター</t>
    <rPh sb="1" eb="2">
      <t>ソウ</t>
    </rPh>
    <rPh sb="3" eb="5">
      <t>オオサカ</t>
    </rPh>
    <phoneticPr fontId="3"/>
  </si>
  <si>
    <t>19公益法人</t>
  </si>
  <si>
    <t>（地）公益財団法人 北野病院</t>
    <rPh sb="1" eb="2">
      <t>チ</t>
    </rPh>
    <rPh sb="3" eb="5">
      <t>コウエキ</t>
    </rPh>
    <phoneticPr fontId="3"/>
  </si>
  <si>
    <t>25その他法人</t>
  </si>
  <si>
    <t>（地）宗教法人　淀川キリスト教病院</t>
    <rPh sb="1" eb="2">
      <t>チ</t>
    </rPh>
    <rPh sb="3" eb="5">
      <t>シュウキョウ</t>
    </rPh>
    <phoneticPr fontId="3"/>
  </si>
  <si>
    <t>09大阪西部</t>
    <rPh sb="2" eb="4">
      <t>オオサカ</t>
    </rPh>
    <rPh sb="4" eb="6">
      <t>セイブ</t>
    </rPh>
    <phoneticPr fontId="3"/>
  </si>
  <si>
    <t>（地）社会医療法人　愛仁会　千船病院</t>
    <rPh sb="1" eb="2">
      <t>チ</t>
    </rPh>
    <rPh sb="3" eb="5">
      <t>シャカイ</t>
    </rPh>
    <phoneticPr fontId="3"/>
  </si>
  <si>
    <t>09大阪西部</t>
    <rPh sb="2" eb="4">
      <t>オオサカ</t>
    </rPh>
    <rPh sb="4" eb="6">
      <t>ニシブ</t>
    </rPh>
    <phoneticPr fontId="3"/>
  </si>
  <si>
    <t>06独立行政法人地域医療機能推進機構</t>
  </si>
  <si>
    <t>地域医療機能推進機構　大阪病院</t>
    <phoneticPr fontId="3"/>
  </si>
  <si>
    <t>10大阪東部</t>
    <rPh sb="2" eb="4">
      <t>オオサカ</t>
    </rPh>
    <rPh sb="4" eb="6">
      <t>トウブ</t>
    </rPh>
    <phoneticPr fontId="3"/>
  </si>
  <si>
    <t>22社会福祉法人</t>
  </si>
  <si>
    <t>11日赤</t>
  </si>
  <si>
    <t>（地）大阪赤十字病院</t>
    <rPh sb="1" eb="2">
      <t>チ</t>
    </rPh>
    <rPh sb="3" eb="5">
      <t>オオサカ</t>
    </rPh>
    <phoneticPr fontId="3"/>
  </si>
  <si>
    <t>医療法人　警和会　大阪警察病院</t>
  </si>
  <si>
    <t>大阪府済生会野江病院</t>
  </si>
  <si>
    <t>国立病院機構大阪医療センター</t>
    <phoneticPr fontId="3"/>
  </si>
  <si>
    <t>11大阪南部</t>
    <rPh sb="2" eb="4">
      <t>オオサカ</t>
    </rPh>
    <rPh sb="4" eb="6">
      <t>ナンブ</t>
    </rPh>
    <phoneticPr fontId="3"/>
  </si>
  <si>
    <t>（地）大阪急性期・総合医療センター</t>
    <rPh sb="1" eb="2">
      <t>チ</t>
    </rPh>
    <rPh sb="3" eb="5">
      <t>オオサカ</t>
    </rPh>
    <phoneticPr fontId="3"/>
  </si>
  <si>
    <t>（地）大阪市立大学医学部附属病院</t>
    <rPh sb="1" eb="2">
      <t>チ</t>
    </rPh>
    <rPh sb="3" eb="5">
      <t>オオサカ</t>
    </rPh>
    <phoneticPr fontId="3"/>
  </si>
  <si>
    <t>医療法人　愛賛会　浜田病院</t>
  </si>
  <si>
    <t>二次医療圏</t>
    <rPh sb="0" eb="2">
      <t>ニジ</t>
    </rPh>
    <rPh sb="2" eb="4">
      <t>イリョウ</t>
    </rPh>
    <rPh sb="4" eb="5">
      <t>ケン</t>
    </rPh>
    <phoneticPr fontId="20"/>
  </si>
  <si>
    <t>豊能</t>
    <rPh sb="0" eb="2">
      <t>トヨノ</t>
    </rPh>
    <phoneticPr fontId="20"/>
  </si>
  <si>
    <t>三島</t>
    <rPh sb="0" eb="2">
      <t>ミシマ</t>
    </rPh>
    <phoneticPr fontId="20"/>
  </si>
  <si>
    <t>北河内</t>
    <rPh sb="0" eb="3">
      <t>キタカワチ</t>
    </rPh>
    <phoneticPr fontId="20"/>
  </si>
  <si>
    <t>中河内</t>
    <rPh sb="0" eb="1">
      <t>ナカ</t>
    </rPh>
    <rPh sb="1" eb="3">
      <t>カワチ</t>
    </rPh>
    <phoneticPr fontId="20"/>
  </si>
  <si>
    <t>南河内</t>
    <rPh sb="0" eb="3">
      <t>ミナミカワチ</t>
    </rPh>
    <phoneticPr fontId="20"/>
  </si>
  <si>
    <t>堺市</t>
    <rPh sb="0" eb="2">
      <t>サカイシ</t>
    </rPh>
    <phoneticPr fontId="20"/>
  </si>
  <si>
    <t>泉州</t>
    <rPh sb="0" eb="2">
      <t>センシュウ</t>
    </rPh>
    <phoneticPr fontId="20"/>
  </si>
  <si>
    <t>大阪市</t>
    <rPh sb="0" eb="3">
      <t>オオサカシ</t>
    </rPh>
    <phoneticPr fontId="20"/>
  </si>
  <si>
    <t>　　　　　　　　　（内）北部</t>
    <rPh sb="10" eb="11">
      <t>ウチ</t>
    </rPh>
    <rPh sb="12" eb="14">
      <t>ホクブ</t>
    </rPh>
    <phoneticPr fontId="20"/>
  </si>
  <si>
    <t>　　　　　　　　　（内）西部</t>
    <rPh sb="10" eb="11">
      <t>ウチ</t>
    </rPh>
    <rPh sb="12" eb="14">
      <t>ニシベ</t>
    </rPh>
    <phoneticPr fontId="20"/>
  </si>
  <si>
    <t>　　　　　　　　　（内）東部</t>
    <rPh sb="10" eb="11">
      <t>ウチ</t>
    </rPh>
    <rPh sb="12" eb="14">
      <t>トウブ</t>
    </rPh>
    <phoneticPr fontId="20"/>
  </si>
  <si>
    <t>　　　　　　　　　（内）南部</t>
    <rPh sb="10" eb="11">
      <t>ウチ</t>
    </rPh>
    <rPh sb="12" eb="14">
      <t>ナンブ</t>
    </rPh>
    <phoneticPr fontId="20"/>
  </si>
  <si>
    <t>大阪府</t>
    <rPh sb="0" eb="3">
      <t>オオサカフ</t>
    </rPh>
    <phoneticPr fontId="20"/>
  </si>
  <si>
    <t>【小児医療】新生児集中治療室管理料等 医療機関別レセプト実績（平成30年６月分）</t>
    <rPh sb="6" eb="9">
      <t>シンセイジ</t>
    </rPh>
    <rPh sb="9" eb="11">
      <t>シュウチュウ</t>
    </rPh>
    <rPh sb="11" eb="14">
      <t>チリョウシツ</t>
    </rPh>
    <rPh sb="14" eb="16">
      <t>カンリ</t>
    </rPh>
    <rPh sb="16" eb="17">
      <t>リョウ</t>
    </rPh>
    <rPh sb="17" eb="18">
      <t>トウ</t>
    </rPh>
    <rPh sb="19" eb="21">
      <t>イリョウ</t>
    </rPh>
    <rPh sb="21" eb="23">
      <t>キカン</t>
    </rPh>
    <rPh sb="23" eb="24">
      <t>ベツ</t>
    </rPh>
    <rPh sb="28" eb="30">
      <t>ジッセキ</t>
    </rPh>
    <rPh sb="31" eb="33">
      <t>ヘイセイ</t>
    </rPh>
    <rPh sb="35" eb="36">
      <t>ネン</t>
    </rPh>
    <rPh sb="37" eb="38">
      <t>ガツ</t>
    </rPh>
    <rPh sb="38" eb="39">
      <t>ブン</t>
    </rPh>
    <phoneticPr fontId="3"/>
  </si>
  <si>
    <t>凡例（設置主体区分）：01 公立病院、02 公的プラン対象病院1（民間の地域医療支援病院、特定機能病院除く）、03 公的プラン対象病院2（民間の地域医療支援病院、特定機能病院）、04 民間等病院</t>
    <phoneticPr fontId="3"/>
  </si>
  <si>
    <r>
      <t xml:space="preserve">機関名
</t>
    </r>
    <r>
      <rPr>
        <b/>
        <sz val="9"/>
        <color theme="1"/>
        <rFont val="Meiryo UI"/>
        <family val="3"/>
        <charset val="128"/>
      </rPr>
      <t>凡例：（総）総合周産期母子医療センター
（地）地域周産期母子医療センター</t>
    </r>
    <phoneticPr fontId="3"/>
  </si>
  <si>
    <t>新生児集中治療室管理料等
レセプト算定回数</t>
    <rPh sb="0" eb="3">
      <t>シンセイジ</t>
    </rPh>
    <rPh sb="3" eb="5">
      <t>シュウチュウ</t>
    </rPh>
    <rPh sb="5" eb="8">
      <t>チリョウシツ</t>
    </rPh>
    <rPh sb="8" eb="10">
      <t>カンリ</t>
    </rPh>
    <rPh sb="10" eb="11">
      <t>リョウ</t>
    </rPh>
    <rPh sb="11" eb="12">
      <t>トウ</t>
    </rPh>
    <rPh sb="17" eb="19">
      <t>サンテイ</t>
    </rPh>
    <rPh sb="19" eb="21">
      <t>カイスウ</t>
    </rPh>
    <phoneticPr fontId="3"/>
  </si>
  <si>
    <t>02公的1</t>
    <rPh sb="2" eb="4">
      <t>コウテキ</t>
    </rPh>
    <phoneticPr fontId="22"/>
  </si>
  <si>
    <t>01公立</t>
    <rPh sb="2" eb="4">
      <t>コウリツ</t>
    </rPh>
    <phoneticPr fontId="22"/>
  </si>
  <si>
    <t>03公的2</t>
    <rPh sb="2" eb="4">
      <t>コウテキ</t>
    </rPh>
    <phoneticPr fontId="22"/>
  </si>
  <si>
    <t>八尾市立病院</t>
  </si>
  <si>
    <t>04民間等</t>
    <rPh sb="2" eb="4">
      <t>ミンカン</t>
    </rPh>
    <rPh sb="4" eb="5">
      <t>ナド</t>
    </rPh>
    <phoneticPr fontId="22"/>
  </si>
  <si>
    <t>06堺市</t>
    <rPh sb="2" eb="4">
      <t>サカイシ</t>
    </rPh>
    <phoneticPr fontId="22"/>
  </si>
  <si>
    <t>08大阪北部</t>
    <rPh sb="2" eb="4">
      <t>オオサカ</t>
    </rPh>
    <rPh sb="4" eb="6">
      <t>ホクブ</t>
    </rPh>
    <phoneticPr fontId="22"/>
  </si>
  <si>
    <t>09大阪西部</t>
    <rPh sb="2" eb="4">
      <t>オオサカ</t>
    </rPh>
    <rPh sb="4" eb="6">
      <t>セイブ</t>
    </rPh>
    <phoneticPr fontId="22"/>
  </si>
  <si>
    <t>09大阪西部</t>
    <rPh sb="2" eb="4">
      <t>オオサカ</t>
    </rPh>
    <rPh sb="4" eb="6">
      <t>ニシブ</t>
    </rPh>
    <phoneticPr fontId="22"/>
  </si>
  <si>
    <t>地域医療機能推進機構　大阪病院</t>
    <phoneticPr fontId="3"/>
  </si>
  <si>
    <t>10大阪東部</t>
    <rPh sb="2" eb="4">
      <t>オオサカ</t>
    </rPh>
    <rPh sb="4" eb="6">
      <t>トウブ</t>
    </rPh>
    <phoneticPr fontId="22"/>
  </si>
  <si>
    <t>11大阪南部</t>
    <rPh sb="2" eb="4">
      <t>オオサカ</t>
    </rPh>
    <rPh sb="4" eb="6">
      <t>ナンブ</t>
    </rPh>
    <phoneticPr fontId="22"/>
  </si>
  <si>
    <t>【小児医療】小児入院医療管理料 医療機関別レセプト実績（平成30年６月分）</t>
    <rPh sb="6" eb="8">
      <t>ショウニ</t>
    </rPh>
    <rPh sb="8" eb="10">
      <t>ニュウイン</t>
    </rPh>
    <rPh sb="10" eb="12">
      <t>イリョウ</t>
    </rPh>
    <rPh sb="12" eb="14">
      <t>カンリ</t>
    </rPh>
    <rPh sb="14" eb="15">
      <t>リョウ</t>
    </rPh>
    <rPh sb="16" eb="18">
      <t>イリョウ</t>
    </rPh>
    <rPh sb="18" eb="20">
      <t>キカン</t>
    </rPh>
    <rPh sb="20" eb="21">
      <t>ベツ</t>
    </rPh>
    <rPh sb="25" eb="27">
      <t>ジッセキ</t>
    </rPh>
    <rPh sb="28" eb="30">
      <t>ヘイセイ</t>
    </rPh>
    <rPh sb="32" eb="33">
      <t>ネン</t>
    </rPh>
    <rPh sb="34" eb="35">
      <t>ガツ</t>
    </rPh>
    <rPh sb="35" eb="36">
      <t>ブン</t>
    </rPh>
    <phoneticPr fontId="3"/>
  </si>
  <si>
    <t>抽出データ：H30年度病床機能報告</t>
    <rPh sb="0" eb="2">
      <t>チュウシュツ</t>
    </rPh>
    <rPh sb="9" eb="11">
      <t>ネンド</t>
    </rPh>
    <rPh sb="11" eb="13">
      <t>ビョウショウ</t>
    </rPh>
    <rPh sb="13" eb="15">
      <t>キノウ</t>
    </rPh>
    <rPh sb="15" eb="17">
      <t>ホウコク</t>
    </rPh>
    <phoneticPr fontId="3"/>
  </si>
  <si>
    <t>凡例（設置主体区分）：01 公立病院、02 公的プラン対象病院1（民間の地域医療支援病院、特定機能病院除く）、03 公的プラン対象病院2（民間の地域医療支援病院、特定機能病院）、04 民間等病院</t>
    <rPh sb="0" eb="2">
      <t>ハンレイ</t>
    </rPh>
    <rPh sb="3" eb="5">
      <t>セッチ</t>
    </rPh>
    <rPh sb="5" eb="7">
      <t>シュタイ</t>
    </rPh>
    <rPh sb="7" eb="9">
      <t>クブン</t>
    </rPh>
    <rPh sb="27" eb="29">
      <t>タイショウ</t>
    </rPh>
    <rPh sb="63" eb="65">
      <t>タイショウ</t>
    </rPh>
    <phoneticPr fontId="3"/>
  </si>
  <si>
    <r>
      <t xml:space="preserve">機関名
</t>
    </r>
    <r>
      <rPr>
        <b/>
        <sz val="9"/>
        <color theme="1"/>
        <rFont val="メイリオ"/>
        <family val="3"/>
        <charset val="128"/>
      </rPr>
      <t>凡例：（総）総合周産期母子医療センター
（地）地域周産期母子医療センター</t>
    </r>
    <phoneticPr fontId="3"/>
  </si>
  <si>
    <t>小児入院医療管理料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3"/>
  </si>
  <si>
    <t>レセプト実績
(H30.6)</t>
    <phoneticPr fontId="3"/>
  </si>
  <si>
    <t>許可病床数
※１</t>
    <rPh sb="0" eb="2">
      <t>キョカ</t>
    </rPh>
    <rPh sb="2" eb="5">
      <t>ビョウショウスウ</t>
    </rPh>
    <phoneticPr fontId="3"/>
  </si>
  <si>
    <t>病床稼働率
※２</t>
    <rPh sb="0" eb="2">
      <t>ビョウショウ</t>
    </rPh>
    <rPh sb="2" eb="4">
      <t>カドウ</t>
    </rPh>
    <rPh sb="4" eb="5">
      <t>リツ</t>
    </rPh>
    <phoneticPr fontId="3"/>
  </si>
  <si>
    <t>1 豊能</t>
    <rPh sb="2" eb="4">
      <t>トヨノ</t>
    </rPh>
    <phoneticPr fontId="3"/>
  </si>
  <si>
    <t>02公的病院1</t>
  </si>
  <si>
    <t>（総）大阪大学医学部附属病院</t>
  </si>
  <si>
    <t>（地）社会福祉法人恩賜財団済生会支部大阪府済生会吹田病院</t>
  </si>
  <si>
    <t>-</t>
    <phoneticPr fontId="3"/>
  </si>
  <si>
    <t>01公立病院</t>
  </si>
  <si>
    <t>（地）市立豊中病院</t>
  </si>
  <si>
    <t>-</t>
    <phoneticPr fontId="3"/>
  </si>
  <si>
    <t>（地）国立研究開発法人国立循環器病研究センター</t>
  </si>
  <si>
    <t>市立池田病院</t>
  </si>
  <si>
    <t>-</t>
    <phoneticPr fontId="3"/>
  </si>
  <si>
    <t>2 三島</t>
    <rPh sb="2" eb="4">
      <t>ミシマ</t>
    </rPh>
    <phoneticPr fontId="3"/>
  </si>
  <si>
    <t>03公的病院2</t>
  </si>
  <si>
    <t>（総）社会医療法人　愛仁会　高槻病院</t>
  </si>
  <si>
    <t>（地）大阪医科大学附属病院</t>
  </si>
  <si>
    <t>大阪府済生会茨木病院</t>
  </si>
  <si>
    <t>3 北河内</t>
    <rPh sb="2" eb="5">
      <t>キタカワチ</t>
    </rPh>
    <phoneticPr fontId="3"/>
  </si>
  <si>
    <t>（総）関西医科大学附属病院</t>
  </si>
  <si>
    <t>独立行政法人地域医療機能推進機構　星ヶ丘医療センター</t>
  </si>
  <si>
    <t>04民間病院等</t>
  </si>
  <si>
    <t>医療法人協仁会小松病院</t>
  </si>
  <si>
    <t>関西医科大学総合医療センター</t>
  </si>
  <si>
    <t>関西医科大学香里病院</t>
  </si>
  <si>
    <t>パナソニック健康保険組合　松下記念病院</t>
  </si>
  <si>
    <t>4 中河内</t>
    <rPh sb="2" eb="3">
      <t>ナカ</t>
    </rPh>
    <rPh sb="3" eb="5">
      <t>カワチ</t>
    </rPh>
    <phoneticPr fontId="3"/>
  </si>
  <si>
    <t>（地）地方独立行政法人　市立東大阪医療センター</t>
  </si>
  <si>
    <t>（地）八尾市立病院</t>
  </si>
  <si>
    <t>社会医療法人　若弘会　若草第一病院</t>
  </si>
  <si>
    <t>5 南河内</t>
    <rPh sb="2" eb="5">
      <t>ミナミカワチ</t>
    </rPh>
    <phoneticPr fontId="3"/>
  </si>
  <si>
    <t>（地）近畿大学医学部附属病院</t>
  </si>
  <si>
    <t>医療法人宝生会ＰＬ病院</t>
  </si>
  <si>
    <t>（地）阪南中央病院</t>
  </si>
  <si>
    <t>地方独立行政法人大阪府立病院機構　大阪はびきの医療センター</t>
  </si>
  <si>
    <t>独立行政法人国立病院機構大阪南医療センター</t>
  </si>
  <si>
    <t>6 堺市</t>
    <rPh sb="2" eb="4">
      <t>サカイシ</t>
    </rPh>
    <phoneticPr fontId="3"/>
  </si>
  <si>
    <t>（地）ベルランド総合病院</t>
  </si>
  <si>
    <t>独立行政法人　労働者健康安全機構　大阪労災病院</t>
  </si>
  <si>
    <t>7 泉州</t>
    <rPh sb="2" eb="4">
      <t>センシュウ</t>
    </rPh>
    <phoneticPr fontId="3"/>
  </si>
  <si>
    <t>（総）地方独立行政法人大阪府立病院機構　大阪母子医療センター</t>
  </si>
  <si>
    <t>（地）泉大津市立病院</t>
  </si>
  <si>
    <t>和泉市立総合医療センター</t>
  </si>
  <si>
    <t>（地）りんくう総合医療センター</t>
  </si>
  <si>
    <t>社会医療法人生長会　阪南市民病院</t>
  </si>
  <si>
    <t>市立貝塚病院</t>
  </si>
  <si>
    <t>02 都島区</t>
  </si>
  <si>
    <t>（総）大阪市立総合医療センター</t>
  </si>
  <si>
    <t>05 旭区</t>
  </si>
  <si>
    <t>社会医療法人真美会 中野こども病院</t>
  </si>
  <si>
    <t>01 北区</t>
  </si>
  <si>
    <t>（地）公益財団法人 田附興風会 医学研究所 北野病院</t>
  </si>
  <si>
    <t>04 東淀川区</t>
  </si>
  <si>
    <t>（地）宗教法人在日本南プレスビテリアンミッション　淀川キリスト教病院</t>
  </si>
  <si>
    <t>社会福祉法人恩賜財団大阪府済生会　中津病院</t>
  </si>
  <si>
    <t>03 淀川区</t>
  </si>
  <si>
    <t>06 福島区</t>
  </si>
  <si>
    <t>独立行政法人地域医療機能推進機構　大阪病院</t>
  </si>
  <si>
    <t>11 西淀川区</t>
  </si>
  <si>
    <t>（地）社会医療法人　愛仁会　千船病院</t>
  </si>
  <si>
    <t>08 西区</t>
  </si>
  <si>
    <t>公益財団法人日本生命済生会日本生命病院</t>
  </si>
  <si>
    <t>13 天王寺区</t>
  </si>
  <si>
    <t>（地）大阪赤十字病院</t>
  </si>
  <si>
    <t>14 浪速区</t>
  </si>
  <si>
    <t>（地）社会福祉法人　石井記念愛染園　附属愛染橋病院</t>
  </si>
  <si>
    <t>17 城東区</t>
  </si>
  <si>
    <t>21 住吉区</t>
  </si>
  <si>
    <t>（地）地方独立行政法人大阪府立病院機構大阪急性期・総合医療センター</t>
  </si>
  <si>
    <t>19 阿倍野区</t>
  </si>
  <si>
    <t>（地）大阪市立大学医学部附属病院</t>
  </si>
  <si>
    <t>※１：病室単位での届出が可能な「小児入院医療管理料４」について、当該入院料の報告が病床は含まない。
※２：「小児入院医療管理料４」を病室単位で届出出ている病棟の実績は含まない。</t>
    <rPh sb="3" eb="5">
      <t>ビョウシツ</t>
    </rPh>
    <rPh sb="5" eb="7">
      <t>タンイ</t>
    </rPh>
    <rPh sb="9" eb="10">
      <t>トド</t>
    </rPh>
    <rPh sb="10" eb="11">
      <t>デ</t>
    </rPh>
    <rPh sb="12" eb="14">
      <t>カノウ</t>
    </rPh>
    <rPh sb="16" eb="18">
      <t>ショウニ</t>
    </rPh>
    <rPh sb="18" eb="20">
      <t>ニュウイン</t>
    </rPh>
    <rPh sb="20" eb="22">
      <t>イリョウ</t>
    </rPh>
    <rPh sb="22" eb="24">
      <t>カンリ</t>
    </rPh>
    <rPh sb="24" eb="25">
      <t>リョウ</t>
    </rPh>
    <rPh sb="32" eb="34">
      <t>トウガイ</t>
    </rPh>
    <rPh sb="34" eb="37">
      <t>ニュウインリョウ</t>
    </rPh>
    <rPh sb="38" eb="40">
      <t>ホウコク</t>
    </rPh>
    <rPh sb="41" eb="43">
      <t>ビョウショウ</t>
    </rPh>
    <rPh sb="44" eb="45">
      <t>フク</t>
    </rPh>
    <rPh sb="66" eb="68">
      <t>ビョウシツ</t>
    </rPh>
    <rPh sb="68" eb="70">
      <t>タンイ</t>
    </rPh>
    <rPh sb="71" eb="72">
      <t>トド</t>
    </rPh>
    <rPh sb="72" eb="73">
      <t>デ</t>
    </rPh>
    <rPh sb="73" eb="74">
      <t>デ</t>
    </rPh>
    <rPh sb="77" eb="79">
      <t>ビョウトウ</t>
    </rPh>
    <rPh sb="80" eb="82">
      <t>ジッセキ</t>
    </rPh>
    <rPh sb="83" eb="84">
      <t>フク</t>
    </rPh>
    <phoneticPr fontId="3"/>
  </si>
  <si>
    <t>【救急医療】救急車の受入件数（平成29年７月１日から平成30年６月30日）</t>
    <rPh sb="1" eb="3">
      <t>キュウキュウ</t>
    </rPh>
    <rPh sb="3" eb="5">
      <t>イリョウ</t>
    </rPh>
    <rPh sb="6" eb="9">
      <t>キュウキュウシャ</t>
    </rPh>
    <rPh sb="10" eb="12">
      <t>ウケイレ</t>
    </rPh>
    <rPh sb="12" eb="14">
      <t>ケンスウ</t>
    </rPh>
    <rPh sb="15" eb="17">
      <t>ヘイセイ</t>
    </rPh>
    <rPh sb="19" eb="20">
      <t>ネン</t>
    </rPh>
    <rPh sb="21" eb="22">
      <t>ガツ</t>
    </rPh>
    <rPh sb="23" eb="24">
      <t>ニチ</t>
    </rPh>
    <rPh sb="26" eb="28">
      <t>ヘイセイ</t>
    </rPh>
    <rPh sb="30" eb="31">
      <t>ネン</t>
    </rPh>
    <rPh sb="32" eb="33">
      <t>ガツ</t>
    </rPh>
    <rPh sb="35" eb="36">
      <t>ニチ</t>
    </rPh>
    <phoneticPr fontId="3"/>
  </si>
  <si>
    <t>凡例（設置主体区分）：01 公立病院、02 公的プラン対象病院1（民間の地域医療支援病院、特定機能病院除く）、03 公的プラン対象病院2（民間の地域医療支援病院、特定機能病院）、04 民間等病院、05 診療所</t>
    <phoneticPr fontId="3"/>
  </si>
  <si>
    <t>医療機関名</t>
    <rPh sb="0" eb="2">
      <t>イリョウ</t>
    </rPh>
    <rPh sb="2" eb="4">
      <t>キカン</t>
    </rPh>
    <rPh sb="4" eb="5">
      <t>メイ</t>
    </rPh>
    <phoneticPr fontId="32"/>
  </si>
  <si>
    <t>救急告示
医療機関</t>
    <rPh sb="5" eb="7">
      <t>イリョウ</t>
    </rPh>
    <rPh sb="7" eb="9">
      <t>キカン</t>
    </rPh>
    <phoneticPr fontId="3"/>
  </si>
  <si>
    <t>高度急性期・急性期報告病床数
【Ａ】</t>
    <rPh sb="0" eb="2">
      <t>コウド</t>
    </rPh>
    <rPh sb="2" eb="5">
      <t>キュウセイキ</t>
    </rPh>
    <rPh sb="6" eb="9">
      <t>キュウセイキ</t>
    </rPh>
    <rPh sb="9" eb="11">
      <t>ホウコク</t>
    </rPh>
    <rPh sb="11" eb="13">
      <t>ビョウショウ</t>
    </rPh>
    <rPh sb="13" eb="14">
      <t>スウ</t>
    </rPh>
    <phoneticPr fontId="3"/>
  </si>
  <si>
    <t>救急車の受入件数
【Ｂ】</t>
    <rPh sb="0" eb="3">
      <t>キュウキュウシャ</t>
    </rPh>
    <rPh sb="4" eb="6">
      <t>ウケイレ</t>
    </rPh>
    <rPh sb="6" eb="8">
      <t>ケンスウ</t>
    </rPh>
    <phoneticPr fontId="3"/>
  </si>
  <si>
    <t>病床当たりの
救急車受け入れ件数
【C】=【Ｂ】/【Ａ】</t>
    <rPh sb="0" eb="2">
      <t>ビョウショウ</t>
    </rPh>
    <rPh sb="2" eb="3">
      <t>ア</t>
    </rPh>
    <rPh sb="7" eb="9">
      <t>キュウキュウ</t>
    </rPh>
    <rPh sb="9" eb="10">
      <t>クルマ</t>
    </rPh>
    <rPh sb="10" eb="11">
      <t>ウ</t>
    </rPh>
    <rPh sb="12" eb="13">
      <t>イ</t>
    </rPh>
    <rPh sb="14" eb="16">
      <t>ケンスウ</t>
    </rPh>
    <phoneticPr fontId="3"/>
  </si>
  <si>
    <t>関西メディカル病院</t>
  </si>
  <si>
    <t>○</t>
    <phoneticPr fontId="3"/>
  </si>
  <si>
    <t>市立豊中病院</t>
  </si>
  <si>
    <t>社会福祉法人恩賜財団済生会支部大阪府済生会吹田病院</t>
  </si>
  <si>
    <t>医療法人　沖縄徳洲会　吹田徳洲会病院</t>
  </si>
  <si>
    <t>社会福祉法人恩賜財団済生会支部大阪府済生会千里病院</t>
  </si>
  <si>
    <t>○</t>
    <phoneticPr fontId="3"/>
  </si>
  <si>
    <t>国立研究開発法人国立循環器病研究センター</t>
  </si>
  <si>
    <t>大阪脳神経外科病院</t>
  </si>
  <si>
    <t>医療法人マックｼｰﾙ巽病院</t>
    <phoneticPr fontId="3"/>
  </si>
  <si>
    <t>大阪大学医学部附属病院</t>
  </si>
  <si>
    <t>医療法人善正会　上田病院</t>
  </si>
  <si>
    <t>医療法人藏春堂　小西病院</t>
  </si>
  <si>
    <t>医療法人協和会　協和会病院</t>
  </si>
  <si>
    <t>独立行政法人国立病院機構刀根山病院</t>
  </si>
  <si>
    <t>社会医療法人彩樹　豊中緑ヶ丘病院</t>
  </si>
  <si>
    <t>医療法人若葉会　豊中若葉会病院</t>
  </si>
  <si>
    <t>特定医療法人　蒼龍会　井上病院</t>
  </si>
  <si>
    <t>医療法人　ダイワ会　大和病院</t>
  </si>
  <si>
    <t>大阪大学歯学部附属病院</t>
  </si>
  <si>
    <t>医療法人互恵会　池田回生病院</t>
  </si>
  <si>
    <t>医療法人篤友会　千里山病院</t>
  </si>
  <si>
    <t>医療法人ガラシア会ガラシア病院</t>
  </si>
  <si>
    <t>医療法人　京優会　北摂三木病院</t>
  </si>
  <si>
    <t>大阪市立弘済院附属病院</t>
  </si>
  <si>
    <t>23医療生協</t>
  </si>
  <si>
    <t>北大阪医療生活協同組合　照葉の里箕面病院</t>
  </si>
  <si>
    <t>医療法人　曽根会　曽根病院</t>
  </si>
  <si>
    <t>医療法人　甲聖会　甲聖会紀念病院</t>
  </si>
  <si>
    <t>医療法人菊秀会　皐月病院</t>
  </si>
  <si>
    <t>医療法人　啓明会　相原病院</t>
  </si>
  <si>
    <t>社会医療法人　愛仁会　高槻病院</t>
  </si>
  <si>
    <t>医療法人東和会　第一東和会病院</t>
  </si>
  <si>
    <t>社会医療法人祐生会みどりヶ丘病院</t>
  </si>
  <si>
    <t>社会医療法人仙養会　北摂総合病院</t>
  </si>
  <si>
    <t>大阪医科大学附属病院</t>
  </si>
  <si>
    <t>医療法人篤靜会　谷川記念病院</t>
  </si>
  <si>
    <t>大阪医科大学三島南病院</t>
  </si>
  <si>
    <t>26個人</t>
  </si>
  <si>
    <t>友紘会総合病院</t>
    <phoneticPr fontId="3"/>
  </si>
  <si>
    <t>大阪府三島救命救急センター</t>
  </si>
  <si>
    <t>医療法人医誠会　摂津医誠会病院</t>
  </si>
  <si>
    <t>摂津ひかり病院</t>
  </si>
  <si>
    <t>医療法人警和会　北大阪警察病院</t>
  </si>
  <si>
    <t>医療法人　博愛会　博愛茨木病院</t>
  </si>
  <si>
    <t>医療法人健和会　うえだ下田部病院</t>
  </si>
  <si>
    <t>医療法人　恒昭会　藍野病院</t>
    <phoneticPr fontId="3"/>
  </si>
  <si>
    <t>医療法人社団日翔会　河合病院</t>
    <phoneticPr fontId="3"/>
  </si>
  <si>
    <t>医療法人　庸愛会　富田町病院</t>
  </si>
  <si>
    <t>医療法人　清仁会　水無瀬病院</t>
  </si>
  <si>
    <t>医療法人　友紘会　彩都友紘会病院</t>
  </si>
  <si>
    <t>社会医療法人愛仁会　しんあい病院</t>
  </si>
  <si>
    <t>医療法人　健栄会　三康病院</t>
  </si>
  <si>
    <t>医療法人祥佑会　藤田胃腸科病院</t>
  </si>
  <si>
    <t>医療法人　若葉会　昭和病院</t>
  </si>
  <si>
    <t>医療法人　東和会　第二東和会病院</t>
  </si>
  <si>
    <t>茨木医誠会病院</t>
  </si>
  <si>
    <t>医療法人　千里厚生会　千里丘中央病院</t>
  </si>
  <si>
    <t>医療法人徳洲会　野崎徳洲会病院</t>
  </si>
  <si>
    <t>社会医療法人弘道会　守口生野記念病院</t>
  </si>
  <si>
    <t>17共済組合及びその連合会</t>
  </si>
  <si>
    <t>国家公務員共済組合連合会枚方公済病院</t>
  </si>
  <si>
    <t>社会医療法人弘道会　寝屋川生野病院</t>
  </si>
  <si>
    <t>社会医療法人　信愛会　畷生会脳神経外科病院</t>
  </si>
  <si>
    <t>16健康保険組合及びその連合会</t>
  </si>
  <si>
    <t>関西医科大学附属病院</t>
  </si>
  <si>
    <t>社会医療法人 彩樹 守口敬仁会病院</t>
  </si>
  <si>
    <t>社会医療法人 弘道会 萱島生野病院</t>
  </si>
  <si>
    <t>社会医療法人美杉会　佐藤病院</t>
    <phoneticPr fontId="3"/>
  </si>
  <si>
    <t>社会医療法人　信愛会　交野病院</t>
  </si>
  <si>
    <t>社会医療法人山弘会上山病院</t>
  </si>
  <si>
    <t>医療法人藤井会　大東中央病院</t>
  </si>
  <si>
    <t>社会医療法人　蒼生会　蒼生病院</t>
  </si>
  <si>
    <t>医療法人孟仁会　摂南総合病院</t>
  </si>
  <si>
    <t>医療法人大慶会星光病院</t>
  </si>
  <si>
    <t>医療法人　全心会　寝屋川ひかり病院</t>
  </si>
  <si>
    <t>医療法人愛和会　新世病院</t>
  </si>
  <si>
    <t>関西医科大学くずは病院</t>
  </si>
  <si>
    <t>医療法人みどり会　中村病院</t>
  </si>
  <si>
    <t>医療法人仁泉会　仁泉会病院</t>
  </si>
  <si>
    <t>医療法人讃高会高井病院</t>
  </si>
  <si>
    <t>福田総合病院</t>
  </si>
  <si>
    <t>東香里病院</t>
  </si>
  <si>
    <t>一般財団法人大阪府結核予防会大阪病院</t>
  </si>
  <si>
    <t>医療法人 清水会　鶴見緑地病院</t>
  </si>
  <si>
    <t>医療法人　仁泉会　阪奈病院</t>
  </si>
  <si>
    <t>医療法人（社団）有恵会　香里ケ丘有恵会病院</t>
  </si>
  <si>
    <t>医療法人りんどう会　向山病院</t>
  </si>
  <si>
    <t>医療法人藤井会　北河内藤井病院</t>
  </si>
  <si>
    <t>医療法人友隣会　協立病院</t>
  </si>
  <si>
    <t>医療法人　道仁会　道仁病院</t>
  </si>
  <si>
    <t>医療法人中屋覚志会　津田病院</t>
  </si>
  <si>
    <t>医療法人　亀廣記念医学会　関西記念病院</t>
  </si>
  <si>
    <t>松島病院</t>
  </si>
  <si>
    <t>医療法人松徳会　松谷病院</t>
  </si>
  <si>
    <t>医療法人昭征会坂野病院</t>
  </si>
  <si>
    <t>医療法人和敬会　寝屋川南病院</t>
  </si>
  <si>
    <t>医療法人　河北会　河北病院</t>
  </si>
  <si>
    <t>医療法人成育会　なりもとレディースホスピタル</t>
  </si>
  <si>
    <t>医療法人大寿会　大寿会病院</t>
  </si>
  <si>
    <t>医療法人和敬会　星田南病院</t>
  </si>
  <si>
    <t>医療法人愛泉会　愛泉会病院</t>
  </si>
  <si>
    <t>医療法人徳洲会　八尾徳洲会総合病院</t>
  </si>
  <si>
    <t>地方独立行政法人　市立東大阪医療センター</t>
  </si>
  <si>
    <t>○</t>
    <phoneticPr fontId="3"/>
  </si>
  <si>
    <t>医療法人藤井会石切生喜病院</t>
  </si>
  <si>
    <t>社会医療法人医真会　医真会八尾総合病院</t>
  </si>
  <si>
    <t>医療法人厚生医学会　厚生会第一病院</t>
  </si>
  <si>
    <t>医療法人 桜希会　東朋八尾病院</t>
  </si>
  <si>
    <t>医療法人寿山会　喜馬病院</t>
  </si>
  <si>
    <t>08都道府県</t>
  </si>
  <si>
    <t>大阪府立中河内救命救急センター</t>
  </si>
  <si>
    <t>医療法人社団丸山会　八戸の里病院</t>
  </si>
  <si>
    <t>医療法人　宝持会　池田病院</t>
  </si>
  <si>
    <t>医療法人たむな会全南病院</t>
  </si>
  <si>
    <t>医療法人孟仁会東大阪山路病院</t>
  </si>
  <si>
    <t>医療法人貴医会　貴島中央病院</t>
  </si>
  <si>
    <t>医療生協かわち野生活協同組合　東大阪生協病院</t>
  </si>
  <si>
    <t>医療法人　貴島会　貴島病院本院</t>
  </si>
  <si>
    <t>医療法人　枚岡病院</t>
  </si>
  <si>
    <t>医療法人清和会　ながはら病院</t>
  </si>
  <si>
    <t>医療法人　仁風会　牧野病院</t>
  </si>
  <si>
    <t>医療法人徳洲会　東大阪徳洲会病院</t>
  </si>
  <si>
    <t>近畿大学医学部附属病院</t>
  </si>
  <si>
    <t>医療法人　春秋会 城山病院</t>
  </si>
  <si>
    <t>○</t>
    <phoneticPr fontId="3"/>
  </si>
  <si>
    <t>医療法人 徳洲会 松原徳洲会病院</t>
  </si>
  <si>
    <t>社会福祉法人恩賜財団大阪府済生会富田林病院</t>
  </si>
  <si>
    <t>社会医療法人さくら会　さくら会病院</t>
  </si>
  <si>
    <t>社会医療法人　垣谷会　明治橋病院</t>
  </si>
  <si>
    <t>藤井寺市</t>
  </si>
  <si>
    <t>医療法人　ラポール会　田辺脳神経外科病院</t>
  </si>
  <si>
    <t>医療法人　医仁会　藤本病院</t>
  </si>
  <si>
    <t>医療法人生登会　寺元記念病院</t>
  </si>
  <si>
    <t>医療法人　昌円会　高村病院</t>
  </si>
  <si>
    <t>阪南中央病院</t>
  </si>
  <si>
    <t>医療法人樫本会樫本病院</t>
  </si>
  <si>
    <t>医療法人正雅会辻本病院</t>
  </si>
  <si>
    <t>医療法人敬任会岡記念病院</t>
  </si>
  <si>
    <t>市立藤井寺市民病院</t>
  </si>
  <si>
    <t>運動器ケア しまだ病院</t>
  </si>
  <si>
    <t>医療法人ラポール会　青山病院</t>
  </si>
  <si>
    <t>医療法人邦英会　寺下病院</t>
  </si>
  <si>
    <t>医療法人正清会　金剛病院</t>
  </si>
  <si>
    <t>医療法人ラポール会青山第二病院</t>
  </si>
  <si>
    <t>医療法人　孝仁会　澤田病院</t>
  </si>
  <si>
    <t>医療法人徳洲会 松原中央病院</t>
  </si>
  <si>
    <t>富田林田中病院</t>
  </si>
  <si>
    <t>医療法人愛幸会　天仁病院</t>
  </si>
  <si>
    <t>医療法人　恒尚会　兵田病院</t>
  </si>
  <si>
    <t>医療法人　恒昭会　青葉丘病院</t>
  </si>
  <si>
    <t>ベルランド総合病院</t>
  </si>
  <si>
    <t>社会医療法人ペガサス　馬場記念病院</t>
  </si>
  <si>
    <t>社会医療法人清恵会 清恵会病院</t>
  </si>
  <si>
    <t>○</t>
    <phoneticPr fontId="3"/>
  </si>
  <si>
    <t>公益財団法人浅香山病院</t>
  </si>
  <si>
    <t>医療法人恒進會　泉北陣内病院</t>
  </si>
  <si>
    <t>南堺病院</t>
  </si>
  <si>
    <t>医療法人いずみ会　阪堺病院</t>
  </si>
  <si>
    <t>医療法人　邦徳会　邦和病院</t>
  </si>
  <si>
    <t>医療法人　暁美会　田中病院</t>
    <phoneticPr fontId="3"/>
  </si>
  <si>
    <t>独立行政法人国立病院機構　近畿中央呼吸器センター</t>
  </si>
  <si>
    <t>医療法人恵泉会　堺温心会病院</t>
  </si>
  <si>
    <t>社会医療法人頌徳会　日野病院</t>
  </si>
  <si>
    <t>医療法人若葉会堺若葉会病院</t>
  </si>
  <si>
    <t>医療法人　方佑会　植木病院</t>
  </si>
  <si>
    <t>吉川病院</t>
  </si>
  <si>
    <t>医療法人藤田好生会　堺フジタ病院</t>
  </si>
  <si>
    <t>医療法人茲友会　堺山口病院</t>
  </si>
  <si>
    <t>医療法人淳康会　堺近森病院</t>
  </si>
  <si>
    <t>医療法人錦秀会　阪和第二泉北病院</t>
  </si>
  <si>
    <t>医療法人　大泉会　大仙病院</t>
  </si>
  <si>
    <t>医療法人紀陽会　田仲北野田病院</t>
  </si>
  <si>
    <t>社会医療法人　啓仁会　堺咲花病院</t>
  </si>
  <si>
    <t>医療法人　達瑛会　鳳胃腸病院</t>
  </si>
  <si>
    <t>医療法人紀和会正風病院</t>
  </si>
  <si>
    <t>医療法人恵泉会　浜寺中央病院</t>
  </si>
  <si>
    <t>医療法人　良秀会　泉北藤井病院</t>
  </si>
  <si>
    <t>医療法人 田中会 田中病院</t>
    <phoneticPr fontId="3"/>
  </si>
  <si>
    <t>医療法人　杏林会　金岡病院</t>
  </si>
  <si>
    <t>医療法人徳洲会　岸和田徳洲会病院</t>
  </si>
  <si>
    <t>りんくう総合医療センター</t>
  </si>
  <si>
    <t>○</t>
    <phoneticPr fontId="3"/>
  </si>
  <si>
    <t>医療法人　大植会　葛城病院</t>
  </si>
  <si>
    <t>熊取町</t>
  </si>
  <si>
    <t>社会医療法人 三和会 永山病院</t>
  </si>
  <si>
    <t>社会医療法人慈薫会河崎病院</t>
  </si>
  <si>
    <t>佐野記念病院</t>
  </si>
  <si>
    <t>泉大津市立病院</t>
  </si>
  <si>
    <t>医療法人良秀会　高石藤井病院</t>
  </si>
  <si>
    <t>医療法人　良秀会　藤井病院</t>
  </si>
  <si>
    <t>医療法人琴仁会　光生病院</t>
  </si>
  <si>
    <t>医療法人晴心会　野上病院</t>
  </si>
  <si>
    <t>地方独立行政法人大阪府立病院機構　大阪母子医療センター</t>
  </si>
  <si>
    <t>かわい病院</t>
  </si>
  <si>
    <t>医療法人良秀会　高石藤井心臓血管病院</t>
  </si>
  <si>
    <t>社会医療法人　啓仁会　咲花病院</t>
  </si>
  <si>
    <t>医療法人泉南玉井会　玉井整形外科内科病院</t>
  </si>
  <si>
    <t>医療法人青山会青山病院</t>
  </si>
  <si>
    <t>医療法人宝山会　小南記念病院</t>
  </si>
  <si>
    <t>医療法人医進会　高石加茂病院</t>
  </si>
  <si>
    <t>医療法人　桂信会　羽原病院</t>
  </si>
  <si>
    <t>東佐野病院</t>
  </si>
  <si>
    <t>寺田萬寿病院</t>
  </si>
  <si>
    <t>医療法人　尚生会　西出病院</t>
  </si>
  <si>
    <t>社会福祉法人恩賜財団済生会支部大阪府済生会新泉南病院</t>
  </si>
  <si>
    <t>医療法人良秀会　河﨑内科病院</t>
  </si>
  <si>
    <t>医療法人　功徳会　大坂晴愛病院</t>
  </si>
  <si>
    <t>医療法人青松記念病院</t>
  </si>
  <si>
    <t>医療法人交詢医会　大阪リハビリテーション病院</t>
  </si>
  <si>
    <t>医療法人穂仁会原病院</t>
  </si>
  <si>
    <t>泉佐野優人会病院</t>
  </si>
  <si>
    <t>医療法人亀井会亀井病院</t>
  </si>
  <si>
    <t>医療法人晋救館　和田病院</t>
  </si>
  <si>
    <t>一般財団法人　岸和田農友協会　岸和田平成病院</t>
  </si>
  <si>
    <t>医療法人新仁会　新仁会病院</t>
  </si>
  <si>
    <t>公益財団法人 田附興風会 医学研究所 北野病院</t>
  </si>
  <si>
    <t>医療法人医誠会　医誠会病院</t>
  </si>
  <si>
    <t>宗教法人在日本南プレスビテリアンミッション　淀川キリスト教病院</t>
  </si>
  <si>
    <t>社会医療法人協和会　加納総合病院</t>
  </si>
  <si>
    <t>大阪市立総合医療センター</t>
  </si>
  <si>
    <t>社会医療法人行岡医学研究会　行岡病院</t>
  </si>
  <si>
    <t>24会社</t>
  </si>
  <si>
    <t>大阪回生病院</t>
  </si>
  <si>
    <t>一般財団法人　住友病院</t>
  </si>
  <si>
    <t>社会医療法人　協和会　北大阪病院</t>
  </si>
  <si>
    <t>医療法人　清翠会　牧病院</t>
  </si>
  <si>
    <t>医療法人　永寿会　福島病院</t>
  </si>
  <si>
    <t>医療法人渡辺医学会　桜橋渡辺病院</t>
  </si>
  <si>
    <t>貴生病院</t>
  </si>
  <si>
    <t>医療法人正和会　協和病院</t>
  </si>
  <si>
    <t>医療法人　尽生会　聖和病院</t>
  </si>
  <si>
    <t>医療法人藤仁会　藤立病院</t>
  </si>
  <si>
    <t>医療法人 新明会　神原病院</t>
  </si>
  <si>
    <t>医療法人桜希会　東朋病院</t>
  </si>
  <si>
    <t>医療法人　成仁会　成仁会病院</t>
  </si>
  <si>
    <t>健康保険組合連合会　大阪中央病院</t>
  </si>
  <si>
    <t>東淀川病院</t>
  </si>
  <si>
    <t>北大阪医療生活協同組合　十三病院</t>
  </si>
  <si>
    <t>医療法人　正正会　分野病院</t>
  </si>
  <si>
    <t>革島病院</t>
  </si>
  <si>
    <t>医療法人若葉会淀川若葉会病院</t>
  </si>
  <si>
    <t>多根総合病院</t>
  </si>
  <si>
    <t>社会医療法人　愛仁会　千船病院</t>
  </si>
  <si>
    <t>社会医療法人寿楽会大野記念病院</t>
  </si>
  <si>
    <t>関西電力病院</t>
  </si>
  <si>
    <t>一般財団法人　淀川勤労者厚生協会　附属　西淀病院</t>
  </si>
  <si>
    <t>社会福祉法人　恩賜財団　大阪府済生会泉尾病院</t>
  </si>
  <si>
    <t>社会福祉法人　大阪暁明館　大阪暁明館病院</t>
  </si>
  <si>
    <t>医療法人友愛会　松本病院</t>
  </si>
  <si>
    <t>一般社団法人　日本海員掖済会　大阪掖済会病院病院</t>
  </si>
  <si>
    <t>港区</t>
  </si>
  <si>
    <t>独立行政法人地域医療機能推進機構大阪みなと中央病院</t>
  </si>
  <si>
    <t>中之島いわき病院</t>
  </si>
  <si>
    <t>医療法人　博悠会　名取病院</t>
  </si>
  <si>
    <t>医療法人藤田会　フジタ病院</t>
  </si>
  <si>
    <t>特定医療法人　仁生会　内藤病院</t>
  </si>
  <si>
    <t>医療法人　燦惠会　首藤病院</t>
  </si>
  <si>
    <t>大　場　内　科　病　院</t>
  </si>
  <si>
    <t>多根記念眼科病院</t>
  </si>
  <si>
    <t>大阪赤十字病院</t>
  </si>
  <si>
    <t>〇</t>
    <phoneticPr fontId="3"/>
  </si>
  <si>
    <t>社会医療法人寿会　富永病院</t>
  </si>
  <si>
    <t>国家公務員共済組合連合会　大手前病院</t>
  </si>
  <si>
    <t>独立行政法人国立病院機構大阪医療センター</t>
  </si>
  <si>
    <t>社会医療法人弘道会　なにわ生野病院</t>
  </si>
  <si>
    <t>東成区</t>
  </si>
  <si>
    <t>医療法人弘善会　矢木脳神経外科病院</t>
  </si>
  <si>
    <t>生野区</t>
  </si>
  <si>
    <t>医療法人　育和会　育和会記念病院</t>
  </si>
  <si>
    <t>社会医療法人大道会森之宮病院</t>
  </si>
  <si>
    <t>社会医療法人ささき会　藍の都脳神経外科病院</t>
  </si>
  <si>
    <t>社会医療法人盛和会　本田病院</t>
  </si>
  <si>
    <t>医療法人医誠会　城東中央病院</t>
  </si>
  <si>
    <t>医療法人警和会 第二大阪警察病院</t>
  </si>
  <si>
    <t>医療法人穂翔会　村田病院</t>
  </si>
  <si>
    <t>コープおおさか病院</t>
  </si>
  <si>
    <t>医療法人　脳神経外科日本橋病院</t>
  </si>
  <si>
    <t>医療法人　アエバ会　アエバ外科病院</t>
  </si>
  <si>
    <t>社会福祉法人　石井記念愛染園　附属愛染橋病院</t>
  </si>
  <si>
    <t>医療法人同友会　共和病院</t>
  </si>
  <si>
    <t>原田病院</t>
  </si>
  <si>
    <t>医療法人正和会新協和病院</t>
  </si>
  <si>
    <t>医療法人仁和会　和田病院</t>
  </si>
  <si>
    <t>地方独立行政法人大阪府立病院機構大阪国際がんセンター</t>
  </si>
  <si>
    <t>医療法人中本会中本病院</t>
  </si>
  <si>
    <t>医療法人　風早会　外科野﨑病院</t>
  </si>
  <si>
    <t>医療法人野中会　東成病院</t>
  </si>
  <si>
    <t>牧整形外科病院</t>
  </si>
  <si>
    <t>医療法人同仁会　松崎病院</t>
  </si>
  <si>
    <t>医療法人朋愛会朋愛病院</t>
  </si>
  <si>
    <t>社会福祉法人四天王寺福祉事業団　四天王寺病院</t>
  </si>
  <si>
    <t>医療法人貴和会生野中央病院</t>
  </si>
  <si>
    <t>医療法人財団厚生会高津病院</t>
  </si>
  <si>
    <t>医療法人有光会サトウ病院</t>
    <phoneticPr fontId="3"/>
  </si>
  <si>
    <t>医療法人恵友会（財団）内藤病院</t>
  </si>
  <si>
    <t>早石病院</t>
  </si>
  <si>
    <t>医療法人敬仁会　今里胃腸病院</t>
  </si>
  <si>
    <t>社会福祉法人 大阪福祉事業財団 すみれ病院</t>
  </si>
  <si>
    <t>医療法人社団　日翔会　生野愛和病院</t>
  </si>
  <si>
    <t>医療法人相生会相生病院</t>
  </si>
  <si>
    <t>医療法人社団　湯川胃腸病院</t>
  </si>
  <si>
    <t>医療法人　津樹会　城東病院</t>
  </si>
  <si>
    <t>医療法人　誠真会　関目病院</t>
  </si>
  <si>
    <t>医療法人のぞみ会　新大阪病院</t>
  </si>
  <si>
    <t>医療法人豊旺会　啓生病院</t>
  </si>
  <si>
    <t>社会医療法人大道会　ボバース記念病院</t>
  </si>
  <si>
    <t>医療法人飯島会　産科婦人科飯島病院</t>
  </si>
  <si>
    <t>医療法人芥川会　芥川病院</t>
  </si>
  <si>
    <t>大阪歯科大学附属病院</t>
  </si>
  <si>
    <t>地方独立行政法人大阪府立病院機構大阪急性期・総合医療センター</t>
  </si>
  <si>
    <t>医療法人橘会　東住吉森本病院</t>
  </si>
  <si>
    <t>住之江区</t>
  </si>
  <si>
    <t>医療法人　讃和会　友愛会病院</t>
  </si>
  <si>
    <t>西成区</t>
  </si>
  <si>
    <t>医療法人 山紀会 山本第三病院</t>
  </si>
  <si>
    <t>医療法人杏樹会　杏林記念病院</t>
  </si>
  <si>
    <t>社会医療法人景岳会　南大阪病院</t>
  </si>
  <si>
    <t>大阪市立大学医学部附属病院</t>
  </si>
  <si>
    <t>医療法人相愛会相原第二病院</t>
  </si>
  <si>
    <t>阪和記念病院</t>
  </si>
  <si>
    <t>医療法人　緑風会　緑風会病院</t>
  </si>
  <si>
    <t>医療法人ダイワ会　大和中央病院</t>
  </si>
  <si>
    <t>社会医療法人　三宝会　南港病院</t>
  </si>
  <si>
    <t>医療法人寺西報恩会　長吉総合病院</t>
  </si>
  <si>
    <t>医療法人錦秀会　阪和住吉総合病院</t>
  </si>
  <si>
    <t>西日本旅客鉄道株式会社大阪鉄道病院</t>
  </si>
  <si>
    <t>医療法人 慈心会　あびこ病院</t>
  </si>
  <si>
    <t>平野若葉会病院</t>
  </si>
  <si>
    <t>医療法人嘉健会　思温病院</t>
  </si>
  <si>
    <t>医療法人　正和病院</t>
  </si>
  <si>
    <t>東和病院</t>
  </si>
  <si>
    <t>医療法人仁真会白鷺病院</t>
  </si>
  <si>
    <t>藤田記念病院</t>
  </si>
  <si>
    <t>大阪社会医療センター付属病院</t>
  </si>
  <si>
    <t>医療法人　淀井病院</t>
  </si>
  <si>
    <t>奥野病院</t>
  </si>
  <si>
    <t>医療法人弘仁会　まちだ胃腸病院</t>
  </si>
  <si>
    <t>医療法人豊旺会　共立病院</t>
  </si>
  <si>
    <t>医療法人　松仁会　松井記念病院</t>
  </si>
  <si>
    <t>松本病院</t>
  </si>
  <si>
    <t>医療法人守田会　オりオノ病院</t>
    <phoneticPr fontId="3"/>
  </si>
  <si>
    <t>医療法人恵登久会　越川病院</t>
  </si>
  <si>
    <t>05 診療所</t>
    <rPh sb="3" eb="6">
      <t>シンリョウショ</t>
    </rPh>
    <phoneticPr fontId="22"/>
  </si>
  <si>
    <t>医療法人豊成会　豊中脳神経外科クリニック</t>
  </si>
  <si>
    <t>医療法人うめかげレディースクリニック</t>
  </si>
  <si>
    <t>稲風会鈴木医院</t>
  </si>
  <si>
    <t>北野外科内科</t>
  </si>
  <si>
    <t>医療法人ＳＫＹ　スカイ整形外科クリニック</t>
  </si>
  <si>
    <t>なかにし産婦人科クリニック</t>
  </si>
  <si>
    <t>田ノ口診療所</t>
  </si>
  <si>
    <t>医療法人拓真会　仁和寺診療所</t>
  </si>
  <si>
    <t>（医）美星会　小林診療所</t>
  </si>
  <si>
    <t>医療法人　谷掛脳神経外科</t>
  </si>
  <si>
    <t>医療法人 門真クリニック あいわ診療所</t>
  </si>
  <si>
    <t>大阪ゆうゆうの里診療所</t>
  </si>
  <si>
    <t>医療法人神谷産婦人科医院</t>
  </si>
  <si>
    <t>井上産婦人科クリニック</t>
  </si>
  <si>
    <t>医療法人永光会新井クリニック</t>
  </si>
  <si>
    <t>医療法人清祥会　大間知クリニック</t>
  </si>
  <si>
    <t>医療法人深緑会　田邊整形外科医院</t>
  </si>
  <si>
    <t>医療法人　博山会 山口産婦人科</t>
  </si>
  <si>
    <t>医療法人　桜音会　野崎レディースクリニック</t>
  </si>
  <si>
    <t>忠岡町</t>
  </si>
  <si>
    <t>医療法人医敬会　安藤外科・整形外科医院</t>
  </si>
  <si>
    <t>共立外科内科医療法人共和会</t>
  </si>
  <si>
    <t>医療法人良仁会柴眼科医院</t>
  </si>
  <si>
    <t>医療法人榊原クリニック</t>
  </si>
  <si>
    <t>医療法人　港南会　金城外科脳神経外科</t>
  </si>
  <si>
    <t>医療法人近藤産婦人科</t>
  </si>
  <si>
    <t>医療法人龍神堂会龍神堂医院</t>
  </si>
  <si>
    <t>医療法人福仁会ウエナエ産婦人科</t>
  </si>
  <si>
    <t>医療法人山室会　山室会眼科</t>
  </si>
  <si>
    <t>医療法人脇本産婦人科</t>
  </si>
  <si>
    <t>医療法人　青洲会診療所</t>
  </si>
  <si>
    <t>医療法人西川医院</t>
  </si>
  <si>
    <t>（内）北部</t>
    <rPh sb="1" eb="2">
      <t>ウチ</t>
    </rPh>
    <rPh sb="3" eb="5">
      <t>ホクブ</t>
    </rPh>
    <phoneticPr fontId="20"/>
  </si>
  <si>
    <t>（内）西部</t>
    <rPh sb="1" eb="2">
      <t>ウチ</t>
    </rPh>
    <rPh sb="3" eb="5">
      <t>ニシベ</t>
    </rPh>
    <phoneticPr fontId="20"/>
  </si>
  <si>
    <t>（内）東部</t>
    <rPh sb="1" eb="2">
      <t>ウチ</t>
    </rPh>
    <rPh sb="3" eb="5">
      <t>トウブ</t>
    </rPh>
    <phoneticPr fontId="20"/>
  </si>
  <si>
    <t>（内）南部</t>
    <rPh sb="1" eb="2">
      <t>ウチ</t>
    </rPh>
    <rPh sb="3" eb="5">
      <t>ナンブ</t>
    </rPh>
    <phoneticPr fontId="20"/>
  </si>
  <si>
    <t>医療法人　恒昭会　藍野病院</t>
  </si>
  <si>
    <t>社会医療法人　明生会　明生病院</t>
  </si>
  <si>
    <t>地域包括ケア病棟入院料・入院医療管理料 医療機関別レセプト実績（平成30年６月分）</t>
    <rPh sb="0" eb="2">
      <t>チイキ</t>
    </rPh>
    <rPh sb="2" eb="4">
      <t>ホウカツ</t>
    </rPh>
    <rPh sb="6" eb="8">
      <t>ビョウトウ</t>
    </rPh>
    <rPh sb="8" eb="10">
      <t>ニュウイン</t>
    </rPh>
    <rPh sb="10" eb="11">
      <t>リョウ</t>
    </rPh>
    <rPh sb="12" eb="14">
      <t>ニュウイン</t>
    </rPh>
    <rPh sb="14" eb="16">
      <t>イリョウ</t>
    </rPh>
    <rPh sb="16" eb="18">
      <t>カンリ</t>
    </rPh>
    <rPh sb="18" eb="19">
      <t>リョウ</t>
    </rPh>
    <rPh sb="20" eb="22">
      <t>イリョウ</t>
    </rPh>
    <rPh sb="22" eb="24">
      <t>キカン</t>
    </rPh>
    <rPh sb="24" eb="25">
      <t>ベツ</t>
    </rPh>
    <rPh sb="29" eb="31">
      <t>ジッセキ</t>
    </rPh>
    <rPh sb="32" eb="34">
      <t>ヘイセイ</t>
    </rPh>
    <rPh sb="36" eb="37">
      <t>ネン</t>
    </rPh>
    <rPh sb="38" eb="39">
      <t>ガツ</t>
    </rPh>
    <rPh sb="39" eb="40">
      <t>ブン</t>
    </rPh>
    <phoneticPr fontId="3"/>
  </si>
  <si>
    <t>凡例（設置主体区分）：01 公立病院、02 公的プラン対象病院1（民間の地域医療支援病院、特定機能病院除く）、03 公的プラン対象病院2（民間の地域医療支援病院、特定機能病院）、04 民間等病院</t>
    <phoneticPr fontId="3"/>
  </si>
  <si>
    <t>地域包括ケア病床数
（一般+療養）
【Ａ】</t>
    <rPh sb="0" eb="2">
      <t>チイキ</t>
    </rPh>
    <rPh sb="2" eb="4">
      <t>ホウカツ</t>
    </rPh>
    <rPh sb="6" eb="9">
      <t>ビョウショウスウ</t>
    </rPh>
    <phoneticPr fontId="3"/>
  </si>
  <si>
    <t>病床稼働率
【Ｂ】</t>
    <rPh sb="0" eb="2">
      <t>ビョウショウ</t>
    </rPh>
    <rPh sb="2" eb="4">
      <t>カドウ</t>
    </rPh>
    <rPh sb="4" eb="5">
      <t>リツ</t>
    </rPh>
    <phoneticPr fontId="3"/>
  </si>
  <si>
    <t>地域包括ケア病棟入院料等
レセプト算定回数
【Ｃ】</t>
    <rPh sb="0" eb="2">
      <t>チイキ</t>
    </rPh>
    <rPh sb="2" eb="4">
      <t>ホウカツ</t>
    </rPh>
    <rPh sb="6" eb="8">
      <t>ビョウトウ</t>
    </rPh>
    <rPh sb="8" eb="11">
      <t>ニュウインリョウ</t>
    </rPh>
    <rPh sb="11" eb="12">
      <t>ナド</t>
    </rPh>
    <rPh sb="17" eb="19">
      <t>サンテイ</t>
    </rPh>
    <rPh sb="19" eb="21">
      <t>カイスウ</t>
    </rPh>
    <phoneticPr fontId="3"/>
  </si>
  <si>
    <t>１病床当たりの
レセプト算定回数
【Ｄ】＝【Ｃ】/【Ａ】</t>
    <rPh sb="1" eb="3">
      <t>ビョウショウ</t>
    </rPh>
    <rPh sb="3" eb="4">
      <t>ア</t>
    </rPh>
    <rPh sb="12" eb="14">
      <t>サンテイ</t>
    </rPh>
    <rPh sb="14" eb="16">
      <t>カイスウ</t>
    </rPh>
    <phoneticPr fontId="3"/>
  </si>
  <si>
    <t>03北河内</t>
    <phoneticPr fontId="3"/>
  </si>
  <si>
    <t>03北河内</t>
    <rPh sb="2" eb="5">
      <t>キタカワチ</t>
    </rPh>
    <phoneticPr fontId="3"/>
  </si>
  <si>
    <t>枚方市</t>
    <phoneticPr fontId="3"/>
  </si>
  <si>
    <t>医療法人讃高会高井病院</t>
    <phoneticPr fontId="3"/>
  </si>
  <si>
    <t>医療法人はぁとふる　八尾はぁとふる病院</t>
  </si>
  <si>
    <t>05南河内</t>
    <phoneticPr fontId="3"/>
  </si>
  <si>
    <t>ベルピアノ病院</t>
  </si>
  <si>
    <t>りんくう永山病院</t>
  </si>
  <si>
    <t>岬町</t>
  </si>
  <si>
    <t>医療法人　誠人会　与田病院</t>
  </si>
  <si>
    <t>医療法人阪南会天の川病院</t>
  </si>
  <si>
    <t>06独立行政法人地域医療機能推進機構</t>
    <phoneticPr fontId="3"/>
  </si>
  <si>
    <t>医療法人警和会 第二大阪警察病院</t>
    <phoneticPr fontId="3"/>
  </si>
  <si>
    <t>回復期リハビリテーション病棟入院料 医療機関別レセプト実績（平成30年６月分）</t>
    <rPh sb="0" eb="2">
      <t>カイフク</t>
    </rPh>
    <rPh sb="2" eb="3">
      <t>キ</t>
    </rPh>
    <rPh sb="12" eb="14">
      <t>ビョウトウ</t>
    </rPh>
    <rPh sb="14" eb="17">
      <t>ニュウインリョウ</t>
    </rPh>
    <rPh sb="18" eb="20">
      <t>イリョウ</t>
    </rPh>
    <rPh sb="20" eb="22">
      <t>キカン</t>
    </rPh>
    <rPh sb="22" eb="23">
      <t>ベツ</t>
    </rPh>
    <rPh sb="27" eb="29">
      <t>ジッセキ</t>
    </rPh>
    <rPh sb="30" eb="32">
      <t>ヘイセイ</t>
    </rPh>
    <rPh sb="34" eb="35">
      <t>ネン</t>
    </rPh>
    <rPh sb="36" eb="37">
      <t>ガツ</t>
    </rPh>
    <rPh sb="37" eb="38">
      <t>ブン</t>
    </rPh>
    <phoneticPr fontId="3"/>
  </si>
  <si>
    <t>凡例（設置主体区分）：01 公立病院、02 公的プラン対象病院1（民間の地域医療支援病院、特定機能病院除く）、03 公的プラン対象病院2（民間の地域医療支援病院、特定機能病院）、04 民間等病院</t>
    <phoneticPr fontId="3"/>
  </si>
  <si>
    <t>回復期リハ
病床数
(一般＋療養)
【Ａ】</t>
    <rPh sb="0" eb="2">
      <t>カイフク</t>
    </rPh>
    <rPh sb="2" eb="3">
      <t>キ</t>
    </rPh>
    <rPh sb="6" eb="9">
      <t>ビョウショウスウ</t>
    </rPh>
    <rPh sb="11" eb="13">
      <t>イッパン</t>
    </rPh>
    <rPh sb="14" eb="16">
      <t>リョウヨウ</t>
    </rPh>
    <phoneticPr fontId="3"/>
  </si>
  <si>
    <t>回復期リハビリテーション病棟
入院料レセプト算定回数
【Ｃ】</t>
    <rPh sb="0" eb="2">
      <t>カイフク</t>
    </rPh>
    <rPh sb="2" eb="3">
      <t>キ</t>
    </rPh>
    <rPh sb="12" eb="14">
      <t>ビョウトウ</t>
    </rPh>
    <rPh sb="15" eb="18">
      <t>ニュウインリョウ</t>
    </rPh>
    <rPh sb="22" eb="24">
      <t>サンテイ</t>
    </rPh>
    <rPh sb="24" eb="26">
      <t>カイスウ</t>
    </rPh>
    <phoneticPr fontId="3"/>
  </si>
  <si>
    <t>１病床当たりの
レセプト算定回数
【Ｄ】=【Ｃ】/【Ａ】</t>
    <rPh sb="1" eb="3">
      <t>ビョウショウ</t>
    </rPh>
    <rPh sb="3" eb="4">
      <t>ア</t>
    </rPh>
    <rPh sb="12" eb="14">
      <t>サンテイ</t>
    </rPh>
    <rPh sb="14" eb="16">
      <t>カイスウ</t>
    </rPh>
    <phoneticPr fontId="3"/>
  </si>
  <si>
    <t>千里リハビリテーション病院</t>
    <phoneticPr fontId="3"/>
  </si>
  <si>
    <t>医療法人篤友会関西ﾘﾊﾋﾞﾘﾃｰｼｮﾝ病院</t>
    <phoneticPr fontId="3"/>
  </si>
  <si>
    <t>医療法人社団生和会　彩都リハビリテーション病院</t>
    <phoneticPr fontId="3"/>
  </si>
  <si>
    <t>医療法人協和会　千里中央病院</t>
    <phoneticPr fontId="3"/>
  </si>
  <si>
    <t>医療法人協和会　協和会病院</t>
    <phoneticPr fontId="3"/>
  </si>
  <si>
    <t>関西メディカル病院</t>
    <phoneticPr fontId="3"/>
  </si>
  <si>
    <t>箕面市立病院</t>
    <phoneticPr fontId="3"/>
  </si>
  <si>
    <t>医療法人康生会　豊中平成病院</t>
    <phoneticPr fontId="3"/>
  </si>
  <si>
    <t>医療法人マックシール　巽今宮病院</t>
    <phoneticPr fontId="3"/>
  </si>
  <si>
    <t>医療法人ガラシア会ガラシア病院</t>
    <phoneticPr fontId="3"/>
  </si>
  <si>
    <t>大阪脳神経外科病院</t>
    <phoneticPr fontId="3"/>
  </si>
  <si>
    <t>社会医療法人愛仁会　愛仁会リハビリテーション病院</t>
    <phoneticPr fontId="3"/>
  </si>
  <si>
    <t>社会医療法人祐生会みどりヶ丘病院</t>
    <phoneticPr fontId="3"/>
  </si>
  <si>
    <t>医療法人警和会　北大阪警察病院</t>
    <phoneticPr fontId="3"/>
  </si>
  <si>
    <t>医療法人医誠会　摂津医誠会病院</t>
    <phoneticPr fontId="3"/>
  </si>
  <si>
    <t>医療法人　東和会　第二東和会病院</t>
    <phoneticPr fontId="3"/>
  </si>
  <si>
    <t>医療法人　清仁会　水無瀬病院</t>
    <phoneticPr fontId="3"/>
  </si>
  <si>
    <t>茨木医誠会病院</t>
    <phoneticPr fontId="3"/>
  </si>
  <si>
    <t>大阪医科大学三島南病院</t>
    <phoneticPr fontId="3"/>
  </si>
  <si>
    <t>社会医療法人若弘会わかくさ竜間リハビリテーション病院</t>
    <phoneticPr fontId="3"/>
  </si>
  <si>
    <t>医療法人清翠会牧リハビリテーション病院</t>
    <phoneticPr fontId="3"/>
  </si>
  <si>
    <t>医療法人 清水会　鶴見緑地病院</t>
    <phoneticPr fontId="3"/>
  </si>
  <si>
    <t>06独立行政法人地域医療機能推進機構</t>
    <phoneticPr fontId="3"/>
  </si>
  <si>
    <t>独立行政法人地域医療機能推進機構　星ヶ丘医療センター</t>
    <phoneticPr fontId="3"/>
  </si>
  <si>
    <t>医療法人みどり会　中村病院</t>
    <phoneticPr fontId="3"/>
  </si>
  <si>
    <t>医療法人孟仁会　摂南総合病院</t>
    <phoneticPr fontId="3"/>
  </si>
  <si>
    <t>社会医療法人　信愛会　畷生会脳神経外科病院</t>
    <phoneticPr fontId="3"/>
  </si>
  <si>
    <t>社会医療法人山弘会上山病院</t>
    <phoneticPr fontId="3"/>
  </si>
  <si>
    <t>医療法人りんどう会　向山病院</t>
    <phoneticPr fontId="3"/>
  </si>
  <si>
    <t>社会医療法人　信愛会　交野病院</t>
    <phoneticPr fontId="3"/>
  </si>
  <si>
    <t>関西医科大学くずは病院</t>
    <phoneticPr fontId="3"/>
  </si>
  <si>
    <t>医療法人藤井会　藤井会リハビリテーション病院</t>
    <phoneticPr fontId="3"/>
  </si>
  <si>
    <t>医療法人はぁとふる　八尾はぁとふる病院</t>
    <phoneticPr fontId="3"/>
  </si>
  <si>
    <t>社会医療法人医真会　医真会八尾リハビリテーション病院</t>
    <phoneticPr fontId="3"/>
  </si>
  <si>
    <t>医療法人寿山会　喜馬病院</t>
    <phoneticPr fontId="3"/>
  </si>
  <si>
    <t>医療生協かわち野生活協同組合　東大阪生協病院</t>
    <phoneticPr fontId="3"/>
  </si>
  <si>
    <t>医療法人　宝持会　池田病院</t>
    <phoneticPr fontId="3"/>
  </si>
  <si>
    <t>医療法人孟仁会東大阪山路病院</t>
    <phoneticPr fontId="3"/>
  </si>
  <si>
    <t>社会医療法人さくら会　さくら会病院</t>
    <phoneticPr fontId="3"/>
  </si>
  <si>
    <t>医療法人　春秋会 城山病院</t>
    <phoneticPr fontId="3"/>
  </si>
  <si>
    <t>医療法人樫本会樫本病院</t>
    <phoneticPr fontId="3"/>
  </si>
  <si>
    <t>医療法人ラポール会　青山病院</t>
    <phoneticPr fontId="3"/>
  </si>
  <si>
    <t>社会医療法人頌徳会　日野病院</t>
    <phoneticPr fontId="3"/>
  </si>
  <si>
    <t>社会医療法人ペガサス　ペガサスリハビリテーション病院</t>
    <phoneticPr fontId="3"/>
  </si>
  <si>
    <t>医療法人紀和会正風病院</t>
    <phoneticPr fontId="3"/>
  </si>
  <si>
    <t>清恵会三宝病院</t>
    <phoneticPr fontId="3"/>
  </si>
  <si>
    <t>耳原総合病院</t>
    <phoneticPr fontId="3"/>
  </si>
  <si>
    <t>社会医療法人ペガサス　馬場記念病院</t>
    <phoneticPr fontId="3"/>
  </si>
  <si>
    <t>ベルピアノ病院</t>
    <phoneticPr fontId="3"/>
  </si>
  <si>
    <t>公益財団法人浅香山病院</t>
    <phoneticPr fontId="3"/>
  </si>
  <si>
    <t>医療法人いずみ会　阪堺病院</t>
    <phoneticPr fontId="3"/>
  </si>
  <si>
    <t>医療法人恵泉会　浜寺中央病院</t>
    <phoneticPr fontId="3"/>
  </si>
  <si>
    <t>医療法人えいしん会　岸和田リハビリテーション病院</t>
    <phoneticPr fontId="3"/>
  </si>
  <si>
    <t>医療法人　大植会　葛城病院</t>
    <phoneticPr fontId="3"/>
  </si>
  <si>
    <t>医療法人　守田会　いぶきの病院</t>
    <phoneticPr fontId="3"/>
  </si>
  <si>
    <t>医療法人晴心会　野上病院</t>
    <phoneticPr fontId="3"/>
  </si>
  <si>
    <t>医療法人　吉栄会　吉川病院</t>
    <phoneticPr fontId="3"/>
  </si>
  <si>
    <t>医療法人交詢医会　大阪リハビリテーション病院</t>
    <phoneticPr fontId="3"/>
  </si>
  <si>
    <t>社会医療法人慈薫会河崎病院</t>
    <phoneticPr fontId="3"/>
  </si>
  <si>
    <t>一般財団法人　岸和田農友協会　岸和田平成病院</t>
    <phoneticPr fontId="3"/>
  </si>
  <si>
    <t>佐野記念病院</t>
    <phoneticPr fontId="3"/>
  </si>
  <si>
    <t>○</t>
    <phoneticPr fontId="3"/>
  </si>
  <si>
    <t>社会医療法人生長会　阪南市民病院</t>
    <phoneticPr fontId="3"/>
  </si>
  <si>
    <t>泉佐野優人会病院</t>
    <phoneticPr fontId="3"/>
  </si>
  <si>
    <t>医療法人琴仁会　光生病院</t>
    <phoneticPr fontId="3"/>
  </si>
  <si>
    <t>医療法人　良秀会　藤井病院</t>
    <phoneticPr fontId="3"/>
  </si>
  <si>
    <t>医療法人良秀会　高石藤井病院</t>
    <phoneticPr fontId="3"/>
  </si>
  <si>
    <t>府中病院</t>
    <phoneticPr fontId="3"/>
  </si>
  <si>
    <t>寺田萬寿病院</t>
    <phoneticPr fontId="3"/>
  </si>
  <si>
    <t>医療法人　誠人会　与田病院</t>
    <phoneticPr fontId="3"/>
  </si>
  <si>
    <t>社会医療法人協和会　加納総合病院</t>
    <phoneticPr fontId="3"/>
  </si>
  <si>
    <t>社会医療法人行岡医学研究会　行岡病院</t>
    <phoneticPr fontId="3"/>
  </si>
  <si>
    <t>社会医療法人　協和会　北大阪病院</t>
    <phoneticPr fontId="3"/>
  </si>
  <si>
    <t>医療法人　尽生会　聖和病院</t>
    <phoneticPr fontId="3"/>
  </si>
  <si>
    <t>社会福祉法人恩賜財団大阪府済生会　中津病院</t>
    <phoneticPr fontId="3"/>
  </si>
  <si>
    <t>医療法人友愛会　松本病院</t>
    <phoneticPr fontId="3"/>
  </si>
  <si>
    <t>社会福祉法人　大阪暁明館　大阪暁明館病院</t>
    <phoneticPr fontId="3"/>
  </si>
  <si>
    <t>一般財団法人　淀川勤労者厚生協会　附属　西淀病院</t>
    <phoneticPr fontId="3"/>
  </si>
  <si>
    <t>関西電力病院</t>
    <phoneticPr fontId="3"/>
  </si>
  <si>
    <t>社会医療法人きつこう会　多根脳神経リハビリテーション病院</t>
    <phoneticPr fontId="3"/>
  </si>
  <si>
    <t>社会福祉法人　恩賜財団　大阪府済生会泉尾病院</t>
    <phoneticPr fontId="3"/>
  </si>
  <si>
    <t>医療法人　博悠会　名取病院</t>
    <phoneticPr fontId="3"/>
  </si>
  <si>
    <t>社会医療法人大道会森之宮病院</t>
    <phoneticPr fontId="3"/>
  </si>
  <si>
    <t>辻外科リハビリテーション病院</t>
    <phoneticPr fontId="3"/>
  </si>
  <si>
    <t>社会医療法人有隣会　東大阪病院</t>
    <phoneticPr fontId="3"/>
  </si>
  <si>
    <t>早石病院</t>
    <phoneticPr fontId="3"/>
  </si>
  <si>
    <t>コープおおさか病院</t>
    <phoneticPr fontId="3"/>
  </si>
  <si>
    <t>社会医療法人ささき会　藍の都脳神経外科病院</t>
    <phoneticPr fontId="3"/>
  </si>
  <si>
    <t>社会医療法人寿会　富永病院</t>
    <phoneticPr fontId="3"/>
  </si>
  <si>
    <t>社会医療法人　明生会　明生第二病院</t>
    <phoneticPr fontId="3"/>
  </si>
  <si>
    <t>社会医療法人盛和会　本田病院</t>
    <phoneticPr fontId="3"/>
  </si>
  <si>
    <t>医療法人朋愛会朋愛病院</t>
    <phoneticPr fontId="3"/>
  </si>
  <si>
    <t>医療法人吉栄会　吉栄会病院</t>
    <phoneticPr fontId="3"/>
  </si>
  <si>
    <t>医療法人穂翔会　村田病院</t>
    <phoneticPr fontId="3"/>
  </si>
  <si>
    <t>社会医療法人大道会　ボバース記念病院</t>
    <phoneticPr fontId="3"/>
  </si>
  <si>
    <t>医療法人　橘会　東住吉森本リハビリテーション病院</t>
    <phoneticPr fontId="3"/>
  </si>
  <si>
    <t>帝塚山リハビリテーション病院</t>
    <phoneticPr fontId="3"/>
  </si>
  <si>
    <t>社会医療法人景岳会　南大阪病院</t>
    <phoneticPr fontId="3"/>
  </si>
  <si>
    <t>東和病院</t>
    <phoneticPr fontId="3"/>
  </si>
  <si>
    <t>医療法人　讃和会　友愛会病院</t>
    <phoneticPr fontId="3"/>
  </si>
  <si>
    <t>西日本旅客鉄道株式会社大阪鉄道病院</t>
    <phoneticPr fontId="3"/>
  </si>
  <si>
    <t>地方独立行政法人大阪府立病院機構大阪急性期・総合医療センター</t>
    <phoneticPr fontId="3"/>
  </si>
  <si>
    <t>社会医療法人　三宝会　南港病院</t>
    <phoneticPr fontId="3"/>
  </si>
  <si>
    <t>医療法人 山紀会 山本第三病院</t>
    <phoneticPr fontId="3"/>
  </si>
  <si>
    <t>02 公的病院1</t>
    <phoneticPr fontId="3"/>
  </si>
  <si>
    <t>02 公的病院1</t>
    <phoneticPr fontId="3"/>
  </si>
  <si>
    <t>02 公的病院1</t>
    <phoneticPr fontId="3"/>
  </si>
  <si>
    <t>02 公的病院1</t>
    <phoneticPr fontId="3"/>
  </si>
  <si>
    <t>○</t>
    <phoneticPr fontId="3"/>
  </si>
  <si>
    <t>○</t>
    <phoneticPr fontId="3"/>
  </si>
  <si>
    <t>再検証要請医療機関</t>
    <rPh sb="0" eb="3">
      <t>サイケンショウ</t>
    </rPh>
    <rPh sb="3" eb="5">
      <t>ヨウセイ</t>
    </rPh>
    <rPh sb="5" eb="7">
      <t>イリョウ</t>
    </rPh>
    <rPh sb="7" eb="9">
      <t>キカン</t>
    </rPh>
    <phoneticPr fontId="3"/>
  </si>
  <si>
    <t>○</t>
    <phoneticPr fontId="3"/>
  </si>
  <si>
    <t>○</t>
    <phoneticPr fontId="3"/>
  </si>
  <si>
    <t>○</t>
    <phoneticPr fontId="3"/>
  </si>
  <si>
    <t>医療法人恵生会　恵生会病院</t>
    <rPh sb="0" eb="2">
      <t>イリョウ</t>
    </rPh>
    <rPh sb="2" eb="4">
      <t>ホウジン</t>
    </rPh>
    <rPh sb="4" eb="7">
      <t>ケイセイカイ</t>
    </rPh>
    <rPh sb="8" eb="11">
      <t>ケイセイカイ</t>
    </rPh>
    <rPh sb="11" eb="13">
      <t>ビョウイン</t>
    </rPh>
    <phoneticPr fontId="30"/>
  </si>
  <si>
    <t>産婦人科,小児科</t>
    <rPh sb="0" eb="4">
      <t>サンフジンカ</t>
    </rPh>
    <rPh sb="5" eb="8">
      <t>ショウニカ</t>
    </rPh>
    <phoneticPr fontId="30"/>
  </si>
  <si>
    <t>東大阪市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</si>
</sst>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0.0_ "/>
    <numFmt numFmtId="178" formatCode="#,##0_ "/>
    <numFmt numFmtId="179" formatCode="0_);[Red]\(0\)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name val="Yu Gothic"/>
      <family val="3"/>
      <charset val="128"/>
    </font>
    <font>
      <sz val="11"/>
      <color theme="1"/>
      <name val="メイリオ"/>
      <family val="3"/>
      <charset val="128"/>
    </font>
    <font>
      <sz val="16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6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11"/>
      <color theme="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/>
    <xf numFmtId="0" fontId="31" fillId="0" borderId="0">
      <alignment vertical="center"/>
    </xf>
  </cellStyleXfs>
  <cellXfs count="7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177" fontId="2" fillId="0" borderId="17" xfId="0" applyNumberFormat="1" applyFont="1" applyBorder="1">
      <alignment vertical="center"/>
    </xf>
    <xf numFmtId="0" fontId="2" fillId="4" borderId="18" xfId="0" applyFont="1" applyFill="1" applyBorder="1" applyAlignment="1">
      <alignment vertical="center" shrinkToFit="1"/>
    </xf>
    <xf numFmtId="0" fontId="2" fillId="4" borderId="19" xfId="0" applyFont="1" applyFill="1" applyBorder="1" applyAlignment="1">
      <alignment vertical="center" shrinkToFit="1"/>
    </xf>
    <xf numFmtId="0" fontId="2" fillId="4" borderId="21" xfId="0" applyFont="1" applyFill="1" applyBorder="1" applyAlignment="1">
      <alignment vertical="center" shrinkToFit="1"/>
    </xf>
    <xf numFmtId="0" fontId="2" fillId="4" borderId="22" xfId="0" applyFont="1" applyFill="1" applyBorder="1" applyAlignment="1">
      <alignment vertical="center" shrinkToFit="1"/>
    </xf>
    <xf numFmtId="176" fontId="2" fillId="4" borderId="23" xfId="0" applyNumberFormat="1" applyFont="1" applyFill="1" applyBorder="1" applyAlignment="1">
      <alignment vertical="center" shrinkToFit="1"/>
    </xf>
    <xf numFmtId="176" fontId="2" fillId="4" borderId="19" xfId="0" applyNumberFormat="1" applyFont="1" applyFill="1" applyBorder="1" applyAlignment="1">
      <alignment vertical="center" shrinkToFit="1"/>
    </xf>
    <xf numFmtId="0" fontId="2" fillId="4" borderId="24" xfId="0" applyFont="1" applyFill="1" applyBorder="1">
      <alignment vertical="center"/>
    </xf>
    <xf numFmtId="0" fontId="2" fillId="4" borderId="25" xfId="0" applyFont="1" applyFill="1" applyBorder="1" applyAlignment="1">
      <alignment horizontal="center" vertical="center"/>
    </xf>
    <xf numFmtId="177" fontId="2" fillId="4" borderId="26" xfId="0" applyNumberFormat="1" applyFont="1" applyFill="1" applyBorder="1">
      <alignment vertical="center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176" fontId="2" fillId="0" borderId="23" xfId="0" applyNumberFormat="1" applyFont="1" applyBorder="1" applyAlignment="1">
      <alignment vertical="center" shrinkToFit="1"/>
    </xf>
    <xf numFmtId="176" fontId="2" fillId="0" borderId="19" xfId="0" applyNumberFormat="1" applyFont="1" applyBorder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177" fontId="2" fillId="0" borderId="26" xfId="0" applyNumberFormat="1" applyFont="1" applyBorder="1">
      <alignment vertical="center"/>
    </xf>
    <xf numFmtId="0" fontId="2" fillId="0" borderId="27" xfId="0" applyFont="1" applyBorder="1" applyAlignment="1">
      <alignment vertical="center" shrinkToFit="1"/>
    </xf>
    <xf numFmtId="0" fontId="2" fillId="4" borderId="28" xfId="0" applyFont="1" applyFill="1" applyBorder="1" applyAlignment="1">
      <alignment vertical="center" shrinkToFit="1"/>
    </xf>
    <xf numFmtId="0" fontId="2" fillId="4" borderId="29" xfId="0" applyFont="1" applyFill="1" applyBorder="1" applyAlignment="1">
      <alignment vertical="center" shrinkToFit="1"/>
    </xf>
    <xf numFmtId="0" fontId="2" fillId="4" borderId="31" xfId="0" applyFont="1" applyFill="1" applyBorder="1" applyAlignment="1">
      <alignment vertical="center" shrinkToFit="1"/>
    </xf>
    <xf numFmtId="0" fontId="2" fillId="4" borderId="32" xfId="0" applyFont="1" applyFill="1" applyBorder="1" applyAlignment="1">
      <alignment vertical="center" shrinkToFit="1"/>
    </xf>
    <xf numFmtId="176" fontId="2" fillId="4" borderId="33" xfId="0" applyNumberFormat="1" applyFont="1" applyFill="1" applyBorder="1" applyAlignment="1">
      <alignment vertical="center" shrinkToFit="1"/>
    </xf>
    <xf numFmtId="176" fontId="2" fillId="4" borderId="28" xfId="0" applyNumberFormat="1" applyFont="1" applyFill="1" applyBorder="1" applyAlignment="1">
      <alignment vertical="center" shrinkToFit="1"/>
    </xf>
    <xf numFmtId="0" fontId="2" fillId="4" borderId="34" xfId="0" applyFont="1" applyFill="1" applyBorder="1">
      <alignment vertical="center"/>
    </xf>
    <xf numFmtId="0" fontId="2" fillId="4" borderId="35" xfId="0" applyFont="1" applyFill="1" applyBorder="1" applyAlignment="1">
      <alignment horizontal="center" vertical="center"/>
    </xf>
    <xf numFmtId="177" fontId="2" fillId="4" borderId="36" xfId="0" applyNumberFormat="1" applyFont="1" applyFill="1" applyBorder="1">
      <alignment vertical="center"/>
    </xf>
    <xf numFmtId="0" fontId="2" fillId="0" borderId="37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176" fontId="2" fillId="0" borderId="42" xfId="0" applyNumberFormat="1" applyFont="1" applyBorder="1" applyAlignment="1">
      <alignment vertical="center" shrinkToFit="1"/>
    </xf>
    <xf numFmtId="176" fontId="2" fillId="0" borderId="38" xfId="0" applyNumberFormat="1" applyFont="1" applyBorder="1" applyAlignment="1">
      <alignment vertical="center" shrinkToFit="1"/>
    </xf>
    <xf numFmtId="0" fontId="2" fillId="0" borderId="43" xfId="0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177" fontId="2" fillId="0" borderId="45" xfId="0" applyNumberFormat="1" applyFont="1" applyBorder="1">
      <alignment vertical="center"/>
    </xf>
    <xf numFmtId="0" fontId="2" fillId="4" borderId="9" xfId="0" applyFont="1" applyFill="1" applyBorder="1" applyAlignment="1">
      <alignment vertical="center" shrinkToFit="1"/>
    </xf>
    <xf numFmtId="0" fontId="2" fillId="4" borderId="10" xfId="0" applyFont="1" applyFill="1" applyBorder="1" applyAlignment="1">
      <alignment vertical="center" shrinkToFit="1"/>
    </xf>
    <xf numFmtId="0" fontId="2" fillId="4" borderId="12" xfId="0" applyFont="1" applyFill="1" applyBorder="1" applyAlignment="1">
      <alignment vertical="center" shrinkToFit="1"/>
    </xf>
    <xf numFmtId="0" fontId="2" fillId="4" borderId="13" xfId="0" applyFont="1" applyFill="1" applyBorder="1" applyAlignment="1">
      <alignment vertical="center" shrinkToFit="1"/>
    </xf>
    <xf numFmtId="176" fontId="2" fillId="4" borderId="14" xfId="0" applyNumberFormat="1" applyFont="1" applyFill="1" applyBorder="1" applyAlignment="1">
      <alignment vertical="center" shrinkToFit="1"/>
    </xf>
    <xf numFmtId="176" fontId="2" fillId="4" borderId="10" xfId="0" applyNumberFormat="1" applyFont="1" applyFill="1" applyBorder="1" applyAlignment="1">
      <alignment vertical="center" shrinkToFit="1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 applyAlignment="1">
      <alignment horizontal="center" vertical="center"/>
    </xf>
    <xf numFmtId="177" fontId="2" fillId="4" borderId="17" xfId="0" applyNumberFormat="1" applyFont="1" applyFill="1" applyBorder="1">
      <alignment vertical="center"/>
    </xf>
    <xf numFmtId="0" fontId="2" fillId="0" borderId="46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176" fontId="2" fillId="0" borderId="50" xfId="0" applyNumberFormat="1" applyFont="1" applyBorder="1" applyAlignment="1">
      <alignment vertical="center" shrinkToFit="1"/>
    </xf>
    <xf numFmtId="176" fontId="2" fillId="0" borderId="46" xfId="0" applyNumberFormat="1" applyFont="1" applyBorder="1" applyAlignment="1">
      <alignment vertical="center" shrinkToFit="1"/>
    </xf>
    <xf numFmtId="0" fontId="2" fillId="0" borderId="51" xfId="0" applyFont="1" applyBorder="1">
      <alignment vertical="center"/>
    </xf>
    <xf numFmtId="0" fontId="2" fillId="0" borderId="52" xfId="0" applyFont="1" applyBorder="1" applyAlignment="1">
      <alignment horizontal="center" vertical="center"/>
    </xf>
    <xf numFmtId="177" fontId="2" fillId="0" borderId="53" xfId="0" applyNumberFormat="1" applyFont="1" applyBorder="1">
      <alignment vertical="center"/>
    </xf>
    <xf numFmtId="0" fontId="2" fillId="0" borderId="29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176" fontId="2" fillId="0" borderId="33" xfId="0" applyNumberFormat="1" applyFont="1" applyBorder="1" applyAlignment="1">
      <alignment vertical="center" shrinkToFit="1"/>
    </xf>
    <xf numFmtId="176" fontId="2" fillId="0" borderId="28" xfId="0" applyNumberFormat="1" applyFont="1" applyBorder="1" applyAlignment="1">
      <alignment vertical="center" shrinkToFit="1"/>
    </xf>
    <xf numFmtId="0" fontId="2" fillId="0" borderId="34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177" fontId="2" fillId="0" borderId="36" xfId="0" applyNumberFormat="1" applyFont="1" applyBorder="1">
      <alignment vertical="center"/>
    </xf>
    <xf numFmtId="0" fontId="2" fillId="0" borderId="18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21" xfId="0" applyFont="1" applyFill="1" applyBorder="1" applyAlignment="1">
      <alignment vertical="center" shrinkToFit="1"/>
    </xf>
    <xf numFmtId="0" fontId="2" fillId="0" borderId="22" xfId="0" applyFont="1" applyFill="1" applyBorder="1" applyAlignment="1">
      <alignment vertical="center" shrinkToFit="1"/>
    </xf>
    <xf numFmtId="176" fontId="2" fillId="0" borderId="23" xfId="0" applyNumberFormat="1" applyFont="1" applyFill="1" applyBorder="1" applyAlignment="1">
      <alignment vertical="center" shrinkToFit="1"/>
    </xf>
    <xf numFmtId="176" fontId="2" fillId="0" borderId="19" xfId="0" applyNumberFormat="1" applyFont="1" applyFill="1" applyBorder="1" applyAlignment="1">
      <alignment vertical="center" shrinkToFit="1"/>
    </xf>
    <xf numFmtId="0" fontId="2" fillId="0" borderId="24" xfId="0" applyFont="1" applyFill="1" applyBorder="1">
      <alignment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9" xfId="0" applyFont="1" applyBorder="1">
      <alignment vertical="center"/>
    </xf>
    <xf numFmtId="0" fontId="2" fillId="4" borderId="1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4" borderId="9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 applyAlignment="1">
      <alignment horizontal="center" vertical="center"/>
    </xf>
    <xf numFmtId="177" fontId="2" fillId="0" borderId="0" xfId="0" applyNumberFormat="1" applyFont="1">
      <alignment vertical="center"/>
    </xf>
    <xf numFmtId="0" fontId="7" fillId="2" borderId="59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9" fillId="3" borderId="60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/>
    </xf>
    <xf numFmtId="49" fontId="11" fillId="0" borderId="63" xfId="0" applyNumberFormat="1" applyFont="1" applyBorder="1" applyAlignment="1">
      <alignment horizontal="left" vertical="center"/>
    </xf>
    <xf numFmtId="178" fontId="11" fillId="0" borderId="29" xfId="0" applyNumberFormat="1" applyFont="1" applyBorder="1">
      <alignment vertical="center"/>
    </xf>
    <xf numFmtId="178" fontId="11" fillId="0" borderId="28" xfId="0" applyNumberFormat="1" applyFont="1" applyBorder="1">
      <alignment vertical="center"/>
    </xf>
    <xf numFmtId="178" fontId="11" fillId="0" borderId="31" xfId="0" applyNumberFormat="1" applyFont="1" applyBorder="1">
      <alignment vertical="center"/>
    </xf>
    <xf numFmtId="178" fontId="11" fillId="0" borderId="35" xfId="0" applyNumberFormat="1" applyFont="1" applyBorder="1">
      <alignment vertical="center"/>
    </xf>
    <xf numFmtId="178" fontId="11" fillId="0" borderId="29" xfId="0" applyNumberFormat="1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 vertical="center" shrinkToFit="1"/>
    </xf>
    <xf numFmtId="178" fontId="11" fillId="0" borderId="64" xfId="0" applyNumberFormat="1" applyFont="1" applyBorder="1">
      <alignment vertical="center"/>
    </xf>
    <xf numFmtId="178" fontId="11" fillId="0" borderId="36" xfId="0" applyNumberFormat="1" applyFont="1" applyBorder="1">
      <alignment vertical="center"/>
    </xf>
    <xf numFmtId="177" fontId="11" fillId="0" borderId="17" xfId="0" applyNumberFormat="1" applyFont="1" applyBorder="1">
      <alignment vertical="center"/>
    </xf>
    <xf numFmtId="0" fontId="11" fillId="0" borderId="20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left" vertical="center"/>
    </xf>
    <xf numFmtId="178" fontId="11" fillId="0" borderId="18" xfId="0" applyNumberFormat="1" applyFont="1" applyBorder="1">
      <alignment vertical="center"/>
    </xf>
    <xf numFmtId="178" fontId="11" fillId="0" borderId="19" xfId="0" applyNumberFormat="1" applyFont="1" applyBorder="1">
      <alignment vertical="center"/>
    </xf>
    <xf numFmtId="178" fontId="11" fillId="0" borderId="21" xfId="0" applyNumberFormat="1" applyFont="1" applyBorder="1">
      <alignment vertical="center"/>
    </xf>
    <xf numFmtId="178" fontId="11" fillId="0" borderId="25" xfId="0" applyNumberFormat="1" applyFont="1" applyBorder="1">
      <alignment vertical="center"/>
    </xf>
    <xf numFmtId="178" fontId="11" fillId="0" borderId="18" xfId="0" applyNumberFormat="1" applyFont="1" applyBorder="1" applyAlignment="1">
      <alignment horizontal="center" vertical="center"/>
    </xf>
    <xf numFmtId="176" fontId="11" fillId="0" borderId="23" xfId="0" applyNumberFormat="1" applyFont="1" applyBorder="1" applyAlignment="1">
      <alignment horizontal="center" vertical="center" shrinkToFit="1"/>
    </xf>
    <xf numFmtId="178" fontId="11" fillId="0" borderId="65" xfId="0" applyNumberFormat="1" applyFont="1" applyBorder="1">
      <alignment vertical="center"/>
    </xf>
    <xf numFmtId="178" fontId="11" fillId="0" borderId="26" xfId="0" applyNumberFormat="1" applyFont="1" applyBorder="1">
      <alignment vertical="center"/>
    </xf>
    <xf numFmtId="177" fontId="11" fillId="0" borderId="26" xfId="0" applyNumberFormat="1" applyFont="1" applyBorder="1">
      <alignment vertical="center"/>
    </xf>
    <xf numFmtId="0" fontId="11" fillId="0" borderId="47" xfId="0" applyFont="1" applyBorder="1" applyAlignment="1">
      <alignment horizontal="center" vertical="center"/>
    </xf>
    <xf numFmtId="49" fontId="11" fillId="0" borderId="51" xfId="0" applyNumberFormat="1" applyFont="1" applyBorder="1" applyAlignment="1">
      <alignment horizontal="left" vertical="center"/>
    </xf>
    <xf numFmtId="178" fontId="11" fillId="0" borderId="27" xfId="0" applyNumberFormat="1" applyFont="1" applyBorder="1">
      <alignment vertical="center"/>
    </xf>
    <xf numFmtId="178" fontId="11" fillId="0" borderId="46" xfId="0" applyNumberFormat="1" applyFont="1" applyBorder="1">
      <alignment vertical="center"/>
    </xf>
    <xf numFmtId="178" fontId="11" fillId="0" borderId="48" xfId="0" applyNumberFormat="1" applyFont="1" applyBorder="1">
      <alignment vertical="center"/>
    </xf>
    <xf numFmtId="178" fontId="11" fillId="0" borderId="52" xfId="0" applyNumberFormat="1" applyFont="1" applyBorder="1">
      <alignment vertical="center"/>
    </xf>
    <xf numFmtId="178" fontId="11" fillId="0" borderId="27" xfId="0" applyNumberFormat="1" applyFont="1" applyBorder="1" applyAlignment="1">
      <alignment horizontal="center" vertical="center"/>
    </xf>
    <xf numFmtId="176" fontId="11" fillId="0" borderId="50" xfId="0" applyNumberFormat="1" applyFont="1" applyBorder="1" applyAlignment="1">
      <alignment horizontal="center" vertical="center" shrinkToFit="1"/>
    </xf>
    <xf numFmtId="178" fontId="11" fillId="0" borderId="67" xfId="0" applyNumberFormat="1" applyFont="1" applyBorder="1">
      <alignment vertical="center"/>
    </xf>
    <xf numFmtId="178" fontId="11" fillId="0" borderId="53" xfId="0" applyNumberFormat="1" applyFont="1" applyBorder="1">
      <alignment vertical="center"/>
    </xf>
    <xf numFmtId="177" fontId="11" fillId="0" borderId="53" xfId="0" applyNumberFormat="1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left" vertical="center"/>
    </xf>
    <xf numFmtId="178" fontId="11" fillId="0" borderId="1" xfId="0" applyNumberFormat="1" applyFont="1" applyBorder="1">
      <alignment vertical="center"/>
    </xf>
    <xf numFmtId="178" fontId="11" fillId="0" borderId="2" xfId="0" applyNumberFormat="1" applyFont="1" applyBorder="1">
      <alignment vertical="center"/>
    </xf>
    <xf numFmtId="178" fontId="11" fillId="0" borderId="4" xfId="0" applyNumberFormat="1" applyFont="1" applyBorder="1">
      <alignment vertical="center"/>
    </xf>
    <xf numFmtId="178" fontId="11" fillId="0" borderId="5" xfId="0" applyNumberFormat="1" applyFont="1" applyBorder="1">
      <alignment vertical="center"/>
    </xf>
    <xf numFmtId="178" fontId="11" fillId="0" borderId="1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 shrinkToFit="1"/>
    </xf>
    <xf numFmtId="178" fontId="11" fillId="0" borderId="59" xfId="0" applyNumberFormat="1" applyFont="1" applyBorder="1">
      <alignment vertical="center"/>
    </xf>
    <xf numFmtId="178" fontId="11" fillId="0" borderId="8" xfId="0" applyNumberFormat="1" applyFont="1" applyBorder="1">
      <alignment vertical="center"/>
    </xf>
    <xf numFmtId="177" fontId="11" fillId="0" borderId="8" xfId="0" applyNumberFormat="1" applyFont="1" applyBorder="1">
      <alignment vertical="center"/>
    </xf>
    <xf numFmtId="49" fontId="13" fillId="0" borderId="0" xfId="2" applyNumberFormat="1" applyFont="1" applyAlignment="1">
      <alignment vertical="center"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right" vertical="center"/>
    </xf>
    <xf numFmtId="49" fontId="13" fillId="0" borderId="0" xfId="2" applyNumberFormat="1" applyFont="1" applyAlignment="1">
      <alignment vertical="center"/>
    </xf>
    <xf numFmtId="49" fontId="17" fillId="0" borderId="0" xfId="2" applyNumberFormat="1" applyFont="1" applyAlignment="1">
      <alignment vertical="center" shrinkToFit="1"/>
    </xf>
    <xf numFmtId="49" fontId="17" fillId="0" borderId="0" xfId="2" applyNumberFormat="1" applyFont="1" applyAlignment="1">
      <alignment vertical="center"/>
    </xf>
    <xf numFmtId="49" fontId="18" fillId="5" borderId="17" xfId="2" applyNumberFormat="1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/>
    </xf>
    <xf numFmtId="0" fontId="15" fillId="4" borderId="15" xfId="2" applyFont="1" applyFill="1" applyBorder="1" applyAlignment="1">
      <alignment shrinkToFit="1"/>
    </xf>
    <xf numFmtId="0" fontId="15" fillId="4" borderId="10" xfId="2" applyFont="1" applyFill="1" applyBorder="1" applyAlignment="1">
      <alignment shrinkToFit="1"/>
    </xf>
    <xf numFmtId="0" fontId="15" fillId="4" borderId="11" xfId="2" applyFont="1" applyFill="1" applyBorder="1" applyAlignment="1">
      <alignment shrinkToFit="1"/>
    </xf>
    <xf numFmtId="179" fontId="15" fillId="4" borderId="17" xfId="2" applyNumberFormat="1" applyFont="1" applyFill="1" applyBorder="1" applyAlignment="1">
      <alignment horizontal="right"/>
    </xf>
    <xf numFmtId="176" fontId="15" fillId="4" borderId="15" xfId="0" applyNumberFormat="1" applyFont="1" applyFill="1" applyBorder="1" applyAlignment="1">
      <alignment vertical="center"/>
    </xf>
    <xf numFmtId="176" fontId="15" fillId="4" borderId="69" xfId="0" applyNumberFormat="1" applyFont="1" applyFill="1" applyBorder="1" applyAlignment="1">
      <alignment vertical="center"/>
    </xf>
    <xf numFmtId="0" fontId="15" fillId="4" borderId="26" xfId="2" applyFont="1" applyFill="1" applyBorder="1" applyAlignment="1">
      <alignment horizontal="center"/>
    </xf>
    <xf numFmtId="0" fontId="15" fillId="4" borderId="24" xfId="2" applyFont="1" applyFill="1" applyBorder="1" applyAlignment="1">
      <alignment shrinkToFit="1"/>
    </xf>
    <xf numFmtId="0" fontId="15" fillId="4" borderId="19" xfId="2" applyFont="1" applyFill="1" applyBorder="1" applyAlignment="1">
      <alignment shrinkToFit="1"/>
    </xf>
    <xf numFmtId="0" fontId="15" fillId="4" borderId="20" xfId="2" applyFont="1" applyFill="1" applyBorder="1" applyAlignment="1">
      <alignment shrinkToFit="1"/>
    </xf>
    <xf numFmtId="179" fontId="15" fillId="4" borderId="26" xfId="2" applyNumberFormat="1" applyFont="1" applyFill="1" applyBorder="1" applyAlignment="1">
      <alignment horizontal="right"/>
    </xf>
    <xf numFmtId="176" fontId="15" fillId="4" borderId="24" xfId="0" applyNumberFormat="1" applyFont="1" applyFill="1" applyBorder="1" applyAlignment="1">
      <alignment vertical="center"/>
    </xf>
    <xf numFmtId="176" fontId="15" fillId="4" borderId="61" xfId="0" applyNumberFormat="1" applyFont="1" applyFill="1" applyBorder="1" applyAlignment="1">
      <alignment vertical="center"/>
    </xf>
    <xf numFmtId="0" fontId="15" fillId="4" borderId="45" xfId="2" applyFont="1" applyFill="1" applyBorder="1" applyAlignment="1">
      <alignment horizontal="center"/>
    </xf>
    <xf numFmtId="0" fontId="15" fillId="4" borderId="43" xfId="2" applyFont="1" applyFill="1" applyBorder="1" applyAlignment="1">
      <alignment shrinkToFit="1"/>
    </xf>
    <xf numFmtId="0" fontId="15" fillId="4" borderId="38" xfId="2" applyFont="1" applyFill="1" applyBorder="1" applyAlignment="1">
      <alignment shrinkToFit="1"/>
    </xf>
    <xf numFmtId="0" fontId="15" fillId="4" borderId="39" xfId="2" applyFont="1" applyFill="1" applyBorder="1" applyAlignment="1">
      <alignment shrinkToFit="1"/>
    </xf>
    <xf numFmtId="179" fontId="15" fillId="4" borderId="45" xfId="2" applyNumberFormat="1" applyFont="1" applyFill="1" applyBorder="1" applyAlignment="1">
      <alignment horizontal="right"/>
    </xf>
    <xf numFmtId="176" fontId="15" fillId="4" borderId="43" xfId="0" applyNumberFormat="1" applyFont="1" applyFill="1" applyBorder="1" applyAlignment="1">
      <alignment vertical="center"/>
    </xf>
    <xf numFmtId="176" fontId="15" fillId="4" borderId="55" xfId="0" applyNumberFormat="1" applyFont="1" applyFill="1" applyBorder="1" applyAlignment="1">
      <alignment vertical="center"/>
    </xf>
    <xf numFmtId="0" fontId="15" fillId="4" borderId="36" xfId="2" applyFont="1" applyFill="1" applyBorder="1" applyAlignment="1">
      <alignment horizontal="center"/>
    </xf>
    <xf numFmtId="0" fontId="15" fillId="4" borderId="34" xfId="2" applyFont="1" applyFill="1" applyBorder="1" applyAlignment="1">
      <alignment shrinkToFit="1"/>
    </xf>
    <xf numFmtId="0" fontId="15" fillId="4" borderId="28" xfId="2" applyFont="1" applyFill="1" applyBorder="1" applyAlignment="1">
      <alignment shrinkToFit="1"/>
    </xf>
    <xf numFmtId="0" fontId="15" fillId="4" borderId="30" xfId="2" applyFont="1" applyFill="1" applyBorder="1" applyAlignment="1">
      <alignment shrinkToFit="1"/>
    </xf>
    <xf numFmtId="179" fontId="15" fillId="4" borderId="36" xfId="2" applyNumberFormat="1" applyFont="1" applyFill="1" applyBorder="1" applyAlignment="1">
      <alignment horizontal="right"/>
    </xf>
    <xf numFmtId="176" fontId="15" fillId="4" borderId="34" xfId="0" applyNumberFormat="1" applyFont="1" applyFill="1" applyBorder="1" applyAlignment="1">
      <alignment vertical="center"/>
    </xf>
    <xf numFmtId="176" fontId="15" fillId="4" borderId="70" xfId="0" applyNumberFormat="1" applyFont="1" applyFill="1" applyBorder="1" applyAlignment="1">
      <alignment vertical="center"/>
    </xf>
    <xf numFmtId="0" fontId="15" fillId="4" borderId="53" xfId="2" applyFont="1" applyFill="1" applyBorder="1" applyAlignment="1">
      <alignment horizontal="center"/>
    </xf>
    <xf numFmtId="0" fontId="15" fillId="4" borderId="51" xfId="2" applyFont="1" applyFill="1" applyBorder="1" applyAlignment="1">
      <alignment shrinkToFit="1"/>
    </xf>
    <xf numFmtId="0" fontId="15" fillId="4" borderId="46" xfId="2" applyFont="1" applyFill="1" applyBorder="1" applyAlignment="1">
      <alignment shrinkToFit="1"/>
    </xf>
    <xf numFmtId="0" fontId="15" fillId="4" borderId="47" xfId="2" applyFont="1" applyFill="1" applyBorder="1" applyAlignment="1">
      <alignment shrinkToFit="1"/>
    </xf>
    <xf numFmtId="179" fontId="15" fillId="4" borderId="53" xfId="2" applyNumberFormat="1" applyFont="1" applyFill="1" applyBorder="1" applyAlignment="1">
      <alignment horizontal="right"/>
    </xf>
    <xf numFmtId="176" fontId="15" fillId="4" borderId="51" xfId="0" applyNumberFormat="1" applyFont="1" applyFill="1" applyBorder="1" applyAlignment="1">
      <alignment vertical="center"/>
    </xf>
    <xf numFmtId="176" fontId="15" fillId="4" borderId="66" xfId="0" applyNumberFormat="1" applyFont="1" applyFill="1" applyBorder="1" applyAlignment="1">
      <alignment vertical="center"/>
    </xf>
    <xf numFmtId="0" fontId="15" fillId="0" borderId="26" xfId="2" applyFont="1" applyFill="1" applyBorder="1" applyAlignment="1">
      <alignment horizontal="center"/>
    </xf>
    <xf numFmtId="0" fontId="15" fillId="0" borderId="24" xfId="2" applyFont="1" applyFill="1" applyBorder="1" applyAlignment="1">
      <alignment shrinkToFit="1"/>
    </xf>
    <xf numFmtId="0" fontId="15" fillId="0" borderId="19" xfId="2" applyFont="1" applyFill="1" applyBorder="1" applyAlignment="1">
      <alignment shrinkToFit="1"/>
    </xf>
    <xf numFmtId="0" fontId="15" fillId="0" borderId="20" xfId="2" applyFont="1" applyFill="1" applyBorder="1" applyAlignment="1">
      <alignment shrinkToFit="1"/>
    </xf>
    <xf numFmtId="179" fontId="15" fillId="0" borderId="26" xfId="2" applyNumberFormat="1" applyFont="1" applyFill="1" applyBorder="1" applyAlignment="1">
      <alignment horizontal="right"/>
    </xf>
    <xf numFmtId="176" fontId="15" fillId="0" borderId="24" xfId="0" applyNumberFormat="1" applyFont="1" applyBorder="1" applyAlignment="1">
      <alignment vertical="center"/>
    </xf>
    <xf numFmtId="176" fontId="15" fillId="0" borderId="61" xfId="0" applyNumberFormat="1" applyFont="1" applyBorder="1" applyAlignment="1">
      <alignment vertical="center"/>
    </xf>
    <xf numFmtId="0" fontId="15" fillId="0" borderId="26" xfId="0" applyFont="1" applyFill="1" applyBorder="1" applyAlignment="1">
      <alignment vertical="center"/>
    </xf>
    <xf numFmtId="49" fontId="15" fillId="0" borderId="24" xfId="0" applyNumberFormat="1" applyFont="1" applyFill="1" applyBorder="1" applyAlignment="1">
      <alignment vertical="center" shrinkToFit="1"/>
    </xf>
    <xf numFmtId="49" fontId="15" fillId="0" borderId="19" xfId="0" applyNumberFormat="1" applyFont="1" applyFill="1" applyBorder="1" applyAlignment="1">
      <alignment vertical="center" shrinkToFit="1"/>
    </xf>
    <xf numFmtId="0" fontId="15" fillId="0" borderId="19" xfId="0" applyFont="1" applyFill="1" applyBorder="1" applyAlignment="1">
      <alignment vertical="center" shrinkToFit="1"/>
    </xf>
    <xf numFmtId="49" fontId="15" fillId="0" borderId="20" xfId="0" applyNumberFormat="1" applyFont="1" applyFill="1" applyBorder="1" applyAlignment="1">
      <alignment vertical="center" shrinkToFit="1"/>
    </xf>
    <xf numFmtId="179" fontId="15" fillId="0" borderId="26" xfId="0" applyNumberFormat="1" applyFont="1" applyFill="1" applyBorder="1" applyAlignment="1">
      <alignment horizontal="right" vertical="center"/>
    </xf>
    <xf numFmtId="0" fontId="15" fillId="0" borderId="53" xfId="2" applyFont="1" applyFill="1" applyBorder="1" applyAlignment="1">
      <alignment horizontal="center"/>
    </xf>
    <xf numFmtId="0" fontId="15" fillId="0" borderId="51" xfId="2" applyFont="1" applyFill="1" applyBorder="1" applyAlignment="1">
      <alignment shrinkToFit="1"/>
    </xf>
    <xf numFmtId="0" fontId="15" fillId="0" borderId="46" xfId="2" applyFont="1" applyFill="1" applyBorder="1" applyAlignment="1">
      <alignment shrinkToFit="1"/>
    </xf>
    <xf numFmtId="0" fontId="15" fillId="0" borderId="47" xfId="2" applyFont="1" applyFill="1" applyBorder="1" applyAlignment="1">
      <alignment shrinkToFit="1"/>
    </xf>
    <xf numFmtId="179" fontId="15" fillId="0" borderId="53" xfId="2" applyNumberFormat="1" applyFont="1" applyFill="1" applyBorder="1" applyAlignment="1">
      <alignment horizontal="right"/>
    </xf>
    <xf numFmtId="176" fontId="15" fillId="0" borderId="51" xfId="0" applyNumberFormat="1" applyFont="1" applyBorder="1" applyAlignment="1">
      <alignment vertical="center"/>
    </xf>
    <xf numFmtId="176" fontId="15" fillId="0" borderId="66" xfId="0" applyNumberFormat="1" applyFont="1" applyBorder="1" applyAlignment="1">
      <alignment vertical="center"/>
    </xf>
    <xf numFmtId="0" fontId="15" fillId="0" borderId="17" xfId="2" applyFont="1" applyFill="1" applyBorder="1" applyAlignment="1">
      <alignment horizontal="center"/>
    </xf>
    <xf numFmtId="0" fontId="15" fillId="0" borderId="15" xfId="2" applyFont="1" applyFill="1" applyBorder="1" applyAlignment="1">
      <alignment shrinkToFit="1"/>
    </xf>
    <xf numFmtId="0" fontId="15" fillId="0" borderId="10" xfId="2" applyFont="1" applyFill="1" applyBorder="1" applyAlignment="1">
      <alignment shrinkToFit="1"/>
    </xf>
    <xf numFmtId="0" fontId="15" fillId="0" borderId="11" xfId="2" applyFont="1" applyFill="1" applyBorder="1" applyAlignment="1">
      <alignment shrinkToFit="1"/>
    </xf>
    <xf numFmtId="179" fontId="15" fillId="0" borderId="17" xfId="2" applyNumberFormat="1" applyFont="1" applyFill="1" applyBorder="1" applyAlignment="1">
      <alignment horizontal="right"/>
    </xf>
    <xf numFmtId="176" fontId="15" fillId="0" borderId="15" xfId="0" applyNumberFormat="1" applyFont="1" applyBorder="1" applyAlignment="1">
      <alignment vertical="center"/>
    </xf>
    <xf numFmtId="176" fontId="15" fillId="0" borderId="69" xfId="0" applyNumberFormat="1" applyFont="1" applyBorder="1" applyAlignment="1">
      <alignment vertical="center"/>
    </xf>
    <xf numFmtId="0" fontId="15" fillId="4" borderId="36" xfId="0" applyFont="1" applyFill="1" applyBorder="1" applyAlignment="1">
      <alignment vertical="center"/>
    </xf>
    <xf numFmtId="49" fontId="15" fillId="4" borderId="34" xfId="0" applyNumberFormat="1" applyFont="1" applyFill="1" applyBorder="1" applyAlignment="1">
      <alignment vertical="center" shrinkToFit="1"/>
    </xf>
    <xf numFmtId="49" fontId="15" fillId="4" borderId="28" xfId="0" applyNumberFormat="1" applyFont="1" applyFill="1" applyBorder="1" applyAlignment="1">
      <alignment vertical="center" shrinkToFit="1"/>
    </xf>
    <xf numFmtId="0" fontId="15" fillId="4" borderId="28" xfId="0" applyFont="1" applyFill="1" applyBorder="1" applyAlignment="1">
      <alignment vertical="center" shrinkToFit="1"/>
    </xf>
    <xf numFmtId="49" fontId="15" fillId="4" borderId="30" xfId="0" applyNumberFormat="1" applyFont="1" applyFill="1" applyBorder="1" applyAlignment="1">
      <alignment vertical="center" shrinkToFit="1"/>
    </xf>
    <xf numFmtId="179" fontId="15" fillId="4" borderId="36" xfId="0" applyNumberFormat="1" applyFont="1" applyFill="1" applyBorder="1" applyAlignment="1">
      <alignment horizontal="right" vertical="center"/>
    </xf>
    <xf numFmtId="0" fontId="15" fillId="4" borderId="26" xfId="0" applyFont="1" applyFill="1" applyBorder="1" applyAlignment="1">
      <alignment vertical="center"/>
    </xf>
    <xf numFmtId="49" fontId="15" fillId="4" borderId="24" xfId="0" applyNumberFormat="1" applyFont="1" applyFill="1" applyBorder="1" applyAlignment="1">
      <alignment vertical="center" shrinkToFit="1"/>
    </xf>
    <xf numFmtId="49" fontId="15" fillId="4" borderId="19" xfId="0" applyNumberFormat="1" applyFont="1" applyFill="1" applyBorder="1" applyAlignment="1">
      <alignment vertical="center" shrinkToFit="1"/>
    </xf>
    <xf numFmtId="0" fontId="15" fillId="4" borderId="19" xfId="0" applyFont="1" applyFill="1" applyBorder="1" applyAlignment="1">
      <alignment vertical="center" shrinkToFit="1"/>
    </xf>
    <xf numFmtId="49" fontId="15" fillId="4" borderId="20" xfId="0" applyNumberFormat="1" applyFont="1" applyFill="1" applyBorder="1" applyAlignment="1">
      <alignment vertical="center" shrinkToFit="1"/>
    </xf>
    <xf numFmtId="179" fontId="15" fillId="4" borderId="26" xfId="0" applyNumberFormat="1" applyFont="1" applyFill="1" applyBorder="1" applyAlignment="1">
      <alignment horizontal="right" vertical="center"/>
    </xf>
    <xf numFmtId="0" fontId="15" fillId="0" borderId="36" xfId="2" applyFont="1" applyFill="1" applyBorder="1" applyAlignment="1">
      <alignment horizontal="center"/>
    </xf>
    <xf numFmtId="0" fontId="15" fillId="0" borderId="34" xfId="2" applyFont="1" applyFill="1" applyBorder="1" applyAlignment="1">
      <alignment shrinkToFit="1"/>
    </xf>
    <xf numFmtId="0" fontId="15" fillId="0" borderId="28" xfId="2" applyFont="1" applyFill="1" applyBorder="1" applyAlignment="1">
      <alignment shrinkToFit="1"/>
    </xf>
    <xf numFmtId="0" fontId="15" fillId="0" borderId="30" xfId="2" applyFont="1" applyFill="1" applyBorder="1" applyAlignment="1">
      <alignment shrinkToFit="1"/>
    </xf>
    <xf numFmtId="179" fontId="15" fillId="0" borderId="36" xfId="2" applyNumberFormat="1" applyFont="1" applyFill="1" applyBorder="1" applyAlignment="1">
      <alignment horizontal="right"/>
    </xf>
    <xf numFmtId="176" fontId="15" fillId="0" borderId="34" xfId="0" applyNumberFormat="1" applyFont="1" applyBorder="1" applyAlignment="1">
      <alignment vertical="center"/>
    </xf>
    <xf numFmtId="176" fontId="15" fillId="0" borderId="70" xfId="0" applyNumberFormat="1" applyFont="1" applyBorder="1" applyAlignment="1">
      <alignment vertical="center"/>
    </xf>
    <xf numFmtId="0" fontId="15" fillId="4" borderId="26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vertical="center"/>
    </xf>
    <xf numFmtId="49" fontId="15" fillId="0" borderId="43" xfId="0" applyNumberFormat="1" applyFont="1" applyFill="1" applyBorder="1" applyAlignment="1">
      <alignment vertical="center" shrinkToFit="1"/>
    </xf>
    <xf numFmtId="49" fontId="15" fillId="0" borderId="38" xfId="0" applyNumberFormat="1" applyFont="1" applyFill="1" applyBorder="1" applyAlignment="1">
      <alignment vertical="center" shrinkToFit="1"/>
    </xf>
    <xf numFmtId="0" fontId="15" fillId="0" borderId="38" xfId="0" applyFont="1" applyFill="1" applyBorder="1" applyAlignment="1">
      <alignment vertical="center" shrinkToFit="1"/>
    </xf>
    <xf numFmtId="49" fontId="15" fillId="0" borderId="39" xfId="0" applyNumberFormat="1" applyFont="1" applyFill="1" applyBorder="1" applyAlignment="1">
      <alignment vertical="center" shrinkToFit="1"/>
    </xf>
    <xf numFmtId="179" fontId="15" fillId="0" borderId="45" xfId="0" applyNumberFormat="1" applyFont="1" applyFill="1" applyBorder="1" applyAlignment="1">
      <alignment horizontal="right" vertical="center"/>
    </xf>
    <xf numFmtId="176" fontId="15" fillId="0" borderId="43" xfId="0" applyNumberFormat="1" applyFont="1" applyBorder="1" applyAlignment="1">
      <alignment vertical="center"/>
    </xf>
    <xf numFmtId="176" fontId="15" fillId="0" borderId="55" xfId="0" applyNumberFormat="1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178" fontId="15" fillId="0" borderId="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 shrinkToFit="1"/>
    </xf>
    <xf numFmtId="0" fontId="19" fillId="5" borderId="59" xfId="0" applyFont="1" applyFill="1" applyBorder="1" applyAlignment="1">
      <alignment vertical="center" shrinkToFit="1"/>
    </xf>
    <xf numFmtId="49" fontId="19" fillId="5" borderId="5" xfId="0" applyNumberFormat="1" applyFont="1" applyFill="1" applyBorder="1" applyAlignment="1">
      <alignment vertical="center" shrinkToFit="1"/>
    </xf>
    <xf numFmtId="49" fontId="18" fillId="5" borderId="8" xfId="2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71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right" vertical="center"/>
    </xf>
    <xf numFmtId="0" fontId="15" fillId="0" borderId="64" xfId="0" applyFont="1" applyFill="1" applyBorder="1" applyAlignment="1">
      <alignment vertical="center" shrinkToFit="1"/>
    </xf>
    <xf numFmtId="49" fontId="15" fillId="0" borderId="16" xfId="0" applyNumberFormat="1" applyFont="1" applyFill="1" applyBorder="1" applyAlignment="1">
      <alignment vertical="center" shrinkToFit="1"/>
    </xf>
    <xf numFmtId="178" fontId="15" fillId="0" borderId="36" xfId="0" applyNumberFormat="1" applyFont="1" applyFill="1" applyBorder="1" applyAlignment="1">
      <alignment horizontal="right" vertical="center"/>
    </xf>
    <xf numFmtId="0" fontId="15" fillId="0" borderId="34" xfId="0" applyFont="1" applyBorder="1" applyAlignment="1">
      <alignment horizontal="center" vertical="center"/>
    </xf>
    <xf numFmtId="0" fontId="15" fillId="0" borderId="65" xfId="0" applyFont="1" applyFill="1" applyBorder="1" applyAlignment="1">
      <alignment vertical="center" shrinkToFit="1"/>
    </xf>
    <xf numFmtId="49" fontId="15" fillId="0" borderId="25" xfId="0" applyNumberFormat="1" applyFont="1" applyFill="1" applyBorder="1" applyAlignment="1">
      <alignment vertical="center" shrinkToFit="1"/>
    </xf>
    <xf numFmtId="178" fontId="15" fillId="0" borderId="26" xfId="0" applyNumberFormat="1" applyFont="1" applyFill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0" borderId="67" xfId="0" applyFont="1" applyFill="1" applyBorder="1" applyAlignment="1">
      <alignment vertical="center" shrinkToFit="1"/>
    </xf>
    <xf numFmtId="49" fontId="15" fillId="0" borderId="44" xfId="0" applyNumberFormat="1" applyFont="1" applyFill="1" applyBorder="1" applyAlignment="1">
      <alignment vertical="center" shrinkToFit="1"/>
    </xf>
    <xf numFmtId="178" fontId="15" fillId="0" borderId="53" xfId="0" applyNumberFormat="1" applyFont="1" applyFill="1" applyBorder="1" applyAlignment="1">
      <alignment horizontal="right" vertical="center"/>
    </xf>
    <xf numFmtId="0" fontId="15" fillId="0" borderId="51" xfId="0" applyFont="1" applyBorder="1" applyAlignment="1">
      <alignment horizontal="center" vertical="center"/>
    </xf>
    <xf numFmtId="0" fontId="15" fillId="0" borderId="59" xfId="0" applyFont="1" applyFill="1" applyBorder="1" applyAlignment="1">
      <alignment vertical="center" shrinkToFit="1"/>
    </xf>
    <xf numFmtId="49" fontId="15" fillId="0" borderId="5" xfId="0" applyNumberFormat="1" applyFont="1" applyFill="1" applyBorder="1" applyAlignment="1">
      <alignment vertical="center" shrinkToFit="1"/>
    </xf>
    <xf numFmtId="178" fontId="15" fillId="0" borderId="8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176" fontId="15" fillId="0" borderId="71" xfId="0" applyNumberFormat="1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2" applyFont="1" applyAlignment="1">
      <alignment shrinkToFit="1"/>
    </xf>
    <xf numFmtId="0" fontId="15" fillId="0" borderId="0" xfId="2" applyFont="1" applyAlignment="1">
      <alignment horizontal="center"/>
    </xf>
    <xf numFmtId="0" fontId="15" fillId="0" borderId="0" xfId="2" applyFont="1" applyBorder="1" applyAlignment="1">
      <alignment horizontal="right"/>
    </xf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5" fillId="4" borderId="17" xfId="2" applyFont="1" applyFill="1" applyBorder="1" applyAlignment="1">
      <alignment horizontal="center" vertical="center"/>
    </xf>
    <xf numFmtId="0" fontId="15" fillId="4" borderId="15" xfId="2" applyFont="1" applyFill="1" applyBorder="1" applyAlignment="1">
      <alignment vertical="center" shrinkToFit="1"/>
    </xf>
    <xf numFmtId="0" fontId="15" fillId="4" borderId="10" xfId="2" applyFont="1" applyFill="1" applyBorder="1" applyAlignment="1">
      <alignment vertical="center" shrinkToFit="1"/>
    </xf>
    <xf numFmtId="0" fontId="15" fillId="4" borderId="17" xfId="2" applyFont="1" applyFill="1" applyBorder="1" applyAlignment="1">
      <alignment horizontal="right" vertical="center"/>
    </xf>
    <xf numFmtId="0" fontId="15" fillId="4" borderId="26" xfId="2" applyFont="1" applyFill="1" applyBorder="1" applyAlignment="1">
      <alignment horizontal="center" vertical="center"/>
    </xf>
    <xf numFmtId="0" fontId="15" fillId="4" borderId="24" xfId="2" applyFont="1" applyFill="1" applyBorder="1" applyAlignment="1">
      <alignment vertical="center" shrinkToFit="1"/>
    </xf>
    <xf numFmtId="0" fontId="15" fillId="4" borderId="19" xfId="2" applyFont="1" applyFill="1" applyBorder="1" applyAlignment="1">
      <alignment vertical="center" shrinkToFit="1"/>
    </xf>
    <xf numFmtId="0" fontId="15" fillId="4" borderId="26" xfId="2" applyFont="1" applyFill="1" applyBorder="1" applyAlignment="1">
      <alignment horizontal="right" vertical="center"/>
    </xf>
    <xf numFmtId="0" fontId="15" fillId="4" borderId="45" xfId="2" applyFont="1" applyFill="1" applyBorder="1" applyAlignment="1">
      <alignment horizontal="center" vertical="center"/>
    </xf>
    <xf numFmtId="0" fontId="15" fillId="4" borderId="43" xfId="2" applyFont="1" applyFill="1" applyBorder="1" applyAlignment="1">
      <alignment vertical="center" shrinkToFit="1"/>
    </xf>
    <xf numFmtId="0" fontId="15" fillId="4" borderId="38" xfId="2" applyFont="1" applyFill="1" applyBorder="1" applyAlignment="1">
      <alignment vertical="center" shrinkToFit="1"/>
    </xf>
    <xf numFmtId="0" fontId="15" fillId="4" borderId="45" xfId="2" applyFont="1" applyFill="1" applyBorder="1" applyAlignment="1">
      <alignment horizontal="right" vertical="center"/>
    </xf>
    <xf numFmtId="0" fontId="15" fillId="4" borderId="36" xfId="2" applyFont="1" applyFill="1" applyBorder="1" applyAlignment="1">
      <alignment horizontal="center" vertical="center"/>
    </xf>
    <xf numFmtId="0" fontId="15" fillId="4" borderId="34" xfId="2" applyFont="1" applyFill="1" applyBorder="1" applyAlignment="1">
      <alignment vertical="center" shrinkToFit="1"/>
    </xf>
    <xf numFmtId="0" fontId="15" fillId="4" borderId="28" xfId="2" applyFont="1" applyFill="1" applyBorder="1" applyAlignment="1">
      <alignment vertical="center" shrinkToFit="1"/>
    </xf>
    <xf numFmtId="0" fontId="15" fillId="4" borderId="36" xfId="2" applyFont="1" applyFill="1" applyBorder="1" applyAlignment="1">
      <alignment horizontal="right" vertical="center"/>
    </xf>
    <xf numFmtId="0" fontId="15" fillId="4" borderId="53" xfId="2" applyFont="1" applyFill="1" applyBorder="1" applyAlignment="1">
      <alignment horizontal="center" vertical="center"/>
    </xf>
    <xf numFmtId="0" fontId="15" fillId="4" borderId="51" xfId="2" applyFont="1" applyFill="1" applyBorder="1" applyAlignment="1">
      <alignment vertical="center" shrinkToFit="1"/>
    </xf>
    <xf numFmtId="0" fontId="15" fillId="4" borderId="46" xfId="2" applyFont="1" applyFill="1" applyBorder="1" applyAlignment="1">
      <alignment vertical="center" shrinkToFit="1"/>
    </xf>
    <xf numFmtId="0" fontId="15" fillId="4" borderId="53" xfId="2" applyFont="1" applyFill="1" applyBorder="1" applyAlignment="1">
      <alignment horizontal="right" vertical="center"/>
    </xf>
    <xf numFmtId="0" fontId="15" fillId="4" borderId="8" xfId="2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vertical="center" shrinkToFit="1"/>
    </xf>
    <xf numFmtId="0" fontId="15" fillId="4" borderId="2" xfId="2" applyFont="1" applyFill="1" applyBorder="1" applyAlignment="1">
      <alignment vertical="center" shrinkToFit="1"/>
    </xf>
    <xf numFmtId="0" fontId="15" fillId="4" borderId="3" xfId="2" applyFont="1" applyFill="1" applyBorder="1" applyAlignment="1">
      <alignment shrinkToFit="1"/>
    </xf>
    <xf numFmtId="0" fontId="15" fillId="4" borderId="8" xfId="2" applyFont="1" applyFill="1" applyBorder="1" applyAlignment="1">
      <alignment horizontal="right" vertical="center"/>
    </xf>
    <xf numFmtId="176" fontId="15" fillId="4" borderId="7" xfId="0" applyNumberFormat="1" applyFont="1" applyFill="1" applyBorder="1" applyAlignment="1">
      <alignment vertical="center"/>
    </xf>
    <xf numFmtId="176" fontId="15" fillId="4" borderId="71" xfId="0" applyNumberFormat="1" applyFont="1" applyFill="1" applyBorder="1" applyAlignment="1">
      <alignment vertical="center"/>
    </xf>
    <xf numFmtId="0" fontId="15" fillId="4" borderId="30" xfId="2" applyFont="1" applyFill="1" applyBorder="1" applyAlignment="1">
      <alignment vertical="center" shrinkToFit="1"/>
    </xf>
    <xf numFmtId="0" fontId="15" fillId="0" borderId="17" xfId="2" applyFont="1" applyBorder="1" applyAlignment="1">
      <alignment horizontal="center" vertical="center"/>
    </xf>
    <xf numFmtId="0" fontId="15" fillId="0" borderId="15" xfId="2" applyFont="1" applyBorder="1" applyAlignment="1">
      <alignment vertical="center" shrinkToFit="1"/>
    </xf>
    <xf numFmtId="0" fontId="15" fillId="0" borderId="10" xfId="2" applyFont="1" applyBorder="1" applyAlignment="1">
      <alignment vertical="center" shrinkToFit="1"/>
    </xf>
    <xf numFmtId="0" fontId="15" fillId="0" borderId="11" xfId="2" applyFont="1" applyBorder="1" applyAlignment="1">
      <alignment shrinkToFit="1"/>
    </xf>
    <xf numFmtId="0" fontId="15" fillId="0" borderId="17" xfId="2" applyFont="1" applyBorder="1" applyAlignment="1">
      <alignment horizontal="right" vertical="center"/>
    </xf>
    <xf numFmtId="0" fontId="15" fillId="4" borderId="72" xfId="2" applyFont="1" applyFill="1" applyBorder="1" applyAlignment="1">
      <alignment horizontal="center" vertical="center"/>
    </xf>
    <xf numFmtId="0" fontId="15" fillId="4" borderId="73" xfId="2" applyFont="1" applyFill="1" applyBorder="1" applyAlignment="1">
      <alignment vertical="center" shrinkToFit="1"/>
    </xf>
    <xf numFmtId="0" fontId="15" fillId="4" borderId="74" xfId="2" applyFont="1" applyFill="1" applyBorder="1" applyAlignment="1">
      <alignment vertical="center" shrinkToFit="1"/>
    </xf>
    <xf numFmtId="49" fontId="15" fillId="4" borderId="75" xfId="0" applyNumberFormat="1" applyFont="1" applyFill="1" applyBorder="1" applyAlignment="1">
      <alignment vertical="center" shrinkToFit="1"/>
    </xf>
    <xf numFmtId="0" fontId="15" fillId="4" borderId="72" xfId="2" applyFont="1" applyFill="1" applyBorder="1" applyAlignment="1">
      <alignment horizontal="right" vertical="center"/>
    </xf>
    <xf numFmtId="176" fontId="15" fillId="4" borderId="73" xfId="0" applyNumberFormat="1" applyFont="1" applyFill="1" applyBorder="1" applyAlignment="1">
      <alignment vertical="center"/>
    </xf>
    <xf numFmtId="176" fontId="15" fillId="4" borderId="76" xfId="0" applyNumberFormat="1" applyFont="1" applyFill="1" applyBorder="1" applyAlignment="1">
      <alignment vertical="center"/>
    </xf>
    <xf numFmtId="49" fontId="15" fillId="4" borderId="11" xfId="0" applyNumberFormat="1" applyFont="1" applyFill="1" applyBorder="1" applyAlignment="1">
      <alignment vertical="center" shrinkToFit="1"/>
    </xf>
    <xf numFmtId="0" fontId="15" fillId="0" borderId="17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vertical="center" shrinkToFit="1"/>
    </xf>
    <xf numFmtId="0" fontId="15" fillId="0" borderId="10" xfId="2" applyFont="1" applyFill="1" applyBorder="1" applyAlignment="1">
      <alignment vertical="center" shrinkToFit="1"/>
    </xf>
    <xf numFmtId="0" fontId="15" fillId="0" borderId="17" xfId="2" applyFont="1" applyFill="1" applyBorder="1" applyAlignment="1">
      <alignment horizontal="right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vertical="center" shrinkToFit="1"/>
    </xf>
    <xf numFmtId="0" fontId="15" fillId="0" borderId="28" xfId="2" applyFont="1" applyFill="1" applyBorder="1" applyAlignment="1">
      <alignment vertical="center" shrinkToFit="1"/>
    </xf>
    <xf numFmtId="0" fontId="15" fillId="0" borderId="30" xfId="2" applyFont="1" applyBorder="1" applyAlignment="1">
      <alignment shrinkToFit="1"/>
    </xf>
    <xf numFmtId="0" fontId="15" fillId="0" borderId="36" xfId="2" applyFont="1" applyFill="1" applyBorder="1" applyAlignment="1">
      <alignment horizontal="right" vertical="center"/>
    </xf>
    <xf numFmtId="0" fontId="15" fillId="4" borderId="53" xfId="0" applyFont="1" applyFill="1" applyBorder="1" applyAlignment="1">
      <alignment vertical="center"/>
    </xf>
    <xf numFmtId="49" fontId="15" fillId="4" borderId="51" xfId="0" applyNumberFormat="1" applyFont="1" applyFill="1" applyBorder="1" applyAlignment="1">
      <alignment vertical="center" shrinkToFit="1"/>
    </xf>
    <xf numFmtId="49" fontId="15" fillId="4" borderId="46" xfId="0" applyNumberFormat="1" applyFont="1" applyFill="1" applyBorder="1" applyAlignment="1">
      <alignment vertical="center" shrinkToFit="1"/>
    </xf>
    <xf numFmtId="0" fontId="15" fillId="4" borderId="46" xfId="0" applyFont="1" applyFill="1" applyBorder="1" applyAlignment="1">
      <alignment vertical="center" shrinkToFit="1"/>
    </xf>
    <xf numFmtId="178" fontId="15" fillId="4" borderId="53" xfId="0" applyNumberFormat="1" applyFont="1" applyFill="1" applyBorder="1" applyAlignment="1">
      <alignment horizontal="right" vertical="center"/>
    </xf>
    <xf numFmtId="0" fontId="15" fillId="0" borderId="77" xfId="0" applyFont="1" applyBorder="1" applyAlignment="1">
      <alignment vertical="center" shrinkToFit="1"/>
    </xf>
    <xf numFmtId="49" fontId="15" fillId="0" borderId="35" xfId="0" applyNumberFormat="1" applyFont="1" applyBorder="1" applyAlignment="1">
      <alignment vertical="center" shrinkToFit="1"/>
    </xf>
    <xf numFmtId="178" fontId="15" fillId="0" borderId="36" xfId="0" applyNumberFormat="1" applyFont="1" applyBorder="1" applyAlignment="1">
      <alignment horizontal="right" vertical="center"/>
    </xf>
    <xf numFmtId="176" fontId="15" fillId="0" borderId="70" xfId="0" applyNumberFormat="1" applyFont="1" applyBorder="1">
      <alignment vertical="center"/>
    </xf>
    <xf numFmtId="0" fontId="15" fillId="0" borderId="65" xfId="0" applyFont="1" applyBorder="1" applyAlignment="1">
      <alignment vertical="center" shrinkToFit="1"/>
    </xf>
    <xf numFmtId="49" fontId="15" fillId="0" borderId="25" xfId="0" applyNumberFormat="1" applyFont="1" applyBorder="1" applyAlignment="1">
      <alignment vertical="center" shrinkToFit="1"/>
    </xf>
    <xf numFmtId="178" fontId="15" fillId="0" borderId="26" xfId="0" applyNumberFormat="1" applyFont="1" applyBorder="1" applyAlignment="1">
      <alignment horizontal="right" vertical="center"/>
    </xf>
    <xf numFmtId="176" fontId="15" fillId="0" borderId="61" xfId="0" applyNumberFormat="1" applyFont="1" applyBorder="1">
      <alignment vertical="center"/>
    </xf>
    <xf numFmtId="0" fontId="15" fillId="0" borderId="67" xfId="0" applyFont="1" applyBorder="1" applyAlignment="1">
      <alignment vertical="center" shrinkToFit="1"/>
    </xf>
    <xf numFmtId="49" fontId="15" fillId="0" borderId="44" xfId="0" applyNumberFormat="1" applyFont="1" applyBorder="1" applyAlignment="1">
      <alignment vertical="center" shrinkToFit="1"/>
    </xf>
    <xf numFmtId="178" fontId="15" fillId="0" borderId="53" xfId="0" applyNumberFormat="1" applyFont="1" applyBorder="1" applyAlignment="1">
      <alignment horizontal="right" vertical="center"/>
    </xf>
    <xf numFmtId="176" fontId="15" fillId="0" borderId="66" xfId="0" applyNumberFormat="1" applyFont="1" applyBorder="1">
      <alignment vertical="center"/>
    </xf>
    <xf numFmtId="0" fontId="15" fillId="0" borderId="59" xfId="0" applyFont="1" applyBorder="1" applyAlignment="1">
      <alignment vertical="center" shrinkToFit="1"/>
    </xf>
    <xf numFmtId="49" fontId="15" fillId="0" borderId="5" xfId="0" applyNumberFormat="1" applyFont="1" applyBorder="1" applyAlignment="1">
      <alignment vertical="center" shrinkToFit="1"/>
    </xf>
    <xf numFmtId="178" fontId="15" fillId="0" borderId="8" xfId="0" applyNumberFormat="1" applyFont="1" applyBorder="1" applyAlignment="1">
      <alignment horizontal="right" vertical="center"/>
    </xf>
    <xf numFmtId="176" fontId="15" fillId="0" borderId="71" xfId="0" applyNumberFormat="1" applyFont="1" applyBorder="1">
      <alignment vertical="center"/>
    </xf>
    <xf numFmtId="49" fontId="15" fillId="0" borderId="0" xfId="0" applyNumberFormat="1" applyFont="1" applyAlignment="1">
      <alignment vertical="center" shrinkToFit="1"/>
    </xf>
    <xf numFmtId="178" fontId="15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26" fillId="6" borderId="38" xfId="0" applyFont="1" applyFill="1" applyBorder="1" applyAlignment="1">
      <alignment horizontal="center" vertical="center" wrapText="1" shrinkToFit="1"/>
    </xf>
    <xf numFmtId="0" fontId="26" fillId="6" borderId="37" xfId="0" applyFont="1" applyFill="1" applyBorder="1" applyAlignment="1">
      <alignment horizontal="center" vertical="center" wrapText="1" shrinkToFit="1"/>
    </xf>
    <xf numFmtId="0" fontId="26" fillId="6" borderId="55" xfId="0" applyFont="1" applyFill="1" applyBorder="1" applyAlignment="1">
      <alignment horizontal="center" vertical="center" wrapText="1" shrinkToFit="1"/>
    </xf>
    <xf numFmtId="0" fontId="23" fillId="0" borderId="0" xfId="0" applyFont="1" applyFill="1">
      <alignment vertical="center"/>
    </xf>
    <xf numFmtId="0" fontId="23" fillId="7" borderId="9" xfId="0" applyFont="1" applyFill="1" applyBorder="1" applyAlignment="1">
      <alignment vertical="center" shrinkToFit="1"/>
    </xf>
    <xf numFmtId="0" fontId="23" fillId="7" borderId="10" xfId="0" applyFont="1" applyFill="1" applyBorder="1" applyAlignment="1">
      <alignment vertical="center" shrinkToFit="1"/>
    </xf>
    <xf numFmtId="0" fontId="23" fillId="7" borderId="11" xfId="0" applyFont="1" applyFill="1" applyBorder="1" applyAlignment="1">
      <alignment vertical="center" shrinkToFit="1"/>
    </xf>
    <xf numFmtId="0" fontId="23" fillId="7" borderId="29" xfId="0" applyFont="1" applyFill="1" applyBorder="1" applyAlignment="1">
      <alignment vertical="center" shrinkToFit="1"/>
    </xf>
    <xf numFmtId="176" fontId="23" fillId="7" borderId="28" xfId="0" applyNumberFormat="1" applyFont="1" applyFill="1" applyBorder="1" applyAlignment="1">
      <alignment vertical="center" shrinkToFit="1"/>
    </xf>
    <xf numFmtId="0" fontId="23" fillId="7" borderId="28" xfId="0" applyFont="1" applyFill="1" applyBorder="1" applyAlignment="1">
      <alignment vertical="center" shrinkToFit="1"/>
    </xf>
    <xf numFmtId="0" fontId="23" fillId="7" borderId="29" xfId="0" applyFont="1" applyFill="1" applyBorder="1" applyAlignment="1">
      <alignment horizontal="right" vertical="center" shrinkToFit="1"/>
    </xf>
    <xf numFmtId="0" fontId="23" fillId="7" borderId="70" xfId="0" applyFont="1" applyFill="1" applyBorder="1" applyAlignment="1">
      <alignment vertical="center" shrinkToFit="1"/>
    </xf>
    <xf numFmtId="176" fontId="23" fillId="7" borderId="29" xfId="0" applyNumberFormat="1" applyFont="1" applyFill="1" applyBorder="1">
      <alignment vertical="center"/>
    </xf>
    <xf numFmtId="176" fontId="23" fillId="7" borderId="70" xfId="0" applyNumberFormat="1" applyFont="1" applyFill="1" applyBorder="1">
      <alignment vertical="center"/>
    </xf>
    <xf numFmtId="0" fontId="23" fillId="7" borderId="18" xfId="0" applyFont="1" applyFill="1" applyBorder="1" applyAlignment="1">
      <alignment vertical="center" shrinkToFit="1"/>
    </xf>
    <xf numFmtId="0" fontId="23" fillId="7" borderId="19" xfId="0" applyFont="1" applyFill="1" applyBorder="1" applyAlignment="1">
      <alignment vertical="center" shrinkToFit="1"/>
    </xf>
    <xf numFmtId="0" fontId="23" fillId="7" borderId="20" xfId="0" applyFont="1" applyFill="1" applyBorder="1" applyAlignment="1">
      <alignment vertical="center" shrinkToFit="1"/>
    </xf>
    <xf numFmtId="176" fontId="23" fillId="7" borderId="19" xfId="0" applyNumberFormat="1" applyFont="1" applyFill="1" applyBorder="1" applyAlignment="1">
      <alignment vertical="center" shrinkToFit="1"/>
    </xf>
    <xf numFmtId="0" fontId="23" fillId="7" borderId="18" xfId="0" applyFont="1" applyFill="1" applyBorder="1" applyAlignment="1">
      <alignment horizontal="right" vertical="center" shrinkToFit="1"/>
    </xf>
    <xf numFmtId="176" fontId="23" fillId="7" borderId="19" xfId="0" applyNumberFormat="1" applyFont="1" applyFill="1" applyBorder="1" applyAlignment="1">
      <alignment horizontal="center" vertical="center" shrinkToFit="1"/>
    </xf>
    <xf numFmtId="0" fontId="23" fillId="7" borderId="61" xfId="0" applyFont="1" applyFill="1" applyBorder="1" applyAlignment="1">
      <alignment vertical="center" shrinkToFit="1"/>
    </xf>
    <xf numFmtId="176" fontId="23" fillId="7" borderId="18" xfId="0" applyNumberFormat="1" applyFont="1" applyFill="1" applyBorder="1">
      <alignment vertical="center"/>
    </xf>
    <xf numFmtId="176" fontId="23" fillId="7" borderId="61" xfId="0" applyNumberFormat="1" applyFont="1" applyFill="1" applyBorder="1">
      <alignment vertical="center"/>
    </xf>
    <xf numFmtId="0" fontId="23" fillId="7" borderId="27" xfId="0" applyFont="1" applyFill="1" applyBorder="1" applyAlignment="1">
      <alignment vertical="center" shrinkToFit="1"/>
    </xf>
    <xf numFmtId="0" fontId="23" fillId="7" borderId="46" xfId="0" applyFont="1" applyFill="1" applyBorder="1" applyAlignment="1">
      <alignment vertical="center" shrinkToFit="1"/>
    </xf>
    <xf numFmtId="0" fontId="23" fillId="7" borderId="47" xfId="0" applyFont="1" applyFill="1" applyBorder="1" applyAlignment="1">
      <alignment vertical="center" shrinkToFit="1"/>
    </xf>
    <xf numFmtId="176" fontId="23" fillId="7" borderId="46" xfId="0" applyNumberFormat="1" applyFont="1" applyFill="1" applyBorder="1" applyAlignment="1">
      <alignment horizontal="center" vertical="center" shrinkToFit="1"/>
    </xf>
    <xf numFmtId="0" fontId="23" fillId="7" borderId="27" xfId="0" applyFont="1" applyFill="1" applyBorder="1" applyAlignment="1">
      <alignment horizontal="right" vertical="center" shrinkToFit="1"/>
    </xf>
    <xf numFmtId="0" fontId="23" fillId="7" borderId="66" xfId="0" applyFont="1" applyFill="1" applyBorder="1" applyAlignment="1">
      <alignment vertical="center" shrinkToFit="1"/>
    </xf>
    <xf numFmtId="176" fontId="23" fillId="7" borderId="27" xfId="0" applyNumberFormat="1" applyFont="1" applyFill="1" applyBorder="1">
      <alignment vertical="center"/>
    </xf>
    <xf numFmtId="176" fontId="23" fillId="7" borderId="66" xfId="0" applyNumberFormat="1" applyFont="1" applyFill="1" applyBorder="1">
      <alignment vertical="center"/>
    </xf>
    <xf numFmtId="176" fontId="23" fillId="7" borderId="10" xfId="0" applyNumberFormat="1" applyFont="1" applyFill="1" applyBorder="1" applyAlignment="1">
      <alignment vertical="center" shrinkToFit="1"/>
    </xf>
    <xf numFmtId="0" fontId="23" fillId="7" borderId="9" xfId="0" applyFont="1" applyFill="1" applyBorder="1" applyAlignment="1">
      <alignment horizontal="right" vertical="center" shrinkToFit="1"/>
    </xf>
    <xf numFmtId="0" fontId="23" fillId="7" borderId="69" xfId="0" applyFont="1" applyFill="1" applyBorder="1" applyAlignment="1">
      <alignment vertical="center" shrinkToFit="1"/>
    </xf>
    <xf numFmtId="176" fontId="23" fillId="7" borderId="9" xfId="0" applyNumberFormat="1" applyFont="1" applyFill="1" applyBorder="1">
      <alignment vertical="center"/>
    </xf>
    <xf numFmtId="176" fontId="23" fillId="7" borderId="69" xfId="0" applyNumberFormat="1" applyFont="1" applyFill="1" applyBorder="1">
      <alignment vertical="center"/>
    </xf>
    <xf numFmtId="0" fontId="23" fillId="7" borderId="37" xfId="0" applyFont="1" applyFill="1" applyBorder="1" applyAlignment="1">
      <alignment vertical="center" shrinkToFit="1"/>
    </xf>
    <xf numFmtId="0" fontId="23" fillId="7" borderId="38" xfId="0" applyFont="1" applyFill="1" applyBorder="1" applyAlignment="1">
      <alignment vertical="center" shrinkToFit="1"/>
    </xf>
    <xf numFmtId="0" fontId="23" fillId="7" borderId="39" xfId="0" applyFont="1" applyFill="1" applyBorder="1" applyAlignment="1">
      <alignment vertical="center" shrinkToFit="1"/>
    </xf>
    <xf numFmtId="176" fontId="23" fillId="7" borderId="38" xfId="0" applyNumberFormat="1" applyFont="1" applyFill="1" applyBorder="1" applyAlignment="1">
      <alignment horizontal="center" vertical="center" shrinkToFit="1"/>
    </xf>
    <xf numFmtId="0" fontId="23" fillId="7" borderId="37" xfId="0" applyFont="1" applyFill="1" applyBorder="1" applyAlignment="1">
      <alignment horizontal="right" vertical="center" shrinkToFit="1"/>
    </xf>
    <xf numFmtId="0" fontId="23" fillId="7" borderId="55" xfId="0" applyFont="1" applyFill="1" applyBorder="1" applyAlignment="1">
      <alignment vertical="center" shrinkToFit="1"/>
    </xf>
    <xf numFmtId="176" fontId="23" fillId="7" borderId="37" xfId="0" applyNumberFormat="1" applyFont="1" applyFill="1" applyBorder="1">
      <alignment vertical="center"/>
    </xf>
    <xf numFmtId="176" fontId="23" fillId="7" borderId="55" xfId="0" applyNumberFormat="1" applyFont="1" applyFill="1" applyBorder="1">
      <alignment vertical="center"/>
    </xf>
    <xf numFmtId="0" fontId="23" fillId="7" borderId="30" xfId="0" applyFont="1" applyFill="1" applyBorder="1" applyAlignment="1">
      <alignment vertical="center" shrinkToFit="1"/>
    </xf>
    <xf numFmtId="0" fontId="23" fillId="0" borderId="18" xfId="0" applyFont="1" applyFill="1" applyBorder="1" applyAlignment="1">
      <alignment vertical="center" shrinkToFit="1"/>
    </xf>
    <xf numFmtId="0" fontId="23" fillId="0" borderId="19" xfId="0" applyFont="1" applyFill="1" applyBorder="1" applyAlignment="1">
      <alignment vertical="center" shrinkToFit="1"/>
    </xf>
    <xf numFmtId="0" fontId="23" fillId="0" borderId="20" xfId="0" applyFont="1" applyFill="1" applyBorder="1" applyAlignment="1">
      <alignment vertical="center" shrinkToFit="1"/>
    </xf>
    <xf numFmtId="176" fontId="23" fillId="0" borderId="19" xfId="0" applyNumberFormat="1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right" vertical="center" shrinkToFit="1"/>
    </xf>
    <xf numFmtId="0" fontId="23" fillId="0" borderId="61" xfId="0" applyFont="1" applyFill="1" applyBorder="1" applyAlignment="1">
      <alignment vertical="center" shrinkToFit="1"/>
    </xf>
    <xf numFmtId="176" fontId="23" fillId="0" borderId="18" xfId="0" applyNumberFormat="1" applyFont="1" applyFill="1" applyBorder="1">
      <alignment vertical="center"/>
    </xf>
    <xf numFmtId="176" fontId="23" fillId="0" borderId="61" xfId="0" applyNumberFormat="1" applyFont="1" applyFill="1" applyBorder="1">
      <alignment vertical="center"/>
    </xf>
    <xf numFmtId="176" fontId="23" fillId="0" borderId="19" xfId="0" applyNumberFormat="1" applyFont="1" applyFill="1" applyBorder="1" applyAlignment="1">
      <alignment vertical="center" shrinkToFit="1"/>
    </xf>
    <xf numFmtId="176" fontId="23" fillId="7" borderId="38" xfId="0" applyNumberFormat="1" applyFont="1" applyFill="1" applyBorder="1" applyAlignment="1">
      <alignment vertical="center" shrinkToFit="1"/>
    </xf>
    <xf numFmtId="0" fontId="23" fillId="0" borderId="0" xfId="0" applyFont="1" applyBorder="1">
      <alignment vertical="center"/>
    </xf>
    <xf numFmtId="49" fontId="5" fillId="0" borderId="0" xfId="2" applyNumberFormat="1" applyFont="1" applyFill="1" applyAlignment="1">
      <alignment vertical="center" shrinkToFit="1"/>
    </xf>
    <xf numFmtId="0" fontId="29" fillId="0" borderId="0" xfId="0" applyFont="1" applyFill="1" applyAlignment="1">
      <alignment horizontal="left" vertical="center"/>
    </xf>
    <xf numFmtId="49" fontId="5" fillId="0" borderId="0" xfId="2" applyNumberFormat="1" applyFont="1" applyFill="1" applyAlignment="1">
      <alignment horizontal="center" vertical="center" shrinkToFit="1"/>
    </xf>
    <xf numFmtId="49" fontId="5" fillId="0" borderId="0" xfId="2" applyNumberFormat="1" applyFont="1" applyFill="1" applyAlignment="1">
      <alignment horizontal="left" vertical="center" shrinkToFit="1"/>
    </xf>
    <xf numFmtId="49" fontId="30" fillId="0" borderId="0" xfId="2" applyNumberFormat="1" applyFont="1" applyFill="1" applyAlignment="1">
      <alignment vertical="center"/>
    </xf>
    <xf numFmtId="49" fontId="5" fillId="0" borderId="0" xfId="2" applyNumberFormat="1" applyFont="1" applyAlignment="1">
      <alignment vertical="center"/>
    </xf>
    <xf numFmtId="49" fontId="21" fillId="0" borderId="0" xfId="2" applyNumberFormat="1" applyFont="1" applyFill="1" applyAlignment="1">
      <alignment vertical="center" shrinkToFit="1"/>
    </xf>
    <xf numFmtId="49" fontId="18" fillId="2" borderId="1" xfId="2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wrapText="1" shrinkToFit="1"/>
    </xf>
    <xf numFmtId="49" fontId="18" fillId="2" borderId="2" xfId="2" applyNumberFormat="1" applyFont="1" applyFill="1" applyBorder="1" applyAlignment="1">
      <alignment horizontal="center" vertical="center" wrapText="1" shrinkToFit="1"/>
    </xf>
    <xf numFmtId="49" fontId="18" fillId="2" borderId="3" xfId="3" applyNumberFormat="1" applyFont="1" applyFill="1" applyBorder="1" applyAlignment="1" applyProtection="1">
      <alignment horizontal="center" vertical="center" shrinkToFit="1"/>
      <protection locked="0"/>
    </xf>
    <xf numFmtId="49" fontId="18" fillId="2" borderId="8" xfId="3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8" xfId="2" applyFont="1" applyFill="1" applyBorder="1" applyAlignment="1">
      <alignment horizontal="center" vertical="center" wrapText="1"/>
    </xf>
    <xf numFmtId="0" fontId="18" fillId="2" borderId="5" xfId="2" applyFont="1" applyFill="1" applyBorder="1" applyAlignment="1">
      <alignment horizontal="center" vertical="center" wrapText="1"/>
    </xf>
    <xf numFmtId="0" fontId="8" fillId="2" borderId="78" xfId="0" applyFont="1" applyFill="1" applyBorder="1" applyAlignment="1">
      <alignment horizontal="center" vertical="center" wrapText="1" shrinkToFit="1"/>
    </xf>
    <xf numFmtId="0" fontId="8" fillId="2" borderId="81" xfId="0" applyFont="1" applyFill="1" applyBorder="1" applyAlignment="1">
      <alignment horizontal="center" vertical="center" wrapText="1" shrinkToFit="1"/>
    </xf>
    <xf numFmtId="49" fontId="21" fillId="0" borderId="0" xfId="2" applyNumberFormat="1" applyFont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9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horizontal="left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right" vertical="center" shrinkToFit="1"/>
    </xf>
    <xf numFmtId="179" fontId="15" fillId="0" borderId="17" xfId="0" applyNumberFormat="1" applyFont="1" applyFill="1" applyBorder="1" applyAlignment="1">
      <alignment horizontal="right" vertical="center" shrinkToFit="1"/>
    </xf>
    <xf numFmtId="179" fontId="15" fillId="0" borderId="14" xfId="2" applyNumberFormat="1" applyFont="1" applyFill="1" applyBorder="1" applyAlignment="1">
      <alignment horizontal="right" vertical="center"/>
    </xf>
    <xf numFmtId="176" fontId="2" fillId="0" borderId="29" xfId="0" applyNumberFormat="1" applyFont="1" applyBorder="1" applyAlignment="1">
      <alignment vertical="center"/>
    </xf>
    <xf numFmtId="176" fontId="2" fillId="0" borderId="7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 shrinkToFit="1"/>
    </xf>
    <xf numFmtId="49" fontId="2" fillId="4" borderId="19" xfId="0" applyNumberFormat="1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 shrinkToFit="1"/>
    </xf>
    <xf numFmtId="49" fontId="2" fillId="4" borderId="20" xfId="0" applyNumberFormat="1" applyFont="1" applyFill="1" applyBorder="1" applyAlignment="1">
      <alignment horizontal="left" vertical="center" shrinkToFit="1"/>
    </xf>
    <xf numFmtId="49" fontId="2" fillId="4" borderId="26" xfId="0" applyNumberFormat="1" applyFont="1" applyFill="1" applyBorder="1" applyAlignment="1">
      <alignment horizontal="center" vertical="center" shrinkToFit="1"/>
    </xf>
    <xf numFmtId="49" fontId="2" fillId="4" borderId="26" xfId="0" applyNumberFormat="1" applyFont="1" applyFill="1" applyBorder="1" applyAlignment="1">
      <alignment horizontal="right" vertical="center" shrinkToFit="1"/>
    </xf>
    <xf numFmtId="179" fontId="15" fillId="4" borderId="26" xfId="0" applyNumberFormat="1" applyFont="1" applyFill="1" applyBorder="1" applyAlignment="1">
      <alignment horizontal="right" vertical="center" shrinkToFit="1"/>
    </xf>
    <xf numFmtId="179" fontId="15" fillId="4" borderId="23" xfId="2" applyNumberFormat="1" applyFont="1" applyFill="1" applyBorder="1" applyAlignment="1">
      <alignment horizontal="right" vertical="center"/>
    </xf>
    <xf numFmtId="176" fontId="2" fillId="4" borderId="18" xfId="0" applyNumberFormat="1" applyFont="1" applyFill="1" applyBorder="1" applyAlignment="1">
      <alignment vertical="center"/>
    </xf>
    <xf numFmtId="176" fontId="2" fillId="4" borderId="61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49" fontId="2" fillId="0" borderId="20" xfId="0" applyNumberFormat="1" applyFont="1" applyFill="1" applyBorder="1" applyAlignment="1">
      <alignment horizontal="left" vertical="center" shrinkToFit="1"/>
    </xf>
    <xf numFmtId="49" fontId="2" fillId="0" borderId="26" xfId="0" applyNumberFormat="1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horizontal="right" vertical="center" shrinkToFit="1"/>
    </xf>
    <xf numFmtId="179" fontId="15" fillId="0" borderId="26" xfId="0" applyNumberFormat="1" applyFont="1" applyFill="1" applyBorder="1" applyAlignment="1">
      <alignment horizontal="right" vertical="center" shrinkToFit="1"/>
    </xf>
    <xf numFmtId="179" fontId="15" fillId="0" borderId="23" xfId="2" applyNumberFormat="1" applyFont="1" applyFill="1" applyBorder="1" applyAlignment="1">
      <alignment horizontal="right" vertical="center"/>
    </xf>
    <xf numFmtId="176" fontId="2" fillId="0" borderId="18" xfId="0" applyNumberFormat="1" applyFont="1" applyBorder="1" applyAlignment="1">
      <alignment vertical="center"/>
    </xf>
    <xf numFmtId="176" fontId="2" fillId="0" borderId="61" xfId="0" applyNumberFormat="1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65" xfId="0" applyFont="1" applyFill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49" fontId="2" fillId="0" borderId="39" xfId="0" applyNumberFormat="1" applyFont="1" applyFill="1" applyBorder="1" applyAlignment="1">
      <alignment horizontal="left" vertical="center" shrinkToFit="1"/>
    </xf>
    <xf numFmtId="49" fontId="2" fillId="0" borderId="45" xfId="0" applyNumberFormat="1" applyFont="1" applyFill="1" applyBorder="1" applyAlignment="1">
      <alignment horizontal="center" vertical="center" shrinkToFit="1"/>
    </xf>
    <xf numFmtId="49" fontId="2" fillId="0" borderId="45" xfId="0" applyNumberFormat="1" applyFont="1" applyFill="1" applyBorder="1" applyAlignment="1">
      <alignment horizontal="right" vertical="center" shrinkToFit="1"/>
    </xf>
    <xf numFmtId="179" fontId="15" fillId="0" borderId="45" xfId="0" applyNumberFormat="1" applyFont="1" applyFill="1" applyBorder="1" applyAlignment="1">
      <alignment horizontal="right" vertical="center" shrinkToFit="1"/>
    </xf>
    <xf numFmtId="179" fontId="15" fillId="0" borderId="42" xfId="2" applyNumberFormat="1" applyFont="1" applyFill="1" applyBorder="1" applyAlignment="1">
      <alignment horizontal="right" vertical="center"/>
    </xf>
    <xf numFmtId="176" fontId="2" fillId="0" borderId="27" xfId="0" applyNumberFormat="1" applyFont="1" applyBorder="1" applyAlignment="1">
      <alignment vertical="center"/>
    </xf>
    <xf numFmtId="176" fontId="2" fillId="0" borderId="66" xfId="0" applyNumberFormat="1" applyFont="1" applyBorder="1" applyAlignment="1">
      <alignment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 shrinkToFit="1"/>
    </xf>
    <xf numFmtId="0" fontId="2" fillId="4" borderId="11" xfId="2" applyFont="1" applyFill="1" applyBorder="1" applyAlignment="1">
      <alignment horizontal="left" vertical="center" shrinkToFit="1"/>
    </xf>
    <xf numFmtId="0" fontId="2" fillId="4" borderId="17" xfId="2" applyFont="1" applyFill="1" applyBorder="1" applyAlignment="1">
      <alignment horizontal="center" vertical="center" shrinkToFit="1"/>
    </xf>
    <xf numFmtId="0" fontId="2" fillId="4" borderId="17" xfId="2" applyFont="1" applyFill="1" applyBorder="1" applyAlignment="1">
      <alignment horizontal="right" vertical="center" shrinkToFit="1"/>
    </xf>
    <xf numFmtId="179" fontId="15" fillId="4" borderId="17" xfId="2" applyNumberFormat="1" applyFont="1" applyFill="1" applyBorder="1" applyAlignment="1">
      <alignment horizontal="right" vertical="center"/>
    </xf>
    <xf numFmtId="179" fontId="15" fillId="4" borderId="14" xfId="2" applyNumberFormat="1" applyFont="1" applyFill="1" applyBorder="1" applyAlignment="1">
      <alignment horizontal="right" vertical="center"/>
    </xf>
    <xf numFmtId="176" fontId="2" fillId="4" borderId="9" xfId="2" applyNumberFormat="1" applyFont="1" applyFill="1" applyBorder="1" applyAlignment="1">
      <alignment vertical="center"/>
    </xf>
    <xf numFmtId="176" fontId="2" fillId="4" borderId="69" xfId="2" applyNumberFormat="1" applyFont="1" applyFill="1" applyBorder="1" applyAlignment="1">
      <alignment vertical="center"/>
    </xf>
    <xf numFmtId="0" fontId="2" fillId="0" borderId="26" xfId="2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61" xfId="0" applyNumberFormat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18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 shrinkToFit="1"/>
    </xf>
    <xf numFmtId="0" fontId="2" fillId="0" borderId="20" xfId="2" applyFont="1" applyFill="1" applyBorder="1" applyAlignment="1">
      <alignment horizontal="left" vertical="center" shrinkToFit="1"/>
    </xf>
    <xf numFmtId="0" fontId="2" fillId="0" borderId="26" xfId="2" applyFont="1" applyFill="1" applyBorder="1" applyAlignment="1">
      <alignment horizontal="right" vertical="center" shrinkToFit="1"/>
    </xf>
    <xf numFmtId="179" fontId="15" fillId="0" borderId="26" xfId="2" applyNumberFormat="1" applyFont="1" applyFill="1" applyBorder="1" applyAlignment="1">
      <alignment horizontal="right" vertical="center"/>
    </xf>
    <xf numFmtId="176" fontId="2" fillId="0" borderId="18" xfId="2" applyNumberFormat="1" applyFont="1" applyBorder="1" applyAlignment="1">
      <alignment vertical="center"/>
    </xf>
    <xf numFmtId="176" fontId="2" fillId="0" borderId="61" xfId="2" applyNumberFormat="1" applyFont="1" applyBorder="1" applyAlignment="1">
      <alignment vertical="center"/>
    </xf>
    <xf numFmtId="0" fontId="2" fillId="0" borderId="37" xfId="0" applyFont="1" applyFill="1" applyBorder="1" applyAlignment="1">
      <alignment horizontal="center" vertical="center"/>
    </xf>
    <xf numFmtId="176" fontId="2" fillId="0" borderId="37" xfId="0" applyNumberFormat="1" applyFont="1" applyBorder="1" applyAlignment="1">
      <alignment vertical="center"/>
    </xf>
    <xf numFmtId="176" fontId="2" fillId="0" borderId="55" xfId="0" applyNumberFormat="1" applyFont="1" applyBorder="1" applyAlignment="1">
      <alignment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 shrinkToFit="1"/>
    </xf>
    <xf numFmtId="0" fontId="2" fillId="0" borderId="11" xfId="2" applyFont="1" applyFill="1" applyBorder="1" applyAlignment="1">
      <alignment horizontal="left" vertical="center" shrinkToFit="1"/>
    </xf>
    <xf numFmtId="0" fontId="2" fillId="0" borderId="17" xfId="2" applyFont="1" applyFill="1" applyBorder="1" applyAlignment="1">
      <alignment horizontal="center" vertical="center" shrinkToFit="1"/>
    </xf>
    <xf numFmtId="0" fontId="2" fillId="0" borderId="17" xfId="2" applyFont="1" applyFill="1" applyBorder="1" applyAlignment="1">
      <alignment horizontal="right" vertical="center" shrinkToFit="1"/>
    </xf>
    <xf numFmtId="179" fontId="15" fillId="0" borderId="17" xfId="2" applyNumberFormat="1" applyFont="1" applyFill="1" applyBorder="1" applyAlignment="1">
      <alignment horizontal="right" vertical="center"/>
    </xf>
    <xf numFmtId="176" fontId="2" fillId="0" borderId="29" xfId="2" applyNumberFormat="1" applyFont="1" applyBorder="1" applyAlignment="1">
      <alignment vertical="center"/>
    </xf>
    <xf numFmtId="176" fontId="2" fillId="0" borderId="70" xfId="2" applyNumberFormat="1" applyFont="1" applyBorder="1" applyAlignment="1">
      <alignment vertical="center"/>
    </xf>
    <xf numFmtId="0" fontId="2" fillId="4" borderId="18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 shrinkToFit="1"/>
    </xf>
    <xf numFmtId="0" fontId="2" fillId="4" borderId="20" xfId="2" applyFont="1" applyFill="1" applyBorder="1" applyAlignment="1">
      <alignment horizontal="left" vertical="center" shrinkToFit="1"/>
    </xf>
    <xf numFmtId="0" fontId="2" fillId="4" borderId="26" xfId="2" applyFont="1" applyFill="1" applyBorder="1" applyAlignment="1">
      <alignment horizontal="center" vertical="center" shrinkToFit="1"/>
    </xf>
    <xf numFmtId="0" fontId="2" fillId="4" borderId="26" xfId="2" applyFont="1" applyFill="1" applyBorder="1" applyAlignment="1">
      <alignment horizontal="right" vertical="center" shrinkToFit="1"/>
    </xf>
    <xf numFmtId="179" fontId="15" fillId="4" borderId="26" xfId="2" applyNumberFormat="1" applyFont="1" applyFill="1" applyBorder="1" applyAlignment="1">
      <alignment horizontal="right" vertical="center"/>
    </xf>
    <xf numFmtId="176" fontId="2" fillId="4" borderId="18" xfId="2" applyNumberFormat="1" applyFont="1" applyFill="1" applyBorder="1" applyAlignment="1">
      <alignment vertical="center"/>
    </xf>
    <xf numFmtId="176" fontId="2" fillId="4" borderId="61" xfId="2" applyNumberFormat="1" applyFont="1" applyFill="1" applyBorder="1" applyAlignment="1">
      <alignment vertical="center"/>
    </xf>
    <xf numFmtId="0" fontId="2" fillId="0" borderId="37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 shrinkToFit="1"/>
    </xf>
    <xf numFmtId="0" fontId="2" fillId="0" borderId="39" xfId="2" applyFont="1" applyFill="1" applyBorder="1" applyAlignment="1">
      <alignment horizontal="left" vertical="center" shrinkToFit="1"/>
    </xf>
    <xf numFmtId="0" fontId="2" fillId="0" borderId="45" xfId="2" applyFont="1" applyFill="1" applyBorder="1" applyAlignment="1">
      <alignment horizontal="center" vertical="center" shrinkToFit="1"/>
    </xf>
    <xf numFmtId="0" fontId="2" fillId="0" borderId="45" xfId="2" applyFont="1" applyFill="1" applyBorder="1" applyAlignment="1">
      <alignment horizontal="right" vertical="center" shrinkToFit="1"/>
    </xf>
    <xf numFmtId="179" fontId="15" fillId="0" borderId="45" xfId="2" applyNumberFormat="1" applyFont="1" applyFill="1" applyBorder="1" applyAlignment="1">
      <alignment horizontal="right" vertical="center"/>
    </xf>
    <xf numFmtId="176" fontId="2" fillId="0" borderId="27" xfId="2" applyNumberFormat="1" applyFont="1" applyBorder="1" applyAlignment="1">
      <alignment vertical="center"/>
    </xf>
    <xf numFmtId="176" fontId="2" fillId="0" borderId="66" xfId="2" applyNumberFormat="1" applyFont="1" applyBorder="1" applyAlignment="1">
      <alignment vertical="center"/>
    </xf>
    <xf numFmtId="176" fontId="2" fillId="0" borderId="9" xfId="2" applyNumberFormat="1" applyFont="1" applyBorder="1" applyAlignment="1">
      <alignment vertical="center"/>
    </xf>
    <xf numFmtId="176" fontId="2" fillId="0" borderId="69" xfId="2" applyNumberFormat="1" applyFont="1" applyBorder="1" applyAlignment="1">
      <alignment vertical="center"/>
    </xf>
    <xf numFmtId="176" fontId="2" fillId="0" borderId="37" xfId="2" applyNumberFormat="1" applyFont="1" applyBorder="1" applyAlignment="1">
      <alignment vertical="center"/>
    </xf>
    <xf numFmtId="176" fontId="2" fillId="0" borderId="55" xfId="2" applyNumberFormat="1" applyFont="1" applyBorder="1" applyAlignment="1">
      <alignment vertical="center"/>
    </xf>
    <xf numFmtId="176" fontId="2" fillId="4" borderId="29" xfId="2" applyNumberFormat="1" applyFont="1" applyFill="1" applyBorder="1" applyAlignment="1">
      <alignment vertical="center"/>
    </xf>
    <xf numFmtId="176" fontId="2" fillId="4" borderId="70" xfId="2" applyNumberFormat="1" applyFont="1" applyFill="1" applyBorder="1" applyAlignment="1">
      <alignment vertical="center"/>
    </xf>
    <xf numFmtId="0" fontId="15" fillId="4" borderId="18" xfId="2" applyFont="1" applyFill="1" applyBorder="1" applyAlignment="1">
      <alignment horizontal="center" vertical="center"/>
    </xf>
    <xf numFmtId="0" fontId="15" fillId="4" borderId="19" xfId="2" applyFont="1" applyFill="1" applyBorder="1" applyAlignment="1">
      <alignment horizontal="center" vertical="center" shrinkToFit="1"/>
    </xf>
    <xf numFmtId="0" fontId="2" fillId="8" borderId="0" xfId="0" applyFont="1" applyFill="1" applyAlignment="1">
      <alignment vertical="center" shrinkToFit="1"/>
    </xf>
    <xf numFmtId="0" fontId="2" fillId="0" borderId="29" xfId="0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49" fontId="2" fillId="0" borderId="30" xfId="0" applyNumberFormat="1" applyFont="1" applyFill="1" applyBorder="1" applyAlignment="1">
      <alignment horizontal="left" vertical="center" shrinkToFit="1"/>
    </xf>
    <xf numFmtId="49" fontId="2" fillId="0" borderId="36" xfId="0" applyNumberFormat="1" applyFont="1" applyFill="1" applyBorder="1" applyAlignment="1">
      <alignment horizontal="center" vertical="center" shrinkToFit="1"/>
    </xf>
    <xf numFmtId="49" fontId="2" fillId="0" borderId="36" xfId="0" applyNumberFormat="1" applyFont="1" applyFill="1" applyBorder="1" applyAlignment="1">
      <alignment horizontal="right" vertical="center" shrinkToFit="1"/>
    </xf>
    <xf numFmtId="179" fontId="15" fillId="0" borderId="36" xfId="0" applyNumberFormat="1" applyFont="1" applyFill="1" applyBorder="1" applyAlignment="1">
      <alignment horizontal="right" vertical="center" shrinkToFit="1"/>
    </xf>
    <xf numFmtId="179" fontId="15" fillId="0" borderId="35" xfId="2" applyNumberFormat="1" applyFont="1" applyFill="1" applyBorder="1" applyAlignment="1">
      <alignment horizontal="right" vertical="center"/>
    </xf>
    <xf numFmtId="0" fontId="2" fillId="0" borderId="0" xfId="2" applyFont="1"/>
    <xf numFmtId="0" fontId="2" fillId="0" borderId="0" xfId="2" applyFont="1" applyFill="1" applyAlignment="1">
      <alignment shrinkToFit="1"/>
    </xf>
    <xf numFmtId="0" fontId="2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 shrinkToFit="1"/>
    </xf>
    <xf numFmtId="0" fontId="2" fillId="0" borderId="0" xfId="2" applyFont="1" applyFill="1" applyAlignment="1">
      <alignment horizontal="left" shrinkToFit="1"/>
    </xf>
    <xf numFmtId="0" fontId="33" fillId="0" borderId="0" xfId="2" applyFont="1" applyFill="1" applyAlignment="1">
      <alignment vertical="center"/>
    </xf>
    <xf numFmtId="0" fontId="17" fillId="2" borderId="8" xfId="2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71" xfId="0" applyFont="1" applyFill="1" applyBorder="1" applyAlignment="1">
      <alignment horizontal="center" vertical="center" wrapText="1" shrinkToFit="1"/>
    </xf>
    <xf numFmtId="0" fontId="15" fillId="0" borderId="64" xfId="0" applyFont="1" applyBorder="1" applyAlignment="1">
      <alignment vertical="center" shrinkToFit="1"/>
    </xf>
    <xf numFmtId="49" fontId="15" fillId="0" borderId="33" xfId="0" applyNumberFormat="1" applyFont="1" applyBorder="1" applyAlignment="1">
      <alignment vertical="center" shrinkToFit="1"/>
    </xf>
    <xf numFmtId="0" fontId="15" fillId="0" borderId="33" xfId="0" applyFont="1" applyBorder="1" applyAlignment="1">
      <alignment horizontal="center" vertical="center"/>
    </xf>
    <xf numFmtId="176" fontId="15" fillId="0" borderId="29" xfId="0" applyNumberFormat="1" applyFont="1" applyBorder="1" applyAlignment="1">
      <alignment horizontal="center" vertical="center"/>
    </xf>
    <xf numFmtId="176" fontId="2" fillId="0" borderId="70" xfId="2" applyNumberFormat="1" applyFont="1" applyBorder="1"/>
    <xf numFmtId="49" fontId="15" fillId="0" borderId="23" xfId="0" applyNumberFormat="1" applyFont="1" applyBorder="1" applyAlignment="1">
      <alignment vertical="center" shrinkToFit="1"/>
    </xf>
    <xf numFmtId="0" fontId="15" fillId="0" borderId="23" xfId="0" applyFont="1" applyBorder="1" applyAlignment="1">
      <alignment horizontal="center" vertical="center"/>
    </xf>
    <xf numFmtId="176" fontId="15" fillId="0" borderId="18" xfId="0" applyNumberFormat="1" applyFont="1" applyBorder="1" applyAlignment="1">
      <alignment horizontal="center" vertical="center"/>
    </xf>
    <xf numFmtId="176" fontId="2" fillId="0" borderId="61" xfId="2" applyNumberFormat="1" applyFont="1" applyBorder="1"/>
    <xf numFmtId="49" fontId="15" fillId="0" borderId="23" xfId="0" applyNumberFormat="1" applyFont="1" applyBorder="1" applyAlignment="1">
      <alignment horizontal="left" vertical="center" shrinkToFit="1"/>
    </xf>
    <xf numFmtId="49" fontId="15" fillId="0" borderId="50" xfId="0" applyNumberFormat="1" applyFont="1" applyBorder="1" applyAlignment="1">
      <alignment horizontal="left" vertical="center" shrinkToFit="1"/>
    </xf>
    <xf numFmtId="0" fontId="15" fillId="0" borderId="50" xfId="0" applyFont="1" applyBorder="1" applyAlignment="1">
      <alignment horizontal="center" vertical="center"/>
    </xf>
    <xf numFmtId="176" fontId="15" fillId="0" borderId="27" xfId="0" applyNumberFormat="1" applyFont="1" applyBorder="1" applyAlignment="1">
      <alignment horizontal="center" vertical="center"/>
    </xf>
    <xf numFmtId="176" fontId="2" fillId="0" borderId="66" xfId="2" applyNumberFormat="1" applyFont="1" applyBorder="1"/>
    <xf numFmtId="0" fontId="15" fillId="0" borderId="6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2" fillId="0" borderId="71" xfId="2" applyNumberFormat="1" applyFont="1" applyBorder="1"/>
    <xf numFmtId="0" fontId="34" fillId="0" borderId="0" xfId="0" applyFont="1" applyAlignment="1">
      <alignment vertical="center"/>
    </xf>
    <xf numFmtId="0" fontId="15" fillId="0" borderId="18" xfId="0" applyFont="1" applyFill="1" applyBorder="1" applyAlignment="1">
      <alignment vertical="center"/>
    </xf>
    <xf numFmtId="49" fontId="5" fillId="0" borderId="0" xfId="2" applyNumberFormat="1" applyFont="1" applyAlignment="1">
      <alignment vertical="center" shrinkToFit="1"/>
    </xf>
    <xf numFmtId="49" fontId="2" fillId="4" borderId="19" xfId="0" applyNumberFormat="1" applyFont="1" applyFill="1" applyBorder="1" applyAlignment="1">
      <alignment vertical="center" shrinkToFit="1"/>
    </xf>
    <xf numFmtId="49" fontId="2" fillId="4" borderId="20" xfId="0" applyNumberFormat="1" applyFont="1" applyFill="1" applyBorder="1" applyAlignment="1">
      <alignment vertical="center" shrinkToFi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shrinkToFit="1"/>
    </xf>
    <xf numFmtId="0" fontId="17" fillId="0" borderId="0" xfId="0" applyFont="1" applyBorder="1" applyAlignment="1">
      <alignment vertical="center" wrapText="1"/>
    </xf>
    <xf numFmtId="0" fontId="15" fillId="0" borderId="18" xfId="0" applyFont="1" applyBorder="1" applyAlignment="1">
      <alignment vertical="center"/>
    </xf>
    <xf numFmtId="49" fontId="15" fillId="0" borderId="19" xfId="0" applyNumberFormat="1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49" fontId="15" fillId="0" borderId="20" xfId="0" applyNumberFormat="1" applyFont="1" applyBorder="1" applyAlignment="1">
      <alignment vertical="center" shrinkToFit="1"/>
    </xf>
    <xf numFmtId="178" fontId="15" fillId="0" borderId="26" xfId="0" applyNumberFormat="1" applyFont="1" applyBorder="1" applyAlignment="1">
      <alignment vertical="center" shrinkToFit="1"/>
    </xf>
    <xf numFmtId="176" fontId="15" fillId="0" borderId="25" xfId="1" applyNumberFormat="1" applyFont="1" applyBorder="1" applyAlignment="1">
      <alignment vertical="center" shrinkToFit="1"/>
    </xf>
    <xf numFmtId="178" fontId="15" fillId="0" borderId="25" xfId="0" applyNumberFormat="1" applyFont="1" applyBorder="1" applyAlignment="1">
      <alignment horizontal="right" vertical="center"/>
    </xf>
    <xf numFmtId="178" fontId="15" fillId="4" borderId="25" xfId="0" applyNumberFormat="1" applyFont="1" applyFill="1" applyBorder="1" applyAlignment="1">
      <alignment horizontal="right" vertical="center"/>
    </xf>
    <xf numFmtId="0" fontId="15" fillId="4" borderId="18" xfId="0" applyFont="1" applyFill="1" applyBorder="1" applyAlignment="1">
      <alignment horizontal="center" vertical="center"/>
    </xf>
    <xf numFmtId="178" fontId="15" fillId="4" borderId="26" xfId="0" applyNumberFormat="1" applyFont="1" applyFill="1" applyBorder="1" applyAlignment="1">
      <alignment vertical="center" shrinkToFit="1"/>
    </xf>
    <xf numFmtId="176" fontId="15" fillId="4" borderId="25" xfId="1" applyNumberFormat="1" applyFont="1" applyFill="1" applyBorder="1" applyAlignment="1">
      <alignment vertical="center" shrinkToFit="1"/>
    </xf>
    <xf numFmtId="178" fontId="15" fillId="0" borderId="26" xfId="0" applyNumberFormat="1" applyFont="1" applyFill="1" applyBorder="1" applyAlignment="1">
      <alignment vertical="center" shrinkToFit="1"/>
    </xf>
    <xf numFmtId="176" fontId="15" fillId="0" borderId="25" xfId="1" applyNumberFormat="1" applyFont="1" applyFill="1" applyBorder="1" applyAlignment="1">
      <alignment vertical="center" shrinkToFit="1"/>
    </xf>
    <xf numFmtId="178" fontId="15" fillId="0" borderId="25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5" fillId="0" borderId="27" xfId="0" applyFont="1" applyFill="1" applyBorder="1" applyAlignment="1">
      <alignment vertical="center"/>
    </xf>
    <xf numFmtId="49" fontId="15" fillId="0" borderId="46" xfId="0" applyNumberFormat="1" applyFont="1" applyFill="1" applyBorder="1" applyAlignment="1">
      <alignment vertical="center" shrinkToFit="1"/>
    </xf>
    <xf numFmtId="0" fontId="15" fillId="0" borderId="46" xfId="0" applyFont="1" applyFill="1" applyBorder="1" applyAlignment="1">
      <alignment vertical="center" shrinkToFit="1"/>
    </xf>
    <xf numFmtId="49" fontId="15" fillId="0" borderId="47" xfId="0" applyNumberFormat="1" applyFont="1" applyFill="1" applyBorder="1" applyAlignment="1">
      <alignment vertical="center" shrinkToFit="1"/>
    </xf>
    <xf numFmtId="178" fontId="15" fillId="0" borderId="53" xfId="0" applyNumberFormat="1" applyFont="1" applyFill="1" applyBorder="1" applyAlignment="1">
      <alignment vertical="center" shrinkToFit="1"/>
    </xf>
    <xf numFmtId="176" fontId="15" fillId="0" borderId="52" xfId="1" applyNumberFormat="1" applyFont="1" applyFill="1" applyBorder="1" applyAlignment="1">
      <alignment vertical="center" shrinkToFit="1"/>
    </xf>
    <xf numFmtId="178" fontId="15" fillId="0" borderId="52" xfId="0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vertical="center"/>
    </xf>
    <xf numFmtId="49" fontId="15" fillId="0" borderId="10" xfId="0" applyNumberFormat="1" applyFont="1" applyBorder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49" fontId="15" fillId="0" borderId="11" xfId="0" applyNumberFormat="1" applyFont="1" applyBorder="1" applyAlignment="1">
      <alignment vertical="center" shrinkToFit="1"/>
    </xf>
    <xf numFmtId="178" fontId="15" fillId="0" borderId="17" xfId="0" applyNumberFormat="1" applyFont="1" applyBorder="1" applyAlignment="1">
      <alignment vertical="center" shrinkToFit="1"/>
    </xf>
    <xf numFmtId="176" fontId="15" fillId="0" borderId="16" xfId="1" applyNumberFormat="1" applyFont="1" applyBorder="1" applyAlignment="1">
      <alignment vertical="center" shrinkToFit="1"/>
    </xf>
    <xf numFmtId="178" fontId="15" fillId="0" borderId="16" xfId="0" applyNumberFormat="1" applyFont="1" applyBorder="1" applyAlignment="1">
      <alignment horizontal="right" vertical="center"/>
    </xf>
    <xf numFmtId="0" fontId="15" fillId="0" borderId="37" xfId="0" applyFont="1" applyFill="1" applyBorder="1" applyAlignment="1">
      <alignment vertical="center"/>
    </xf>
    <xf numFmtId="178" fontId="15" fillId="0" borderId="45" xfId="0" applyNumberFormat="1" applyFont="1" applyFill="1" applyBorder="1" applyAlignment="1">
      <alignment vertical="center" shrinkToFit="1"/>
    </xf>
    <xf numFmtId="176" fontId="15" fillId="0" borderId="44" xfId="1" applyNumberFormat="1" applyFont="1" applyFill="1" applyBorder="1" applyAlignment="1">
      <alignment vertical="center" shrinkToFit="1"/>
    </xf>
    <xf numFmtId="178" fontId="15" fillId="0" borderId="44" xfId="0" applyNumberFormat="1" applyFont="1" applyFill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178" fontId="15" fillId="4" borderId="36" xfId="0" applyNumberFormat="1" applyFont="1" applyFill="1" applyBorder="1" applyAlignment="1">
      <alignment vertical="center" shrinkToFit="1"/>
    </xf>
    <xf numFmtId="176" fontId="15" fillId="4" borderId="35" xfId="1" applyNumberFormat="1" applyFont="1" applyFill="1" applyBorder="1" applyAlignment="1">
      <alignment vertical="center" shrinkToFit="1"/>
    </xf>
    <xf numFmtId="178" fontId="15" fillId="4" borderId="35" xfId="0" applyNumberFormat="1" applyFont="1" applyFill="1" applyBorder="1" applyAlignment="1">
      <alignment horizontal="right" vertical="center"/>
    </xf>
    <xf numFmtId="178" fontId="15" fillId="0" borderId="35" xfId="0" applyNumberFormat="1" applyFont="1" applyBorder="1" applyAlignment="1">
      <alignment horizontal="right" vertical="center"/>
    </xf>
    <xf numFmtId="178" fontId="36" fillId="0" borderId="25" xfId="0" applyNumberFormat="1" applyFont="1" applyFill="1" applyBorder="1" applyAlignment="1">
      <alignment horizontal="right" vertical="center"/>
    </xf>
    <xf numFmtId="178" fontId="15" fillId="0" borderId="16" xfId="0" applyNumberFormat="1" applyFont="1" applyFill="1" applyBorder="1" applyAlignment="1">
      <alignment horizontal="right" vertical="center"/>
    </xf>
    <xf numFmtId="178" fontId="15" fillId="4" borderId="16" xfId="0" applyNumberFormat="1" applyFont="1" applyFill="1" applyBorder="1" applyAlignment="1">
      <alignment horizontal="right" vertical="center"/>
    </xf>
    <xf numFmtId="0" fontId="15" fillId="0" borderId="29" xfId="0" applyFont="1" applyBorder="1" applyAlignment="1">
      <alignment vertical="center"/>
    </xf>
    <xf numFmtId="49" fontId="15" fillId="0" borderId="28" xfId="0" applyNumberFormat="1" applyFont="1" applyBorder="1" applyAlignment="1">
      <alignment vertical="center" shrinkToFit="1"/>
    </xf>
    <xf numFmtId="0" fontId="15" fillId="0" borderId="28" xfId="0" applyFont="1" applyBorder="1" applyAlignment="1">
      <alignment vertical="center" shrinkToFit="1"/>
    </xf>
    <xf numFmtId="49" fontId="15" fillId="0" borderId="30" xfId="0" applyNumberFormat="1" applyFont="1" applyBorder="1" applyAlignment="1">
      <alignment vertical="center" shrinkToFit="1"/>
    </xf>
    <xf numFmtId="178" fontId="15" fillId="0" borderId="36" xfId="0" applyNumberFormat="1" applyFont="1" applyBorder="1" applyAlignment="1">
      <alignment vertical="center" shrinkToFit="1"/>
    </xf>
    <xf numFmtId="176" fontId="15" fillId="0" borderId="35" xfId="1" applyNumberFormat="1" applyFont="1" applyBorder="1" applyAlignment="1">
      <alignment vertical="center" shrinkToFit="1"/>
    </xf>
    <xf numFmtId="178" fontId="36" fillId="0" borderId="25" xfId="0" applyNumberFormat="1" applyFont="1" applyBorder="1" applyAlignment="1">
      <alignment horizontal="right" vertical="center"/>
    </xf>
    <xf numFmtId="0" fontId="15" fillId="4" borderId="9" xfId="0" applyFont="1" applyFill="1" applyBorder="1" applyAlignment="1">
      <alignment horizontal="center" vertical="center"/>
    </xf>
    <xf numFmtId="49" fontId="15" fillId="4" borderId="10" xfId="0" applyNumberFormat="1" applyFont="1" applyFill="1" applyBorder="1" applyAlignment="1">
      <alignment vertical="center" shrinkToFit="1"/>
    </xf>
    <xf numFmtId="0" fontId="15" fillId="4" borderId="10" xfId="0" applyFont="1" applyFill="1" applyBorder="1" applyAlignment="1">
      <alignment vertical="center" shrinkToFit="1"/>
    </xf>
    <xf numFmtId="178" fontId="15" fillId="4" borderId="17" xfId="0" applyNumberFormat="1" applyFont="1" applyFill="1" applyBorder="1" applyAlignment="1">
      <alignment vertical="center" shrinkToFit="1"/>
    </xf>
    <xf numFmtId="176" fontId="15" fillId="4" borderId="16" xfId="1" applyNumberFormat="1" applyFont="1" applyFill="1" applyBorder="1" applyAlignment="1">
      <alignment vertical="center" shrinkToFit="1"/>
    </xf>
    <xf numFmtId="0" fontId="15" fillId="0" borderId="0" xfId="2" applyFont="1" applyBorder="1"/>
    <xf numFmtId="0" fontId="15" fillId="0" borderId="57" xfId="2" applyFont="1" applyBorder="1" applyAlignment="1">
      <alignment horizontal="right"/>
    </xf>
    <xf numFmtId="0" fontId="14" fillId="0" borderId="0" xfId="0" applyFont="1">
      <alignment vertical="center"/>
    </xf>
    <xf numFmtId="49" fontId="21" fillId="0" borderId="0" xfId="2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9" xfId="0" applyFont="1" applyBorder="1" applyAlignment="1">
      <alignment vertical="center"/>
    </xf>
    <xf numFmtId="49" fontId="2" fillId="0" borderId="28" xfId="0" applyNumberFormat="1" applyFont="1" applyBorder="1" applyAlignment="1">
      <alignment vertical="center" shrinkToFit="1"/>
    </xf>
    <xf numFmtId="49" fontId="2" fillId="0" borderId="30" xfId="0" applyNumberFormat="1" applyFont="1" applyBorder="1" applyAlignment="1">
      <alignment vertical="center" shrinkToFit="1"/>
    </xf>
    <xf numFmtId="176" fontId="15" fillId="0" borderId="17" xfId="1" applyNumberFormat="1" applyFont="1" applyBorder="1" applyAlignment="1">
      <alignment vertical="center" shrinkToFit="1"/>
    </xf>
    <xf numFmtId="178" fontId="2" fillId="0" borderId="35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9" fontId="2" fillId="0" borderId="19" xfId="0" applyNumberFormat="1" applyFont="1" applyBorder="1" applyAlignment="1">
      <alignment vertical="center" shrinkToFit="1"/>
    </xf>
    <xf numFmtId="49" fontId="2" fillId="0" borderId="20" xfId="0" applyNumberFormat="1" applyFont="1" applyBorder="1" applyAlignment="1">
      <alignment vertical="center" shrinkToFit="1"/>
    </xf>
    <xf numFmtId="176" fontId="15" fillId="0" borderId="36" xfId="1" applyNumberFormat="1" applyFont="1" applyBorder="1" applyAlignment="1">
      <alignment vertical="center" shrinkToFit="1"/>
    </xf>
    <xf numFmtId="178" fontId="2" fillId="0" borderId="25" xfId="0" applyNumberFormat="1" applyFont="1" applyBorder="1" applyAlignment="1">
      <alignment vertical="center"/>
    </xf>
    <xf numFmtId="176" fontId="15" fillId="4" borderId="36" xfId="1" applyNumberFormat="1" applyFont="1" applyFill="1" applyBorder="1" applyAlignment="1">
      <alignment vertical="center" shrinkToFit="1"/>
    </xf>
    <xf numFmtId="178" fontId="2" fillId="4" borderId="25" xfId="0" applyNumberFormat="1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49" fontId="2" fillId="0" borderId="38" xfId="0" applyNumberFormat="1" applyFont="1" applyBorder="1" applyAlignment="1">
      <alignment vertical="center" shrinkToFit="1"/>
    </xf>
    <xf numFmtId="49" fontId="2" fillId="0" borderId="39" xfId="0" applyNumberFormat="1" applyFont="1" applyBorder="1" applyAlignment="1">
      <alignment vertical="center" shrinkToFit="1"/>
    </xf>
    <xf numFmtId="178" fontId="15" fillId="0" borderId="82" xfId="0" applyNumberFormat="1" applyFont="1" applyBorder="1" applyAlignment="1">
      <alignment vertical="center" shrinkToFit="1"/>
    </xf>
    <xf numFmtId="176" fontId="15" fillId="0" borderId="82" xfId="1" applyNumberFormat="1" applyFont="1" applyBorder="1" applyAlignment="1">
      <alignment vertical="center" shrinkToFit="1"/>
    </xf>
    <xf numFmtId="178" fontId="2" fillId="0" borderId="44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2" fillId="0" borderId="10" xfId="0" applyNumberFormat="1" applyFont="1" applyBorder="1" applyAlignment="1">
      <alignment vertical="center" shrinkToFit="1"/>
    </xf>
    <xf numFmtId="49" fontId="2" fillId="0" borderId="11" xfId="0" applyNumberFormat="1" applyFont="1" applyBorder="1" applyAlignment="1">
      <alignment vertical="center" shrinkToFit="1"/>
    </xf>
    <xf numFmtId="178" fontId="2" fillId="0" borderId="16" xfId="0" applyNumberFormat="1" applyFont="1" applyBorder="1" applyAlignment="1">
      <alignment vertical="center"/>
    </xf>
    <xf numFmtId="0" fontId="2" fillId="4" borderId="37" xfId="0" applyFont="1" applyFill="1" applyBorder="1" applyAlignment="1">
      <alignment horizontal="center" vertical="center"/>
    </xf>
    <xf numFmtId="49" fontId="2" fillId="4" borderId="38" xfId="0" applyNumberFormat="1" applyFont="1" applyFill="1" applyBorder="1" applyAlignment="1">
      <alignment vertical="center" shrinkToFit="1"/>
    </xf>
    <xf numFmtId="0" fontId="2" fillId="4" borderId="38" xfId="0" applyFont="1" applyFill="1" applyBorder="1" applyAlignment="1">
      <alignment vertical="center" shrinkToFit="1"/>
    </xf>
    <xf numFmtId="49" fontId="2" fillId="4" borderId="39" xfId="0" applyNumberFormat="1" applyFont="1" applyFill="1" applyBorder="1" applyAlignment="1">
      <alignment vertical="center" shrinkToFit="1"/>
    </xf>
    <xf numFmtId="178" fontId="15" fillId="4" borderId="82" xfId="0" applyNumberFormat="1" applyFont="1" applyFill="1" applyBorder="1" applyAlignment="1">
      <alignment vertical="center" shrinkToFit="1"/>
    </xf>
    <xf numFmtId="176" fontId="15" fillId="4" borderId="82" xfId="1" applyNumberFormat="1" applyFont="1" applyFill="1" applyBorder="1" applyAlignment="1">
      <alignment vertical="center" shrinkToFit="1"/>
    </xf>
    <xf numFmtId="178" fontId="2" fillId="4" borderId="44" xfId="0" applyNumberFormat="1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49" fontId="2" fillId="0" borderId="46" xfId="0" applyNumberFormat="1" applyFont="1" applyBorder="1" applyAlignment="1">
      <alignment vertical="center" shrinkToFit="1"/>
    </xf>
    <xf numFmtId="49" fontId="2" fillId="0" borderId="47" xfId="0" applyNumberFormat="1" applyFont="1" applyBorder="1" applyAlignment="1">
      <alignment vertical="center" shrinkToFit="1"/>
    </xf>
    <xf numFmtId="178" fontId="2" fillId="0" borderId="52" xfId="0" applyNumberFormat="1" applyFont="1" applyBorder="1" applyAlignment="1">
      <alignment vertical="center"/>
    </xf>
    <xf numFmtId="0" fontId="33" fillId="0" borderId="0" xfId="2" applyFont="1"/>
    <xf numFmtId="0" fontId="0" fillId="0" borderId="0" xfId="0" applyBorder="1" applyAlignment="1">
      <alignment vertical="center" wrapText="1"/>
    </xf>
    <xf numFmtId="177" fontId="2" fillId="0" borderId="65" xfId="0" applyNumberFormat="1" applyFont="1" applyBorder="1">
      <alignment vertical="center"/>
    </xf>
    <xf numFmtId="0" fontId="2" fillId="0" borderId="83" xfId="0" applyFont="1" applyBorder="1">
      <alignment vertical="center"/>
    </xf>
    <xf numFmtId="0" fontId="2" fillId="0" borderId="6" xfId="0" applyFont="1" applyBorder="1">
      <alignment vertical="center"/>
    </xf>
    <xf numFmtId="49" fontId="18" fillId="6" borderId="17" xfId="2" applyNumberFormat="1" applyFont="1" applyFill="1" applyBorder="1" applyAlignment="1">
      <alignment horizontal="center" vertical="center" wrapText="1"/>
    </xf>
    <xf numFmtId="49" fontId="18" fillId="2" borderId="17" xfId="2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4" borderId="18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4" borderId="9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3" fillId="7" borderId="9" xfId="0" applyFont="1" applyFill="1" applyBorder="1" applyAlignment="1">
      <alignment horizontal="center" vertical="center" shrinkToFit="1"/>
    </xf>
    <xf numFmtId="0" fontId="23" fillId="7" borderId="18" xfId="0" applyFont="1" applyFill="1" applyBorder="1" applyAlignment="1">
      <alignment horizontal="center" vertical="center" shrinkToFit="1"/>
    </xf>
    <xf numFmtId="0" fontId="23" fillId="7" borderId="27" xfId="0" applyFont="1" applyFill="1" applyBorder="1" applyAlignment="1">
      <alignment horizontal="center" vertical="center" shrinkToFit="1"/>
    </xf>
    <xf numFmtId="0" fontId="23" fillId="7" borderId="37" xfId="0" applyFont="1" applyFill="1" applyBorder="1" applyAlignment="1">
      <alignment horizontal="center" vertical="center" shrinkToFit="1"/>
    </xf>
    <xf numFmtId="0" fontId="23" fillId="7" borderId="29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0" fontId="18" fillId="6" borderId="15" xfId="0" applyFont="1" applyFill="1" applyBorder="1" applyAlignment="1">
      <alignment horizontal="center" vertical="center" wrapText="1" shrinkToFit="1"/>
    </xf>
    <xf numFmtId="0" fontId="18" fillId="6" borderId="10" xfId="0" applyFont="1" applyFill="1" applyBorder="1" applyAlignment="1">
      <alignment horizontal="center" vertical="center" shrinkToFit="1"/>
    </xf>
    <xf numFmtId="0" fontId="18" fillId="6" borderId="10" xfId="0" applyFont="1" applyFill="1" applyBorder="1" applyAlignment="1">
      <alignment horizontal="center" vertical="center" wrapText="1" shrinkToFit="1"/>
    </xf>
    <xf numFmtId="49" fontId="18" fillId="6" borderId="10" xfId="2" applyNumberFormat="1" applyFont="1" applyFill="1" applyBorder="1" applyAlignment="1">
      <alignment horizontal="center" vertical="center" wrapText="1" shrinkToFit="1"/>
    </xf>
    <xf numFmtId="0" fontId="7" fillId="6" borderId="11" xfId="0" applyFont="1" applyFill="1" applyBorder="1" applyAlignment="1">
      <alignment horizontal="center" vertical="center" wrapText="1" shrinkToFit="1"/>
    </xf>
    <xf numFmtId="0" fontId="7" fillId="6" borderId="15" xfId="0" applyFont="1" applyFill="1" applyBorder="1" applyAlignment="1">
      <alignment horizontal="center" vertical="center" wrapText="1" shrinkToFit="1"/>
    </xf>
    <xf numFmtId="0" fontId="7" fillId="6" borderId="69" xfId="0" applyFont="1" applyFill="1" applyBorder="1" applyAlignment="1">
      <alignment horizontal="center" vertical="center" wrapText="1" shrinkToFit="1"/>
    </xf>
    <xf numFmtId="0" fontId="18" fillId="6" borderId="15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wrapText="1" shrinkToFit="1"/>
    </xf>
    <xf numFmtId="49" fontId="17" fillId="6" borderId="1" xfId="2" applyNumberFormat="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 shrinkToFit="1"/>
    </xf>
    <xf numFmtId="0" fontId="17" fillId="6" borderId="2" xfId="0" applyFont="1" applyFill="1" applyBorder="1" applyAlignment="1">
      <alignment horizontal="center" vertical="center" wrapText="1"/>
    </xf>
    <xf numFmtId="49" fontId="17" fillId="6" borderId="2" xfId="2" applyNumberFormat="1" applyFont="1" applyFill="1" applyBorder="1" applyAlignment="1">
      <alignment horizontal="center" vertical="center" wrapText="1" shrinkToFit="1"/>
    </xf>
    <xf numFmtId="49" fontId="17" fillId="6" borderId="3" xfId="3" applyNumberFormat="1" applyFont="1" applyFill="1" applyBorder="1" applyAlignment="1" applyProtection="1">
      <alignment horizontal="center" vertical="center" shrinkToFit="1"/>
      <protection locked="0"/>
    </xf>
    <xf numFmtId="0" fontId="17" fillId="6" borderId="59" xfId="2" applyFont="1" applyFill="1" applyBorder="1" applyAlignment="1">
      <alignment horizontal="center" vertical="center" wrapText="1"/>
    </xf>
    <xf numFmtId="0" fontId="17" fillId="6" borderId="8" xfId="2" applyFont="1" applyFill="1" applyBorder="1" applyAlignment="1">
      <alignment horizontal="center" vertical="center" wrapText="1"/>
    </xf>
    <xf numFmtId="49" fontId="17" fillId="6" borderId="5" xfId="2" applyNumberFormat="1" applyFont="1" applyFill="1" applyBorder="1" applyAlignment="1">
      <alignment horizontal="center" vertical="center" wrapText="1"/>
    </xf>
    <xf numFmtId="49" fontId="35" fillId="6" borderId="5" xfId="2" applyNumberFormat="1" applyFont="1" applyFill="1" applyBorder="1" applyAlignment="1">
      <alignment horizontal="center" vertical="center" wrapText="1"/>
    </xf>
    <xf numFmtId="0" fontId="17" fillId="6" borderId="5" xfId="2" applyFont="1" applyFill="1" applyBorder="1" applyAlignment="1">
      <alignment horizontal="center" vertical="center" wrapText="1"/>
    </xf>
    <xf numFmtId="0" fontId="2" fillId="0" borderId="18" xfId="0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0" fontId="2" fillId="0" borderId="68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66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 wrapText="1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shrinkToFit="1"/>
    </xf>
    <xf numFmtId="49" fontId="17" fillId="0" borderId="68" xfId="2" applyNumberFormat="1" applyFont="1" applyBorder="1" applyAlignment="1">
      <alignment horizontal="left" vertical="center" wrapText="1"/>
    </xf>
    <xf numFmtId="0" fontId="15" fillId="0" borderId="68" xfId="0" applyFont="1" applyBorder="1" applyAlignment="1">
      <alignment vertical="center" wrapText="1"/>
    </xf>
    <xf numFmtId="0" fontId="0" fillId="0" borderId="68" xfId="0" applyBorder="1" applyAlignment="1">
      <alignment vertical="center" wrapText="1"/>
    </xf>
    <xf numFmtId="49" fontId="17" fillId="0" borderId="0" xfId="2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3" fillId="0" borderId="68" xfId="0" applyFont="1" applyBorder="1" applyAlignment="1">
      <alignment horizontal="left" vertical="center" shrinkToFit="1"/>
    </xf>
    <xf numFmtId="0" fontId="26" fillId="6" borderId="78" xfId="0" applyFont="1" applyFill="1" applyBorder="1" applyAlignment="1">
      <alignment horizontal="center" vertical="center" wrapText="1" shrinkToFit="1"/>
    </xf>
    <xf numFmtId="0" fontId="28" fillId="6" borderId="80" xfId="0" applyFont="1" applyFill="1" applyBorder="1" applyAlignment="1">
      <alignment horizontal="center" vertical="center" wrapText="1" shrinkToFit="1"/>
    </xf>
    <xf numFmtId="0" fontId="26" fillId="6" borderId="9" xfId="0" applyFont="1" applyFill="1" applyBorder="1" applyAlignment="1">
      <alignment horizontal="center" vertical="center" shrinkToFit="1"/>
    </xf>
    <xf numFmtId="0" fontId="28" fillId="6" borderId="37" xfId="0" applyFont="1" applyFill="1" applyBorder="1" applyAlignment="1">
      <alignment horizontal="center" vertical="center" shrinkToFit="1"/>
    </xf>
    <xf numFmtId="0" fontId="26" fillId="6" borderId="69" xfId="0" applyFont="1" applyFill="1" applyBorder="1" applyAlignment="1">
      <alignment horizontal="center" vertical="center" wrapText="1" shrinkToFit="1"/>
    </xf>
    <xf numFmtId="0" fontId="28" fillId="6" borderId="55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left" vertical="top" wrapText="1"/>
    </xf>
    <xf numFmtId="0" fontId="23" fillId="0" borderId="57" xfId="0" applyFont="1" applyBorder="1" applyAlignment="1">
      <alignment vertical="center"/>
    </xf>
    <xf numFmtId="0" fontId="26" fillId="6" borderId="79" xfId="0" applyFont="1" applyFill="1" applyBorder="1" applyAlignment="1">
      <alignment horizontal="center" vertical="center"/>
    </xf>
    <xf numFmtId="0" fontId="28" fillId="6" borderId="74" xfId="0" applyFont="1" applyFill="1" applyBorder="1" applyAlignment="1">
      <alignment horizontal="center" vertical="center"/>
    </xf>
    <xf numFmtId="0" fontId="27" fillId="6" borderId="79" xfId="0" applyFont="1" applyFill="1" applyBorder="1" applyAlignment="1">
      <alignment horizontal="center" vertical="center" wrapText="1" shrinkToFit="1"/>
    </xf>
    <xf numFmtId="0" fontId="28" fillId="6" borderId="74" xfId="0" applyFont="1" applyFill="1" applyBorder="1" applyAlignment="1">
      <alignment horizontal="center" vertical="center" wrapText="1" shrinkToFit="1"/>
    </xf>
    <xf numFmtId="0" fontId="26" fillId="6" borderId="62" xfId="0" applyFont="1" applyFill="1" applyBorder="1" applyAlignment="1">
      <alignment horizontal="center" vertical="center" wrapText="1" shrinkToFit="1"/>
    </xf>
    <xf numFmtId="0" fontId="28" fillId="6" borderId="75" xfId="0" applyFont="1" applyFill="1" applyBorder="1" applyAlignment="1">
      <alignment horizontal="center" vertical="center" wrapText="1" shrinkToFit="1"/>
    </xf>
    <xf numFmtId="0" fontId="26" fillId="6" borderId="9" xfId="0" applyFont="1" applyFill="1" applyBorder="1" applyAlignment="1">
      <alignment horizontal="center" vertical="center" wrapText="1" shrinkToFit="1"/>
    </xf>
    <xf numFmtId="0" fontId="26" fillId="6" borderId="10" xfId="0" applyFont="1" applyFill="1" applyBorder="1" applyAlignment="1">
      <alignment horizontal="center" vertical="center" wrapText="1" shrinkToFit="1"/>
    </xf>
    <xf numFmtId="49" fontId="21" fillId="0" borderId="68" xfId="2" applyNumberFormat="1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8" xfId="0" applyFont="1" applyBorder="1" applyAlignment="1">
      <alignment vertical="center" wrapText="1"/>
    </xf>
  </cellXfs>
  <cellStyles count="4">
    <cellStyle name="パーセント" xfId="1" builtinId="5"/>
    <cellStyle name="標準" xfId="0" builtinId="0"/>
    <cellStyle name="標準 3" xfId="2"/>
    <cellStyle name="標準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167"/>
  <sheetViews>
    <sheetView view="pageBreakPreview" zoomScale="80" zoomScaleNormal="70" zoomScaleSheetLayoutView="80" workbookViewId="0">
      <pane ySplit="3" topLeftCell="A4" activePane="bottomLeft" state="frozen"/>
      <selection activeCell="A2" sqref="A2"/>
      <selection pane="bottomLeft"/>
    </sheetView>
  </sheetViews>
  <sheetFormatPr defaultColWidth="9" defaultRowHeight="15.75"/>
  <cols>
    <col min="1" max="1" width="3.5" style="1" customWidth="1"/>
    <col min="2" max="2" width="8.625" style="1" customWidth="1"/>
    <col min="3" max="3" width="10.125" style="1" customWidth="1"/>
    <col min="4" max="4" width="8.875" style="1" customWidth="1"/>
    <col min="5" max="5" width="10" style="1" customWidth="1"/>
    <col min="6" max="6" width="39" style="1" customWidth="1"/>
    <col min="7" max="7" width="16.375" style="1" customWidth="1"/>
    <col min="8" max="8" width="11" style="1" bestFit="1" customWidth="1"/>
    <col min="9" max="10" width="11.875" style="1" customWidth="1"/>
    <col min="11" max="11" width="11" style="1" bestFit="1" customWidth="1"/>
    <col min="12" max="13" width="8.5" style="1" customWidth="1"/>
    <col min="14" max="15" width="9.25" style="1" customWidth="1"/>
    <col min="16" max="16" width="9.25" style="1" bestFit="1" customWidth="1"/>
    <col min="17" max="17" width="9.25" style="1" customWidth="1"/>
    <col min="18" max="18" width="9.25" style="1" bestFit="1" customWidth="1"/>
    <col min="19" max="16384" width="9" style="1"/>
  </cols>
  <sheetData>
    <row r="1" spans="1:17" ht="35.25" customHeight="1">
      <c r="B1" s="2" t="s">
        <v>0</v>
      </c>
      <c r="K1" s="3"/>
      <c r="L1" s="3"/>
      <c r="M1" s="3"/>
      <c r="N1" s="3"/>
      <c r="P1" s="4" t="s">
        <v>1</v>
      </c>
    </row>
    <row r="2" spans="1:17" ht="34.5" customHeight="1" thickBot="1">
      <c r="B2" s="721" t="s">
        <v>2</v>
      </c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  <c r="P2" s="721"/>
      <c r="Q2" s="680"/>
    </row>
    <row r="3" spans="1:17" s="5" customFormat="1" ht="46.5" customHeight="1" thickBot="1">
      <c r="B3" s="685" t="s">
        <v>314</v>
      </c>
      <c r="C3" s="6" t="s">
        <v>3</v>
      </c>
      <c r="D3" s="7" t="s">
        <v>4</v>
      </c>
      <c r="E3" s="8" t="s">
        <v>5</v>
      </c>
      <c r="F3" s="9" t="s">
        <v>6</v>
      </c>
      <c r="G3" s="7" t="s">
        <v>7</v>
      </c>
      <c r="H3" s="6" t="s">
        <v>8</v>
      </c>
      <c r="I3" s="9" t="s">
        <v>9</v>
      </c>
      <c r="J3" s="10" t="s">
        <v>10</v>
      </c>
      <c r="K3" s="11" t="s">
        <v>11</v>
      </c>
      <c r="L3" s="12" t="s">
        <v>12</v>
      </c>
      <c r="M3" s="9" t="s">
        <v>13</v>
      </c>
      <c r="N3" s="13" t="s">
        <v>14</v>
      </c>
      <c r="O3" s="14" t="s">
        <v>15</v>
      </c>
      <c r="P3" s="15" t="s">
        <v>16</v>
      </c>
    </row>
    <row r="4" spans="1:17" ht="16.5" customHeight="1">
      <c r="A4" s="1">
        <v>1</v>
      </c>
      <c r="B4" s="686"/>
      <c r="C4" s="16" t="s">
        <v>17</v>
      </c>
      <c r="D4" s="17" t="s">
        <v>18</v>
      </c>
      <c r="E4" s="17" t="s">
        <v>19</v>
      </c>
      <c r="F4" s="17" t="s">
        <v>20</v>
      </c>
      <c r="G4" s="17" t="s">
        <v>21</v>
      </c>
      <c r="H4" s="16">
        <v>968</v>
      </c>
      <c r="I4" s="17">
        <v>54</v>
      </c>
      <c r="J4" s="18">
        <v>22</v>
      </c>
      <c r="K4" s="19">
        <f t="shared" ref="K4:K20" si="0">H4+I4+J4</f>
        <v>1044</v>
      </c>
      <c r="L4" s="20">
        <f t="shared" ref="L4:L22" si="1">K4/$K$155</f>
        <v>0.12479081998565623</v>
      </c>
      <c r="M4" s="21">
        <f t="shared" ref="M4:M35" si="2">K4/$K$167</f>
        <v>1.603366455239353E-2</v>
      </c>
      <c r="N4" s="22">
        <v>18</v>
      </c>
      <c r="O4" s="23" t="s">
        <v>22</v>
      </c>
      <c r="P4" s="24">
        <f t="shared" ref="P4:P20" si="3">K4/N4</f>
        <v>58</v>
      </c>
    </row>
    <row r="5" spans="1:17" ht="16.5" customHeight="1">
      <c r="A5" s="1">
        <v>2</v>
      </c>
      <c r="B5" s="687"/>
      <c r="C5" s="25" t="s">
        <v>17</v>
      </c>
      <c r="D5" s="26" t="s">
        <v>23</v>
      </c>
      <c r="E5" s="26" t="s">
        <v>24</v>
      </c>
      <c r="F5" s="26" t="s">
        <v>25</v>
      </c>
      <c r="G5" s="26" t="s">
        <v>26</v>
      </c>
      <c r="H5" s="25">
        <v>688</v>
      </c>
      <c r="I5" s="26">
        <v>105</v>
      </c>
      <c r="J5" s="27">
        <v>71</v>
      </c>
      <c r="K5" s="28">
        <f t="shared" si="0"/>
        <v>864</v>
      </c>
      <c r="L5" s="29">
        <f t="shared" si="1"/>
        <v>0.10327516136743964</v>
      </c>
      <c r="M5" s="30">
        <f t="shared" si="2"/>
        <v>1.326923962956706E-2</v>
      </c>
      <c r="N5" s="31">
        <v>35</v>
      </c>
      <c r="O5" s="32" t="s">
        <v>27</v>
      </c>
      <c r="P5" s="33">
        <f t="shared" si="3"/>
        <v>24.685714285714287</v>
      </c>
    </row>
    <row r="6" spans="1:17" ht="16.5" customHeight="1">
      <c r="A6" s="1">
        <v>3</v>
      </c>
      <c r="B6" s="688"/>
      <c r="C6" s="34" t="s">
        <v>17</v>
      </c>
      <c r="D6" s="35" t="s">
        <v>28</v>
      </c>
      <c r="E6" s="35" t="s">
        <v>19</v>
      </c>
      <c r="F6" s="35" t="s">
        <v>29</v>
      </c>
      <c r="G6" s="35" t="s">
        <v>30</v>
      </c>
      <c r="H6" s="34">
        <v>794</v>
      </c>
      <c r="I6" s="35">
        <v>39</v>
      </c>
      <c r="J6" s="36">
        <v>10</v>
      </c>
      <c r="K6" s="37">
        <f t="shared" si="0"/>
        <v>843</v>
      </c>
      <c r="L6" s="38">
        <f t="shared" si="1"/>
        <v>0.10076500119531437</v>
      </c>
      <c r="M6" s="39">
        <f t="shared" si="2"/>
        <v>1.2946723388570639E-2</v>
      </c>
      <c r="N6" s="40">
        <v>19</v>
      </c>
      <c r="O6" s="41" t="s">
        <v>27</v>
      </c>
      <c r="P6" s="42">
        <f t="shared" si="3"/>
        <v>44.368421052631582</v>
      </c>
    </row>
    <row r="7" spans="1:17" ht="16.5" customHeight="1">
      <c r="A7" s="1">
        <v>4</v>
      </c>
      <c r="B7" s="688"/>
      <c r="C7" s="34" t="s">
        <v>17</v>
      </c>
      <c r="D7" s="35" t="s">
        <v>23</v>
      </c>
      <c r="E7" s="35" t="s">
        <v>19</v>
      </c>
      <c r="F7" s="35" t="s">
        <v>31</v>
      </c>
      <c r="G7" s="35" t="s">
        <v>32</v>
      </c>
      <c r="H7" s="34">
        <v>654</v>
      </c>
      <c r="I7" s="35">
        <v>115</v>
      </c>
      <c r="J7" s="36">
        <v>41</v>
      </c>
      <c r="K7" s="37">
        <f t="shared" si="0"/>
        <v>810</v>
      </c>
      <c r="L7" s="38">
        <f t="shared" si="1"/>
        <v>9.6820463781974661E-2</v>
      </c>
      <c r="M7" s="39">
        <f t="shared" si="2"/>
        <v>1.2439912152719119E-2</v>
      </c>
      <c r="N7" s="40">
        <v>12</v>
      </c>
      <c r="O7" s="41" t="s">
        <v>27</v>
      </c>
      <c r="P7" s="42">
        <f t="shared" si="3"/>
        <v>67.5</v>
      </c>
    </row>
    <row r="8" spans="1:17" ht="16.5" customHeight="1">
      <c r="A8" s="1">
        <v>5</v>
      </c>
      <c r="B8" s="687"/>
      <c r="C8" s="25" t="s">
        <v>17</v>
      </c>
      <c r="D8" s="26" t="s">
        <v>28</v>
      </c>
      <c r="E8" s="26" t="s">
        <v>33</v>
      </c>
      <c r="F8" s="26" t="s">
        <v>34</v>
      </c>
      <c r="G8" s="26" t="s">
        <v>26</v>
      </c>
      <c r="H8" s="25">
        <v>536</v>
      </c>
      <c r="I8" s="26">
        <v>123</v>
      </c>
      <c r="J8" s="27">
        <v>137</v>
      </c>
      <c r="K8" s="28">
        <f t="shared" si="0"/>
        <v>796</v>
      </c>
      <c r="L8" s="29">
        <f t="shared" si="1"/>
        <v>9.5147023667224481E-2</v>
      </c>
      <c r="M8" s="30">
        <f t="shared" si="2"/>
        <v>1.2224901325388171E-2</v>
      </c>
      <c r="N8" s="31">
        <v>32</v>
      </c>
      <c r="O8" s="32" t="s">
        <v>27</v>
      </c>
      <c r="P8" s="33">
        <f t="shared" si="3"/>
        <v>24.875</v>
      </c>
    </row>
    <row r="9" spans="1:17" ht="16.5" customHeight="1">
      <c r="A9" s="1">
        <v>6</v>
      </c>
      <c r="B9" s="688"/>
      <c r="C9" s="34" t="s">
        <v>17</v>
      </c>
      <c r="D9" s="35" t="s">
        <v>28</v>
      </c>
      <c r="E9" s="35" t="s">
        <v>19</v>
      </c>
      <c r="F9" s="35" t="s">
        <v>35</v>
      </c>
      <c r="G9" s="35" t="s">
        <v>21</v>
      </c>
      <c r="H9" s="34">
        <v>548</v>
      </c>
      <c r="I9" s="35">
        <v>40</v>
      </c>
      <c r="J9" s="36">
        <v>23</v>
      </c>
      <c r="K9" s="37">
        <f t="shared" si="0"/>
        <v>611</v>
      </c>
      <c r="L9" s="38">
        <f t="shared" si="1"/>
        <v>7.3033707865168537E-2</v>
      </c>
      <c r="M9" s="39">
        <f t="shared" si="2"/>
        <v>9.3836868213720767E-3</v>
      </c>
      <c r="N9" s="40">
        <v>9</v>
      </c>
      <c r="O9" s="41" t="s">
        <v>27</v>
      </c>
      <c r="P9" s="42">
        <f t="shared" si="3"/>
        <v>67.888888888888886</v>
      </c>
    </row>
    <row r="10" spans="1:17" ht="16.5" customHeight="1">
      <c r="A10" s="1">
        <v>7</v>
      </c>
      <c r="B10" s="687"/>
      <c r="C10" s="25" t="s">
        <v>17</v>
      </c>
      <c r="D10" s="26" t="s">
        <v>23</v>
      </c>
      <c r="E10" s="26" t="s">
        <v>24</v>
      </c>
      <c r="F10" s="26" t="s">
        <v>36</v>
      </c>
      <c r="G10" s="26" t="s">
        <v>37</v>
      </c>
      <c r="H10" s="25">
        <v>331</v>
      </c>
      <c r="I10" s="26">
        <v>79</v>
      </c>
      <c r="J10" s="27">
        <v>118</v>
      </c>
      <c r="K10" s="28">
        <f t="shared" si="0"/>
        <v>528</v>
      </c>
      <c r="L10" s="29">
        <f t="shared" si="1"/>
        <v>6.3112598613435336E-2</v>
      </c>
      <c r="M10" s="30">
        <f t="shared" si="2"/>
        <v>8.1089797736243144E-3</v>
      </c>
      <c r="N10" s="31">
        <v>14</v>
      </c>
      <c r="O10" s="32" t="s">
        <v>27</v>
      </c>
      <c r="P10" s="33">
        <f t="shared" si="3"/>
        <v>37.714285714285715</v>
      </c>
    </row>
    <row r="11" spans="1:17" ht="16.5" customHeight="1">
      <c r="A11" s="1">
        <v>8</v>
      </c>
      <c r="B11" s="688"/>
      <c r="C11" s="34" t="s">
        <v>17</v>
      </c>
      <c r="D11" s="35" t="s">
        <v>23</v>
      </c>
      <c r="E11" s="35" t="s">
        <v>19</v>
      </c>
      <c r="F11" s="35" t="s">
        <v>38</v>
      </c>
      <c r="G11" s="35" t="s">
        <v>32</v>
      </c>
      <c r="H11" s="34">
        <v>409</v>
      </c>
      <c r="I11" s="35">
        <v>25</v>
      </c>
      <c r="J11" s="36">
        <v>24</v>
      </c>
      <c r="K11" s="37">
        <f t="shared" si="0"/>
        <v>458</v>
      </c>
      <c r="L11" s="38">
        <f t="shared" si="1"/>
        <v>5.4745398039684437E-2</v>
      </c>
      <c r="M11" s="39">
        <f t="shared" si="2"/>
        <v>7.0339256369695759E-3</v>
      </c>
      <c r="N11" s="40">
        <v>13</v>
      </c>
      <c r="O11" s="41" t="s">
        <v>27</v>
      </c>
      <c r="P11" s="42">
        <f t="shared" si="3"/>
        <v>35.230769230769234</v>
      </c>
    </row>
    <row r="12" spans="1:17" ht="16.5" customHeight="1">
      <c r="A12" s="1">
        <v>9</v>
      </c>
      <c r="B12" s="688"/>
      <c r="C12" s="34" t="s">
        <v>17</v>
      </c>
      <c r="D12" s="35" t="s">
        <v>28</v>
      </c>
      <c r="E12" s="35" t="s">
        <v>19</v>
      </c>
      <c r="F12" s="35" t="s">
        <v>39</v>
      </c>
      <c r="G12" s="35" t="s">
        <v>21</v>
      </c>
      <c r="H12" s="34">
        <v>374</v>
      </c>
      <c r="I12" s="35">
        <v>31</v>
      </c>
      <c r="J12" s="36">
        <v>39</v>
      </c>
      <c r="K12" s="37">
        <f t="shared" si="0"/>
        <v>444</v>
      </c>
      <c r="L12" s="38">
        <f t="shared" si="1"/>
        <v>5.3071957924934257E-2</v>
      </c>
      <c r="M12" s="39">
        <f t="shared" si="2"/>
        <v>6.8189148096386284E-3</v>
      </c>
      <c r="N12" s="40">
        <v>9</v>
      </c>
      <c r="O12" s="41" t="s">
        <v>27</v>
      </c>
      <c r="P12" s="42">
        <f t="shared" si="3"/>
        <v>49.333333333333336</v>
      </c>
    </row>
    <row r="13" spans="1:17" ht="16.5" customHeight="1">
      <c r="A13" s="1">
        <v>10</v>
      </c>
      <c r="B13" s="689"/>
      <c r="C13" s="43" t="s">
        <v>17</v>
      </c>
      <c r="D13" s="35" t="s">
        <v>18</v>
      </c>
      <c r="E13" s="35" t="s">
        <v>19</v>
      </c>
      <c r="F13" s="35" t="s">
        <v>40</v>
      </c>
      <c r="G13" s="35" t="s">
        <v>32</v>
      </c>
      <c r="H13" s="34">
        <v>378</v>
      </c>
      <c r="I13" s="35">
        <v>50</v>
      </c>
      <c r="J13" s="36">
        <v>12</v>
      </c>
      <c r="K13" s="37">
        <f t="shared" si="0"/>
        <v>440</v>
      </c>
      <c r="L13" s="38">
        <f t="shared" si="1"/>
        <v>5.259383217786278E-2</v>
      </c>
      <c r="M13" s="39">
        <f t="shared" si="2"/>
        <v>6.757483144686929E-3</v>
      </c>
      <c r="N13" s="40">
        <v>13</v>
      </c>
      <c r="O13" s="41" t="s">
        <v>27</v>
      </c>
      <c r="P13" s="42">
        <f t="shared" si="3"/>
        <v>33.846153846153847</v>
      </c>
    </row>
    <row r="14" spans="1:17" ht="16.5" customHeight="1">
      <c r="A14" s="1">
        <v>11</v>
      </c>
      <c r="B14" s="687"/>
      <c r="C14" s="25" t="s">
        <v>17</v>
      </c>
      <c r="D14" s="44" t="s">
        <v>23</v>
      </c>
      <c r="E14" s="44" t="s">
        <v>24</v>
      </c>
      <c r="F14" s="44" t="s">
        <v>41</v>
      </c>
      <c r="G14" s="44" t="s">
        <v>42</v>
      </c>
      <c r="H14" s="45">
        <v>268</v>
      </c>
      <c r="I14" s="44">
        <v>24</v>
      </c>
      <c r="J14" s="46">
        <v>27</v>
      </c>
      <c r="K14" s="47">
        <f t="shared" si="0"/>
        <v>319</v>
      </c>
      <c r="L14" s="48">
        <f t="shared" si="1"/>
        <v>3.8130528328950516E-2</v>
      </c>
      <c r="M14" s="49">
        <f t="shared" si="2"/>
        <v>4.8991752798980236E-3</v>
      </c>
      <c r="N14" s="50">
        <v>28</v>
      </c>
      <c r="O14" s="51" t="s">
        <v>27</v>
      </c>
      <c r="P14" s="52">
        <f t="shared" si="3"/>
        <v>11.392857142857142</v>
      </c>
    </row>
    <row r="15" spans="1:17" ht="16.5" customHeight="1">
      <c r="A15" s="1">
        <v>12</v>
      </c>
      <c r="B15" s="687"/>
      <c r="C15" s="25" t="s">
        <v>17</v>
      </c>
      <c r="D15" s="26" t="s">
        <v>23</v>
      </c>
      <c r="E15" s="26" t="s">
        <v>24</v>
      </c>
      <c r="F15" s="26" t="s">
        <v>43</v>
      </c>
      <c r="G15" s="26" t="s">
        <v>44</v>
      </c>
      <c r="H15" s="25">
        <v>145</v>
      </c>
      <c r="I15" s="26">
        <v>65</v>
      </c>
      <c r="J15" s="27">
        <v>52</v>
      </c>
      <c r="K15" s="28">
        <f t="shared" si="0"/>
        <v>262</v>
      </c>
      <c r="L15" s="29">
        <f t="shared" si="1"/>
        <v>3.1317236433181926E-2</v>
      </c>
      <c r="M15" s="30">
        <f t="shared" si="2"/>
        <v>4.0237740543363079E-3</v>
      </c>
      <c r="N15" s="31">
        <v>39</v>
      </c>
      <c r="O15" s="32" t="s">
        <v>27</v>
      </c>
      <c r="P15" s="33">
        <f t="shared" si="3"/>
        <v>6.7179487179487181</v>
      </c>
    </row>
    <row r="16" spans="1:17" ht="16.5" customHeight="1">
      <c r="A16" s="1">
        <v>13</v>
      </c>
      <c r="B16" s="688"/>
      <c r="C16" s="34" t="s">
        <v>17</v>
      </c>
      <c r="D16" s="35" t="s">
        <v>28</v>
      </c>
      <c r="E16" s="35" t="s">
        <v>19</v>
      </c>
      <c r="F16" s="35" t="s">
        <v>45</v>
      </c>
      <c r="G16" s="35" t="s">
        <v>21</v>
      </c>
      <c r="H16" s="34">
        <v>218</v>
      </c>
      <c r="I16" s="35">
        <v>33</v>
      </c>
      <c r="J16" s="36">
        <v>3</v>
      </c>
      <c r="K16" s="37">
        <f t="shared" si="0"/>
        <v>254</v>
      </c>
      <c r="L16" s="38">
        <f t="shared" si="1"/>
        <v>3.0360984939038969E-2</v>
      </c>
      <c r="M16" s="39">
        <f t="shared" si="2"/>
        <v>3.9009107244329091E-3</v>
      </c>
      <c r="N16" s="40">
        <v>9</v>
      </c>
      <c r="O16" s="41" t="s">
        <v>27</v>
      </c>
      <c r="P16" s="42">
        <f t="shared" si="3"/>
        <v>28.222222222222221</v>
      </c>
    </row>
    <row r="17" spans="1:16" ht="16.5" customHeight="1">
      <c r="A17" s="1">
        <v>14</v>
      </c>
      <c r="B17" s="687"/>
      <c r="C17" s="25" t="s">
        <v>17</v>
      </c>
      <c r="D17" s="26" t="s">
        <v>46</v>
      </c>
      <c r="E17" s="26" t="s">
        <v>33</v>
      </c>
      <c r="F17" s="26" t="s">
        <v>47</v>
      </c>
      <c r="G17" s="26" t="s">
        <v>26</v>
      </c>
      <c r="H17" s="25">
        <v>170</v>
      </c>
      <c r="I17" s="26">
        <v>19</v>
      </c>
      <c r="J17" s="27">
        <v>12</v>
      </c>
      <c r="K17" s="28">
        <f t="shared" si="0"/>
        <v>201</v>
      </c>
      <c r="L17" s="29">
        <f t="shared" si="1"/>
        <v>2.4025818790341859E-2</v>
      </c>
      <c r="M17" s="30">
        <f t="shared" si="2"/>
        <v>3.0869411638228925E-3</v>
      </c>
      <c r="N17" s="31">
        <v>12</v>
      </c>
      <c r="O17" s="32" t="s">
        <v>27</v>
      </c>
      <c r="P17" s="33">
        <f t="shared" si="3"/>
        <v>16.75</v>
      </c>
    </row>
    <row r="18" spans="1:16" ht="16.5" customHeight="1">
      <c r="A18" s="1">
        <v>15</v>
      </c>
      <c r="B18" s="687"/>
      <c r="C18" s="25" t="s">
        <v>17</v>
      </c>
      <c r="D18" s="26" t="s">
        <v>23</v>
      </c>
      <c r="E18" s="26" t="s">
        <v>33</v>
      </c>
      <c r="F18" s="26" t="s">
        <v>48</v>
      </c>
      <c r="G18" s="26" t="s">
        <v>30</v>
      </c>
      <c r="H18" s="25">
        <v>135</v>
      </c>
      <c r="I18" s="26">
        <v>27</v>
      </c>
      <c r="J18" s="27">
        <v>18</v>
      </c>
      <c r="K18" s="28">
        <f t="shared" si="0"/>
        <v>180</v>
      </c>
      <c r="L18" s="29">
        <f t="shared" si="1"/>
        <v>2.1515658618216593E-2</v>
      </c>
      <c r="M18" s="30">
        <f t="shared" si="2"/>
        <v>2.7644249228264708E-3</v>
      </c>
      <c r="N18" s="31">
        <v>23</v>
      </c>
      <c r="O18" s="32" t="s">
        <v>27</v>
      </c>
      <c r="P18" s="33">
        <f t="shared" si="3"/>
        <v>7.8260869565217392</v>
      </c>
    </row>
    <row r="19" spans="1:16" ht="16.5" customHeight="1">
      <c r="A19" s="1">
        <v>16</v>
      </c>
      <c r="B19" s="688"/>
      <c r="C19" s="34" t="s">
        <v>17</v>
      </c>
      <c r="D19" s="35" t="s">
        <v>23</v>
      </c>
      <c r="E19" s="35" t="s">
        <v>49</v>
      </c>
      <c r="F19" s="35" t="s">
        <v>50</v>
      </c>
      <c r="G19" s="35" t="s">
        <v>26</v>
      </c>
      <c r="H19" s="34">
        <v>94</v>
      </c>
      <c r="I19" s="35">
        <v>26</v>
      </c>
      <c r="J19" s="36">
        <v>19</v>
      </c>
      <c r="K19" s="37">
        <f t="shared" si="0"/>
        <v>139</v>
      </c>
      <c r="L19" s="38">
        <f t="shared" si="1"/>
        <v>1.6614869710733924E-2</v>
      </c>
      <c r="M19" s="39">
        <f t="shared" si="2"/>
        <v>2.1347503570715524E-3</v>
      </c>
      <c r="N19" s="40">
        <v>28</v>
      </c>
      <c r="O19" s="41" t="s">
        <v>27</v>
      </c>
      <c r="P19" s="42">
        <f t="shared" si="3"/>
        <v>4.9642857142857144</v>
      </c>
    </row>
    <row r="20" spans="1:16" ht="16.5" customHeight="1">
      <c r="A20" s="1">
        <v>17</v>
      </c>
      <c r="B20" s="687"/>
      <c r="C20" s="25" t="s">
        <v>17</v>
      </c>
      <c r="D20" s="26" t="s">
        <v>18</v>
      </c>
      <c r="E20" s="26" t="s">
        <v>33</v>
      </c>
      <c r="F20" s="26" t="s">
        <v>51</v>
      </c>
      <c r="G20" s="26" t="s">
        <v>26</v>
      </c>
      <c r="H20" s="25">
        <v>84</v>
      </c>
      <c r="I20" s="26">
        <v>13</v>
      </c>
      <c r="J20" s="27">
        <v>17</v>
      </c>
      <c r="K20" s="28">
        <f t="shared" si="0"/>
        <v>114</v>
      </c>
      <c r="L20" s="29">
        <f t="shared" si="1"/>
        <v>1.3626583791537174E-2</v>
      </c>
      <c r="M20" s="30">
        <f t="shared" si="2"/>
        <v>1.7508024511234317E-3</v>
      </c>
      <c r="N20" s="31">
        <v>10</v>
      </c>
      <c r="O20" s="32" t="s">
        <v>27</v>
      </c>
      <c r="P20" s="33">
        <f t="shared" si="3"/>
        <v>11.4</v>
      </c>
    </row>
    <row r="21" spans="1:16" ht="16.5" customHeight="1">
      <c r="A21" s="1">
        <v>18</v>
      </c>
      <c r="B21" s="688"/>
      <c r="C21" s="34" t="s">
        <v>52</v>
      </c>
      <c r="D21" s="35" t="s">
        <v>23</v>
      </c>
      <c r="E21" s="35" t="s">
        <v>53</v>
      </c>
      <c r="F21" s="35" t="s">
        <v>54</v>
      </c>
      <c r="G21" s="35"/>
      <c r="H21" s="34"/>
      <c r="I21" s="35"/>
      <c r="J21" s="36"/>
      <c r="K21" s="37">
        <v>38</v>
      </c>
      <c r="L21" s="38">
        <f t="shared" si="1"/>
        <v>4.5421945971790582E-3</v>
      </c>
      <c r="M21" s="39">
        <f t="shared" si="2"/>
        <v>5.8360081704114382E-4</v>
      </c>
      <c r="N21" s="40">
        <v>0</v>
      </c>
      <c r="O21" s="41" t="s">
        <v>27</v>
      </c>
      <c r="P21" s="42"/>
    </row>
    <row r="22" spans="1:16" ht="16.5" customHeight="1" thickBot="1">
      <c r="A22" s="1">
        <v>19</v>
      </c>
      <c r="B22" s="690"/>
      <c r="C22" s="53" t="s">
        <v>55</v>
      </c>
      <c r="D22" s="54" t="s">
        <v>46</v>
      </c>
      <c r="E22" s="54" t="s">
        <v>56</v>
      </c>
      <c r="F22" s="54" t="s">
        <v>57</v>
      </c>
      <c r="G22" s="54"/>
      <c r="H22" s="53"/>
      <c r="I22" s="54"/>
      <c r="J22" s="55"/>
      <c r="K22" s="56">
        <v>21</v>
      </c>
      <c r="L22" s="57">
        <f t="shared" si="1"/>
        <v>2.5101601721252689E-3</v>
      </c>
      <c r="M22" s="58">
        <f t="shared" si="2"/>
        <v>3.2251624099642162E-4</v>
      </c>
      <c r="N22" s="59">
        <v>0</v>
      </c>
      <c r="O22" s="60" t="s">
        <v>27</v>
      </c>
      <c r="P22" s="61"/>
    </row>
    <row r="23" spans="1:16" ht="16.5" customHeight="1">
      <c r="A23" s="1">
        <v>1</v>
      </c>
      <c r="B23" s="691"/>
      <c r="C23" s="62" t="s">
        <v>58</v>
      </c>
      <c r="D23" s="63" t="s">
        <v>59</v>
      </c>
      <c r="E23" s="63" t="s">
        <v>60</v>
      </c>
      <c r="F23" s="63" t="s">
        <v>61</v>
      </c>
      <c r="G23" s="63" t="s">
        <v>62</v>
      </c>
      <c r="H23" s="62">
        <v>827</v>
      </c>
      <c r="I23" s="63">
        <v>198</v>
      </c>
      <c r="J23" s="64">
        <v>181</v>
      </c>
      <c r="K23" s="65">
        <f t="shared" ref="K23:K35" si="4">H23+I23+J23</f>
        <v>1206</v>
      </c>
      <c r="L23" s="66">
        <f t="shared" ref="L23:L37" si="5">K23/$K$156</f>
        <v>0.19950372208436726</v>
      </c>
      <c r="M23" s="67">
        <f t="shared" si="2"/>
        <v>1.8521646982937356E-2</v>
      </c>
      <c r="N23" s="68">
        <v>45</v>
      </c>
      <c r="O23" s="69" t="s">
        <v>27</v>
      </c>
      <c r="P23" s="70">
        <f t="shared" ref="P23:P35" si="6">K23/N23</f>
        <v>26.8</v>
      </c>
    </row>
    <row r="24" spans="1:16" ht="16.5" customHeight="1">
      <c r="A24" s="1">
        <v>2</v>
      </c>
      <c r="B24" s="688"/>
      <c r="C24" s="34" t="s">
        <v>58</v>
      </c>
      <c r="D24" s="35" t="s">
        <v>63</v>
      </c>
      <c r="E24" s="35" t="s">
        <v>19</v>
      </c>
      <c r="F24" s="35" t="s">
        <v>64</v>
      </c>
      <c r="G24" s="35" t="s">
        <v>32</v>
      </c>
      <c r="H24" s="34">
        <v>673</v>
      </c>
      <c r="I24" s="35">
        <v>54</v>
      </c>
      <c r="J24" s="36">
        <v>17</v>
      </c>
      <c r="K24" s="37">
        <f t="shared" si="4"/>
        <v>744</v>
      </c>
      <c r="L24" s="38">
        <f t="shared" si="5"/>
        <v>0.12307692307692308</v>
      </c>
      <c r="M24" s="39">
        <f t="shared" si="2"/>
        <v>1.142628968101608E-2</v>
      </c>
      <c r="N24" s="40">
        <v>19</v>
      </c>
      <c r="O24" s="41" t="s">
        <v>27</v>
      </c>
      <c r="P24" s="42">
        <f t="shared" si="6"/>
        <v>39.157894736842103</v>
      </c>
    </row>
    <row r="25" spans="1:16" ht="16.5" customHeight="1">
      <c r="A25" s="1">
        <v>3</v>
      </c>
      <c r="B25" s="688"/>
      <c r="C25" s="34" t="s">
        <v>58</v>
      </c>
      <c r="D25" s="35" t="s">
        <v>59</v>
      </c>
      <c r="E25" s="35" t="s">
        <v>19</v>
      </c>
      <c r="F25" s="35" t="s">
        <v>65</v>
      </c>
      <c r="G25" s="35" t="s">
        <v>30</v>
      </c>
      <c r="H25" s="34">
        <v>612</v>
      </c>
      <c r="I25" s="35">
        <v>47</v>
      </c>
      <c r="J25" s="36">
        <v>18</v>
      </c>
      <c r="K25" s="37">
        <f t="shared" si="4"/>
        <v>677</v>
      </c>
      <c r="L25" s="38">
        <f t="shared" si="5"/>
        <v>0.11199338296112489</v>
      </c>
      <c r="M25" s="39">
        <f t="shared" si="2"/>
        <v>1.0397309293075115E-2</v>
      </c>
      <c r="N25" s="40">
        <v>16</v>
      </c>
      <c r="O25" s="41" t="s">
        <v>27</v>
      </c>
      <c r="P25" s="42">
        <f t="shared" si="6"/>
        <v>42.3125</v>
      </c>
    </row>
    <row r="26" spans="1:16" ht="16.5" customHeight="1">
      <c r="A26" s="1">
        <v>4</v>
      </c>
      <c r="B26" s="688"/>
      <c r="C26" s="34" t="s">
        <v>58</v>
      </c>
      <c r="D26" s="35" t="s">
        <v>66</v>
      </c>
      <c r="E26" s="35" t="s">
        <v>19</v>
      </c>
      <c r="F26" s="35" t="s">
        <v>67</v>
      </c>
      <c r="G26" s="35" t="s">
        <v>32</v>
      </c>
      <c r="H26" s="34">
        <v>592</v>
      </c>
      <c r="I26" s="35">
        <v>41</v>
      </c>
      <c r="J26" s="36">
        <v>10</v>
      </c>
      <c r="K26" s="37">
        <f t="shared" si="4"/>
        <v>643</v>
      </c>
      <c r="L26" s="38">
        <f t="shared" si="5"/>
        <v>0.10636889991728701</v>
      </c>
      <c r="M26" s="39">
        <f t="shared" si="2"/>
        <v>9.8751401409856703E-3</v>
      </c>
      <c r="N26" s="40">
        <v>19</v>
      </c>
      <c r="O26" s="41" t="s">
        <v>27</v>
      </c>
      <c r="P26" s="42">
        <f t="shared" si="6"/>
        <v>33.842105263157897</v>
      </c>
    </row>
    <row r="27" spans="1:16" ht="16.5" customHeight="1">
      <c r="A27" s="1">
        <v>5</v>
      </c>
      <c r="B27" s="688"/>
      <c r="C27" s="34" t="s">
        <v>58</v>
      </c>
      <c r="D27" s="35" t="s">
        <v>66</v>
      </c>
      <c r="E27" s="35" t="s">
        <v>49</v>
      </c>
      <c r="F27" s="35" t="s">
        <v>68</v>
      </c>
      <c r="G27" s="35" t="s">
        <v>30</v>
      </c>
      <c r="H27" s="34">
        <v>433</v>
      </c>
      <c r="I27" s="35">
        <v>43</v>
      </c>
      <c r="J27" s="36">
        <v>13</v>
      </c>
      <c r="K27" s="37">
        <f t="shared" si="4"/>
        <v>489</v>
      </c>
      <c r="L27" s="38">
        <f t="shared" si="5"/>
        <v>8.0893300248138955E-2</v>
      </c>
      <c r="M27" s="39">
        <f t="shared" si="2"/>
        <v>7.5100210403452458E-3</v>
      </c>
      <c r="N27" s="40">
        <v>20</v>
      </c>
      <c r="O27" s="41" t="s">
        <v>27</v>
      </c>
      <c r="P27" s="42">
        <f t="shared" si="6"/>
        <v>24.45</v>
      </c>
    </row>
    <row r="28" spans="1:16" ht="16.5" customHeight="1">
      <c r="A28" s="1">
        <v>6</v>
      </c>
      <c r="B28" s="687"/>
      <c r="C28" s="25" t="s">
        <v>58</v>
      </c>
      <c r="D28" s="26" t="s">
        <v>59</v>
      </c>
      <c r="E28" s="26" t="s">
        <v>60</v>
      </c>
      <c r="F28" s="26" t="s">
        <v>69</v>
      </c>
      <c r="G28" s="26" t="s">
        <v>42</v>
      </c>
      <c r="H28" s="25">
        <v>241</v>
      </c>
      <c r="I28" s="26">
        <v>94</v>
      </c>
      <c r="J28" s="27">
        <v>74</v>
      </c>
      <c r="K28" s="28">
        <f t="shared" si="4"/>
        <v>409</v>
      </c>
      <c r="L28" s="29">
        <f t="shared" si="5"/>
        <v>6.7659222497932173E-2</v>
      </c>
      <c r="M28" s="30">
        <f t="shared" si="2"/>
        <v>6.2813877413112592E-3</v>
      </c>
      <c r="N28" s="31">
        <v>15</v>
      </c>
      <c r="O28" s="32" t="s">
        <v>27</v>
      </c>
      <c r="P28" s="33">
        <f t="shared" si="6"/>
        <v>27.266666666666666</v>
      </c>
    </row>
    <row r="29" spans="1:16" ht="16.5" customHeight="1">
      <c r="A29" s="1">
        <v>7</v>
      </c>
      <c r="B29" s="688"/>
      <c r="C29" s="34" t="s">
        <v>58</v>
      </c>
      <c r="D29" s="35" t="s">
        <v>59</v>
      </c>
      <c r="E29" s="35" t="s">
        <v>19</v>
      </c>
      <c r="F29" s="35" t="s">
        <v>70</v>
      </c>
      <c r="G29" s="35" t="s">
        <v>32</v>
      </c>
      <c r="H29" s="34">
        <v>337</v>
      </c>
      <c r="I29" s="35">
        <v>21</v>
      </c>
      <c r="J29" s="36">
        <v>12</v>
      </c>
      <c r="K29" s="37">
        <f t="shared" si="4"/>
        <v>370</v>
      </c>
      <c r="L29" s="38">
        <f t="shared" si="5"/>
        <v>6.1207609594706371E-2</v>
      </c>
      <c r="M29" s="39">
        <f t="shared" si="2"/>
        <v>5.6824290080321905E-3</v>
      </c>
      <c r="N29" s="40">
        <v>8</v>
      </c>
      <c r="O29" s="41" t="s">
        <v>27</v>
      </c>
      <c r="P29" s="42">
        <f t="shared" si="6"/>
        <v>46.25</v>
      </c>
    </row>
    <row r="30" spans="1:16" ht="16.5" customHeight="1">
      <c r="A30" s="1">
        <v>8</v>
      </c>
      <c r="B30" s="688"/>
      <c r="C30" s="34" t="s">
        <v>58</v>
      </c>
      <c r="D30" s="35" t="s">
        <v>59</v>
      </c>
      <c r="E30" s="35" t="s">
        <v>19</v>
      </c>
      <c r="F30" s="35" t="s">
        <v>71</v>
      </c>
      <c r="G30" s="35" t="s">
        <v>32</v>
      </c>
      <c r="H30" s="34">
        <v>308</v>
      </c>
      <c r="I30" s="35">
        <v>30</v>
      </c>
      <c r="J30" s="36">
        <v>4</v>
      </c>
      <c r="K30" s="37">
        <f t="shared" si="4"/>
        <v>342</v>
      </c>
      <c r="L30" s="38">
        <f t="shared" si="5"/>
        <v>5.6575682382133993E-2</v>
      </c>
      <c r="M30" s="39">
        <f t="shared" si="2"/>
        <v>5.2524073533702946E-3</v>
      </c>
      <c r="N30" s="40">
        <v>8</v>
      </c>
      <c r="O30" s="41" t="s">
        <v>27</v>
      </c>
      <c r="P30" s="42">
        <f t="shared" si="6"/>
        <v>42.75</v>
      </c>
    </row>
    <row r="31" spans="1:16" ht="16.5" customHeight="1">
      <c r="A31" s="1">
        <v>9</v>
      </c>
      <c r="B31" s="688"/>
      <c r="C31" s="34" t="s">
        <v>58</v>
      </c>
      <c r="D31" s="71" t="s">
        <v>66</v>
      </c>
      <c r="E31" s="71" t="s">
        <v>19</v>
      </c>
      <c r="F31" s="71" t="s">
        <v>72</v>
      </c>
      <c r="G31" s="71" t="s">
        <v>32</v>
      </c>
      <c r="H31" s="43">
        <v>287</v>
      </c>
      <c r="I31" s="71">
        <v>18</v>
      </c>
      <c r="J31" s="72">
        <v>21</v>
      </c>
      <c r="K31" s="73">
        <f t="shared" si="4"/>
        <v>326</v>
      </c>
      <c r="L31" s="74">
        <f t="shared" si="5"/>
        <v>5.3928866832092637E-2</v>
      </c>
      <c r="M31" s="75">
        <f t="shared" si="2"/>
        <v>5.0066806935634969E-3</v>
      </c>
      <c r="N31" s="76">
        <v>11</v>
      </c>
      <c r="O31" s="77" t="s">
        <v>27</v>
      </c>
      <c r="P31" s="78">
        <f t="shared" si="6"/>
        <v>29.636363636363637</v>
      </c>
    </row>
    <row r="32" spans="1:16" ht="16.5" customHeight="1">
      <c r="A32" s="1">
        <v>10</v>
      </c>
      <c r="B32" s="692"/>
      <c r="C32" s="79" t="s">
        <v>58</v>
      </c>
      <c r="D32" s="35" t="s">
        <v>59</v>
      </c>
      <c r="E32" s="35" t="s">
        <v>19</v>
      </c>
      <c r="F32" s="35" t="s">
        <v>73</v>
      </c>
      <c r="G32" s="35" t="s">
        <v>32</v>
      </c>
      <c r="H32" s="34">
        <v>275</v>
      </c>
      <c r="I32" s="35">
        <v>27</v>
      </c>
      <c r="J32" s="36">
        <v>10</v>
      </c>
      <c r="K32" s="37">
        <f t="shared" si="4"/>
        <v>312</v>
      </c>
      <c r="L32" s="38">
        <f t="shared" si="5"/>
        <v>5.1612903225806452E-2</v>
      </c>
      <c r="M32" s="39">
        <f t="shared" si="2"/>
        <v>4.7916698662325494E-3</v>
      </c>
      <c r="N32" s="40">
        <v>6</v>
      </c>
      <c r="O32" s="41" t="s">
        <v>27</v>
      </c>
      <c r="P32" s="42">
        <f t="shared" si="6"/>
        <v>52</v>
      </c>
    </row>
    <row r="33" spans="1:17" ht="16.5" customHeight="1">
      <c r="A33" s="1">
        <v>11</v>
      </c>
      <c r="B33" s="688"/>
      <c r="C33" s="34" t="s">
        <v>58</v>
      </c>
      <c r="D33" s="35" t="s">
        <v>74</v>
      </c>
      <c r="E33" s="35" t="s">
        <v>19</v>
      </c>
      <c r="F33" s="35" t="s">
        <v>75</v>
      </c>
      <c r="G33" s="35" t="s">
        <v>32</v>
      </c>
      <c r="H33" s="34">
        <v>238</v>
      </c>
      <c r="I33" s="35">
        <v>25</v>
      </c>
      <c r="J33" s="36">
        <v>10</v>
      </c>
      <c r="K33" s="37">
        <f t="shared" si="4"/>
        <v>273</v>
      </c>
      <c r="L33" s="38">
        <f t="shared" si="5"/>
        <v>4.5161290322580643E-2</v>
      </c>
      <c r="M33" s="39">
        <f t="shared" si="2"/>
        <v>4.1927111329534807E-3</v>
      </c>
      <c r="N33" s="40">
        <v>7</v>
      </c>
      <c r="O33" s="41" t="s">
        <v>27</v>
      </c>
      <c r="P33" s="42">
        <f t="shared" si="6"/>
        <v>39</v>
      </c>
    </row>
    <row r="34" spans="1:17" ht="16.5" customHeight="1">
      <c r="A34" s="1">
        <v>12</v>
      </c>
      <c r="B34" s="687"/>
      <c r="C34" s="25" t="s">
        <v>58</v>
      </c>
      <c r="D34" s="26" t="s">
        <v>66</v>
      </c>
      <c r="E34" s="26" t="s">
        <v>24</v>
      </c>
      <c r="F34" s="26" t="s">
        <v>76</v>
      </c>
      <c r="G34" s="26" t="s">
        <v>26</v>
      </c>
      <c r="H34" s="25">
        <v>140</v>
      </c>
      <c r="I34" s="26">
        <v>43</v>
      </c>
      <c r="J34" s="27">
        <v>18</v>
      </c>
      <c r="K34" s="28">
        <f t="shared" si="4"/>
        <v>201</v>
      </c>
      <c r="L34" s="29">
        <f t="shared" si="5"/>
        <v>3.3250620347394538E-2</v>
      </c>
      <c r="M34" s="30">
        <f t="shared" si="2"/>
        <v>3.0869411638228925E-3</v>
      </c>
      <c r="N34" s="31">
        <v>33</v>
      </c>
      <c r="O34" s="32" t="s">
        <v>27</v>
      </c>
      <c r="P34" s="33">
        <f t="shared" si="6"/>
        <v>6.0909090909090908</v>
      </c>
    </row>
    <row r="35" spans="1:17" ht="16.5" customHeight="1">
      <c r="A35" s="1">
        <v>13</v>
      </c>
      <c r="B35" s="687" t="s">
        <v>1015</v>
      </c>
      <c r="C35" s="25" t="s">
        <v>58</v>
      </c>
      <c r="D35" s="26" t="s">
        <v>59</v>
      </c>
      <c r="E35" s="26" t="s">
        <v>24</v>
      </c>
      <c r="F35" s="26" t="s">
        <v>77</v>
      </c>
      <c r="G35" s="26" t="s">
        <v>30</v>
      </c>
      <c r="H35" s="25">
        <v>42</v>
      </c>
      <c r="I35" s="26">
        <v>4</v>
      </c>
      <c r="J35" s="27">
        <v>1</v>
      </c>
      <c r="K35" s="28">
        <f t="shared" si="4"/>
        <v>47</v>
      </c>
      <c r="L35" s="29">
        <f t="shared" si="5"/>
        <v>7.7750206782464847E-3</v>
      </c>
      <c r="M35" s="30">
        <f t="shared" si="2"/>
        <v>7.218220631824674E-4</v>
      </c>
      <c r="N35" s="31">
        <v>10</v>
      </c>
      <c r="O35" s="32" t="s">
        <v>27</v>
      </c>
      <c r="P35" s="33">
        <f t="shared" si="6"/>
        <v>4.7</v>
      </c>
    </row>
    <row r="36" spans="1:17" ht="16.5" customHeight="1">
      <c r="A36" s="1">
        <v>14</v>
      </c>
      <c r="B36" s="688"/>
      <c r="C36" s="34" t="s">
        <v>78</v>
      </c>
      <c r="D36" s="35" t="s">
        <v>59</v>
      </c>
      <c r="E36" s="35" t="s">
        <v>53</v>
      </c>
      <c r="F36" s="35" t="s">
        <v>79</v>
      </c>
      <c r="G36" s="35"/>
      <c r="H36" s="34"/>
      <c r="I36" s="35"/>
      <c r="J36" s="36"/>
      <c r="K36" s="37">
        <v>5</v>
      </c>
      <c r="L36" s="38">
        <f t="shared" si="5"/>
        <v>8.271298593879239E-4</v>
      </c>
      <c r="M36" s="39">
        <f t="shared" ref="M36:M69" si="7">K36/$K$167</f>
        <v>7.6789581189624191E-5</v>
      </c>
      <c r="N36" s="40">
        <v>0</v>
      </c>
      <c r="O36" s="41" t="s">
        <v>27</v>
      </c>
      <c r="P36" s="42"/>
    </row>
    <row r="37" spans="1:17" ht="16.5" customHeight="1" thickBot="1">
      <c r="A37" s="1">
        <v>15</v>
      </c>
      <c r="B37" s="688"/>
      <c r="C37" s="34" t="s">
        <v>78</v>
      </c>
      <c r="D37" s="35" t="s">
        <v>59</v>
      </c>
      <c r="E37" s="35" t="s">
        <v>53</v>
      </c>
      <c r="F37" s="35" t="s">
        <v>80</v>
      </c>
      <c r="G37" s="35"/>
      <c r="H37" s="34"/>
      <c r="I37" s="35"/>
      <c r="J37" s="36"/>
      <c r="K37" s="37">
        <v>1</v>
      </c>
      <c r="L37" s="38">
        <f t="shared" si="5"/>
        <v>1.6542597187758478E-4</v>
      </c>
      <c r="M37" s="39">
        <f t="shared" si="7"/>
        <v>1.5357916237924837E-5</v>
      </c>
      <c r="N37" s="40">
        <v>0</v>
      </c>
      <c r="O37" s="41" t="s">
        <v>27</v>
      </c>
      <c r="P37" s="42"/>
    </row>
    <row r="38" spans="1:17" ht="16.5" customHeight="1">
      <c r="A38" s="1">
        <v>1</v>
      </c>
      <c r="B38" s="691"/>
      <c r="C38" s="62" t="s">
        <v>81</v>
      </c>
      <c r="D38" s="63" t="s">
        <v>82</v>
      </c>
      <c r="E38" s="63" t="s">
        <v>60</v>
      </c>
      <c r="F38" s="63" t="s">
        <v>83</v>
      </c>
      <c r="G38" s="63" t="s">
        <v>26</v>
      </c>
      <c r="H38" s="62">
        <v>438</v>
      </c>
      <c r="I38" s="63">
        <v>135</v>
      </c>
      <c r="J38" s="64">
        <v>123</v>
      </c>
      <c r="K38" s="65">
        <f t="shared" ref="K38:K55" si="8">H38+I38+J38</f>
        <v>696</v>
      </c>
      <c r="L38" s="66">
        <f t="shared" ref="L38:L60" si="9">K38/$K$157</f>
        <v>0.103834104132478</v>
      </c>
      <c r="M38" s="67">
        <f t="shared" si="7"/>
        <v>1.0689109701595688E-2</v>
      </c>
      <c r="N38" s="68">
        <v>39</v>
      </c>
      <c r="O38" s="69" t="s">
        <v>27</v>
      </c>
      <c r="P38" s="52">
        <f t="shared" ref="P38:P55" si="10">K38/N38</f>
        <v>17.846153846153847</v>
      </c>
    </row>
    <row r="39" spans="1:17" ht="16.5" customHeight="1">
      <c r="A39" s="1">
        <v>2</v>
      </c>
      <c r="B39" s="688"/>
      <c r="C39" s="34" t="s">
        <v>81</v>
      </c>
      <c r="D39" s="35" t="s">
        <v>84</v>
      </c>
      <c r="E39" s="35" t="s">
        <v>19</v>
      </c>
      <c r="F39" s="35" t="s">
        <v>85</v>
      </c>
      <c r="G39" s="35" t="s">
        <v>21</v>
      </c>
      <c r="H39" s="34">
        <v>605</v>
      </c>
      <c r="I39" s="35">
        <v>39</v>
      </c>
      <c r="J39" s="36">
        <v>19</v>
      </c>
      <c r="K39" s="37">
        <f t="shared" si="8"/>
        <v>663</v>
      </c>
      <c r="L39" s="38">
        <f t="shared" si="9"/>
        <v>9.8910935402058781E-2</v>
      </c>
      <c r="M39" s="39">
        <f t="shared" si="7"/>
        <v>1.0182298465744168E-2</v>
      </c>
      <c r="N39" s="40">
        <v>15</v>
      </c>
      <c r="O39" s="41" t="s">
        <v>27</v>
      </c>
      <c r="P39" s="42">
        <f t="shared" si="10"/>
        <v>44.2</v>
      </c>
    </row>
    <row r="40" spans="1:17" ht="16.5" customHeight="1">
      <c r="A40" s="1">
        <v>3</v>
      </c>
      <c r="B40" s="688"/>
      <c r="C40" s="34" t="s">
        <v>81</v>
      </c>
      <c r="D40" s="35" t="s">
        <v>82</v>
      </c>
      <c r="E40" s="35" t="s">
        <v>19</v>
      </c>
      <c r="F40" s="35" t="s">
        <v>86</v>
      </c>
      <c r="G40" s="35" t="s">
        <v>21</v>
      </c>
      <c r="H40" s="34">
        <v>561</v>
      </c>
      <c r="I40" s="35">
        <v>39</v>
      </c>
      <c r="J40" s="36">
        <v>39</v>
      </c>
      <c r="K40" s="37">
        <f t="shared" si="8"/>
        <v>639</v>
      </c>
      <c r="L40" s="38">
        <f t="shared" si="9"/>
        <v>9.5330449052662983E-2</v>
      </c>
      <c r="M40" s="39">
        <f t="shared" si="7"/>
        <v>9.8137084760339718E-3</v>
      </c>
      <c r="N40" s="40">
        <v>14</v>
      </c>
      <c r="O40" s="41" t="s">
        <v>27</v>
      </c>
      <c r="P40" s="42">
        <f t="shared" si="10"/>
        <v>45.642857142857146</v>
      </c>
    </row>
    <row r="41" spans="1:17" ht="16.5" customHeight="1">
      <c r="A41" s="1">
        <v>4</v>
      </c>
      <c r="B41" s="688"/>
      <c r="C41" s="34" t="s">
        <v>81</v>
      </c>
      <c r="D41" s="35" t="s">
        <v>82</v>
      </c>
      <c r="E41" s="35" t="s">
        <v>19</v>
      </c>
      <c r="F41" s="35" t="s">
        <v>87</v>
      </c>
      <c r="G41" s="35" t="s">
        <v>32</v>
      </c>
      <c r="H41" s="34">
        <v>550</v>
      </c>
      <c r="I41" s="35">
        <v>30</v>
      </c>
      <c r="J41" s="36">
        <v>30</v>
      </c>
      <c r="K41" s="37">
        <f t="shared" si="8"/>
        <v>610</v>
      </c>
      <c r="L41" s="38">
        <f t="shared" si="9"/>
        <v>9.1004028047143068E-2</v>
      </c>
      <c r="M41" s="39">
        <f t="shared" si="7"/>
        <v>9.3683289051341521E-3</v>
      </c>
      <c r="N41" s="40">
        <v>15</v>
      </c>
      <c r="O41" s="41" t="s">
        <v>27</v>
      </c>
      <c r="P41" s="42">
        <f t="shared" si="10"/>
        <v>40.666666666666664</v>
      </c>
    </row>
    <row r="42" spans="1:17" ht="16.5" customHeight="1">
      <c r="A42" s="1">
        <v>5</v>
      </c>
      <c r="B42" s="688"/>
      <c r="C42" s="34" t="s">
        <v>81</v>
      </c>
      <c r="D42" s="35" t="s">
        <v>84</v>
      </c>
      <c r="E42" s="35" t="s">
        <v>19</v>
      </c>
      <c r="F42" s="35" t="s">
        <v>88</v>
      </c>
      <c r="G42" s="35" t="s">
        <v>37</v>
      </c>
      <c r="H42" s="34">
        <v>446</v>
      </c>
      <c r="I42" s="35">
        <v>35</v>
      </c>
      <c r="J42" s="36">
        <v>22</v>
      </c>
      <c r="K42" s="37">
        <f t="shared" si="8"/>
        <v>503</v>
      </c>
      <c r="L42" s="38">
        <f t="shared" si="9"/>
        <v>7.5041026406086828E-2</v>
      </c>
      <c r="M42" s="39">
        <f t="shared" si="7"/>
        <v>7.7250318676761933E-3</v>
      </c>
      <c r="N42" s="40">
        <v>19</v>
      </c>
      <c r="O42" s="41" t="s">
        <v>27</v>
      </c>
      <c r="P42" s="42">
        <f t="shared" si="10"/>
        <v>26.473684210526315</v>
      </c>
    </row>
    <row r="43" spans="1:17" ht="16.5" customHeight="1">
      <c r="A43" s="1">
        <v>6</v>
      </c>
      <c r="B43" s="688"/>
      <c r="C43" s="34" t="s">
        <v>81</v>
      </c>
      <c r="D43" s="35" t="s">
        <v>89</v>
      </c>
      <c r="E43" s="35" t="s">
        <v>49</v>
      </c>
      <c r="F43" s="35" t="s">
        <v>90</v>
      </c>
      <c r="G43" s="35" t="s">
        <v>32</v>
      </c>
      <c r="H43" s="34">
        <v>390</v>
      </c>
      <c r="I43" s="35">
        <v>39</v>
      </c>
      <c r="J43" s="36">
        <v>23</v>
      </c>
      <c r="K43" s="37">
        <f t="shared" si="8"/>
        <v>452</v>
      </c>
      <c r="L43" s="38">
        <f t="shared" si="9"/>
        <v>6.7432492913620773E-2</v>
      </c>
      <c r="M43" s="39">
        <f t="shared" si="7"/>
        <v>6.9417781395420272E-3</v>
      </c>
      <c r="N43" s="40">
        <v>46</v>
      </c>
      <c r="O43" s="41" t="s">
        <v>27</v>
      </c>
      <c r="P43" s="42">
        <f t="shared" si="10"/>
        <v>9.8260869565217384</v>
      </c>
    </row>
    <row r="44" spans="1:17" ht="16.5" customHeight="1">
      <c r="A44" s="1">
        <v>7</v>
      </c>
      <c r="B44" s="688"/>
      <c r="C44" s="34" t="s">
        <v>81</v>
      </c>
      <c r="D44" s="35" t="s">
        <v>91</v>
      </c>
      <c r="E44" s="35" t="s">
        <v>19</v>
      </c>
      <c r="F44" s="35" t="s">
        <v>92</v>
      </c>
      <c r="G44" s="35" t="s">
        <v>30</v>
      </c>
      <c r="H44" s="34">
        <v>346</v>
      </c>
      <c r="I44" s="35">
        <v>47</v>
      </c>
      <c r="J44" s="36">
        <v>43</v>
      </c>
      <c r="K44" s="37">
        <f t="shared" si="8"/>
        <v>436</v>
      </c>
      <c r="L44" s="38">
        <f t="shared" si="9"/>
        <v>6.5045502014023565E-2</v>
      </c>
      <c r="M44" s="39">
        <f t="shared" si="7"/>
        <v>6.6960514797352296E-3</v>
      </c>
      <c r="N44" s="40">
        <v>14</v>
      </c>
      <c r="O44" s="41" t="s">
        <v>27</v>
      </c>
      <c r="P44" s="42">
        <f t="shared" si="10"/>
        <v>31.142857142857142</v>
      </c>
    </row>
    <row r="45" spans="1:17" ht="16.5" customHeight="1">
      <c r="A45" s="1">
        <v>8</v>
      </c>
      <c r="B45" s="688"/>
      <c r="C45" s="34" t="s">
        <v>81</v>
      </c>
      <c r="D45" s="35" t="s">
        <v>89</v>
      </c>
      <c r="E45" s="35" t="s">
        <v>19</v>
      </c>
      <c r="F45" s="35" t="s">
        <v>93</v>
      </c>
      <c r="G45" s="35" t="s">
        <v>37</v>
      </c>
      <c r="H45" s="34">
        <v>304</v>
      </c>
      <c r="I45" s="35">
        <v>17</v>
      </c>
      <c r="J45" s="36">
        <v>3</v>
      </c>
      <c r="K45" s="37">
        <f t="shared" si="8"/>
        <v>324</v>
      </c>
      <c r="L45" s="38">
        <f t="shared" si="9"/>
        <v>4.8336565716843208E-2</v>
      </c>
      <c r="M45" s="39">
        <f t="shared" si="7"/>
        <v>4.9759648610876476E-3</v>
      </c>
      <c r="N45" s="40">
        <v>18</v>
      </c>
      <c r="O45" s="41" t="s">
        <v>27</v>
      </c>
      <c r="P45" s="681">
        <f t="shared" si="10"/>
        <v>18</v>
      </c>
      <c r="Q45" s="682"/>
    </row>
    <row r="46" spans="1:17" ht="16.5" customHeight="1">
      <c r="A46" s="1">
        <v>9</v>
      </c>
      <c r="B46" s="692"/>
      <c r="C46" s="79" t="s">
        <v>81</v>
      </c>
      <c r="D46" s="80" t="s">
        <v>82</v>
      </c>
      <c r="E46" s="80" t="s">
        <v>19</v>
      </c>
      <c r="F46" s="80" t="s">
        <v>94</v>
      </c>
      <c r="G46" s="80" t="s">
        <v>30</v>
      </c>
      <c r="H46" s="79">
        <v>171</v>
      </c>
      <c r="I46" s="80">
        <v>79</v>
      </c>
      <c r="J46" s="81">
        <v>51</v>
      </c>
      <c r="K46" s="82">
        <f t="shared" si="8"/>
        <v>301</v>
      </c>
      <c r="L46" s="83">
        <f t="shared" si="9"/>
        <v>4.4905266298672239E-2</v>
      </c>
      <c r="M46" s="84">
        <f t="shared" si="7"/>
        <v>4.6227327876153766E-3</v>
      </c>
      <c r="N46" s="85">
        <v>19</v>
      </c>
      <c r="O46" s="86" t="s">
        <v>27</v>
      </c>
      <c r="P46" s="87">
        <f t="shared" si="10"/>
        <v>15.842105263157896</v>
      </c>
    </row>
    <row r="47" spans="1:17" ht="16.5" customHeight="1">
      <c r="A47" s="1">
        <v>10</v>
      </c>
      <c r="B47" s="688"/>
      <c r="C47" s="34" t="s">
        <v>81</v>
      </c>
      <c r="D47" s="35" t="s">
        <v>84</v>
      </c>
      <c r="E47" s="35" t="s">
        <v>19</v>
      </c>
      <c r="F47" s="35" t="s">
        <v>95</v>
      </c>
      <c r="G47" s="35" t="s">
        <v>30</v>
      </c>
      <c r="H47" s="34">
        <v>272</v>
      </c>
      <c r="I47" s="35">
        <v>19</v>
      </c>
      <c r="J47" s="36">
        <v>4</v>
      </c>
      <c r="K47" s="37">
        <f t="shared" si="8"/>
        <v>295</v>
      </c>
      <c r="L47" s="38">
        <f t="shared" si="9"/>
        <v>4.4010144711323286E-2</v>
      </c>
      <c r="M47" s="39">
        <f t="shared" si="7"/>
        <v>4.5305852901878271E-3</v>
      </c>
      <c r="N47" s="40">
        <v>8</v>
      </c>
      <c r="O47" s="41" t="s">
        <v>27</v>
      </c>
      <c r="P47" s="42">
        <f t="shared" si="10"/>
        <v>36.875</v>
      </c>
    </row>
    <row r="48" spans="1:17" ht="16.5" customHeight="1">
      <c r="A48" s="1">
        <v>11</v>
      </c>
      <c r="B48" s="688"/>
      <c r="C48" s="34" t="s">
        <v>81</v>
      </c>
      <c r="D48" s="35" t="s">
        <v>91</v>
      </c>
      <c r="E48" s="35" t="s">
        <v>49</v>
      </c>
      <c r="F48" s="35" t="s">
        <v>96</v>
      </c>
      <c r="G48" s="35" t="s">
        <v>30</v>
      </c>
      <c r="H48" s="34">
        <v>219</v>
      </c>
      <c r="I48" s="35">
        <v>27</v>
      </c>
      <c r="J48" s="36">
        <v>22</v>
      </c>
      <c r="K48" s="37">
        <f t="shared" si="8"/>
        <v>268</v>
      </c>
      <c r="L48" s="38">
        <f t="shared" si="9"/>
        <v>3.9982097568253022E-2</v>
      </c>
      <c r="M48" s="39">
        <f t="shared" si="7"/>
        <v>4.1159215517638566E-3</v>
      </c>
      <c r="N48" s="40">
        <v>16</v>
      </c>
      <c r="O48" s="41" t="s">
        <v>27</v>
      </c>
      <c r="P48" s="42">
        <f t="shared" si="10"/>
        <v>16.75</v>
      </c>
    </row>
    <row r="49" spans="1:16" ht="16.5" customHeight="1">
      <c r="A49" s="1">
        <v>12</v>
      </c>
      <c r="B49" s="688"/>
      <c r="C49" s="34" t="s">
        <v>81</v>
      </c>
      <c r="D49" s="35" t="s">
        <v>91</v>
      </c>
      <c r="E49" s="35" t="s">
        <v>19</v>
      </c>
      <c r="F49" s="35" t="s">
        <v>97</v>
      </c>
      <c r="G49" s="35" t="s">
        <v>30</v>
      </c>
      <c r="H49" s="34">
        <v>196</v>
      </c>
      <c r="I49" s="35">
        <v>24</v>
      </c>
      <c r="J49" s="36">
        <v>30</v>
      </c>
      <c r="K49" s="37">
        <f t="shared" si="8"/>
        <v>250</v>
      </c>
      <c r="L49" s="38">
        <f t="shared" si="9"/>
        <v>3.7296732806206177E-2</v>
      </c>
      <c r="M49" s="39">
        <f t="shared" si="7"/>
        <v>3.8394790594812097E-3</v>
      </c>
      <c r="N49" s="40">
        <v>19</v>
      </c>
      <c r="O49" s="41" t="s">
        <v>27</v>
      </c>
      <c r="P49" s="42">
        <f t="shared" si="10"/>
        <v>13.157894736842104</v>
      </c>
    </row>
    <row r="50" spans="1:16" ht="16.5" customHeight="1">
      <c r="A50" s="1">
        <v>13</v>
      </c>
      <c r="B50" s="688"/>
      <c r="C50" s="34" t="s">
        <v>81</v>
      </c>
      <c r="D50" s="35" t="s">
        <v>82</v>
      </c>
      <c r="E50" s="35" t="s">
        <v>19</v>
      </c>
      <c r="F50" s="35" t="s">
        <v>98</v>
      </c>
      <c r="G50" s="35" t="s">
        <v>21</v>
      </c>
      <c r="H50" s="34">
        <v>199</v>
      </c>
      <c r="I50" s="35">
        <v>38</v>
      </c>
      <c r="J50" s="36">
        <v>9</v>
      </c>
      <c r="K50" s="37">
        <f t="shared" si="8"/>
        <v>246</v>
      </c>
      <c r="L50" s="38">
        <f t="shared" si="9"/>
        <v>3.6699985081306875E-2</v>
      </c>
      <c r="M50" s="39">
        <f t="shared" si="7"/>
        <v>3.7780473945295103E-3</v>
      </c>
      <c r="N50" s="40">
        <v>13</v>
      </c>
      <c r="O50" s="41" t="s">
        <v>27</v>
      </c>
      <c r="P50" s="42">
        <f t="shared" si="10"/>
        <v>18.923076923076923</v>
      </c>
    </row>
    <row r="51" spans="1:16" ht="16.5" customHeight="1">
      <c r="A51" s="1">
        <v>14</v>
      </c>
      <c r="B51" s="687"/>
      <c r="C51" s="25" t="s">
        <v>81</v>
      </c>
      <c r="D51" s="26" t="s">
        <v>82</v>
      </c>
      <c r="E51" s="26" t="s">
        <v>33</v>
      </c>
      <c r="F51" s="26" t="s">
        <v>99</v>
      </c>
      <c r="G51" s="26" t="s">
        <v>26</v>
      </c>
      <c r="H51" s="25">
        <v>175</v>
      </c>
      <c r="I51" s="26">
        <v>31</v>
      </c>
      <c r="J51" s="27">
        <v>26</v>
      </c>
      <c r="K51" s="28">
        <f t="shared" si="8"/>
        <v>232</v>
      </c>
      <c r="L51" s="29">
        <f t="shared" si="9"/>
        <v>3.4611368044159332E-2</v>
      </c>
      <c r="M51" s="30">
        <f t="shared" si="7"/>
        <v>3.5630365671985623E-3</v>
      </c>
      <c r="N51" s="31">
        <v>10</v>
      </c>
      <c r="O51" s="32" t="s">
        <v>27</v>
      </c>
      <c r="P51" s="33">
        <f t="shared" si="10"/>
        <v>23.2</v>
      </c>
    </row>
    <row r="52" spans="1:16" ht="16.5" customHeight="1">
      <c r="A52" s="1">
        <v>15</v>
      </c>
      <c r="B52" s="693"/>
      <c r="C52" s="88" t="s">
        <v>81</v>
      </c>
      <c r="D52" s="89" t="s">
        <v>100</v>
      </c>
      <c r="E52" s="89" t="s">
        <v>49</v>
      </c>
      <c r="F52" s="89" t="s">
        <v>101</v>
      </c>
      <c r="G52" s="89" t="s">
        <v>26</v>
      </c>
      <c r="H52" s="88">
        <v>153</v>
      </c>
      <c r="I52" s="89">
        <v>29</v>
      </c>
      <c r="J52" s="90">
        <v>18</v>
      </c>
      <c r="K52" s="91">
        <f t="shared" si="8"/>
        <v>200</v>
      </c>
      <c r="L52" s="92">
        <f t="shared" si="9"/>
        <v>2.9837386244964941E-2</v>
      </c>
      <c r="M52" s="93">
        <f t="shared" si="7"/>
        <v>3.0715832475849678E-3</v>
      </c>
      <c r="N52" s="94">
        <v>15</v>
      </c>
      <c r="O52" s="95" t="s">
        <v>27</v>
      </c>
      <c r="P52" s="42">
        <f t="shared" si="10"/>
        <v>13.333333333333334</v>
      </c>
    </row>
    <row r="53" spans="1:16" ht="16.5" customHeight="1">
      <c r="A53" s="1">
        <v>16</v>
      </c>
      <c r="B53" s="687"/>
      <c r="C53" s="25" t="s">
        <v>81</v>
      </c>
      <c r="D53" s="26" t="s">
        <v>100</v>
      </c>
      <c r="E53" s="26" t="s">
        <v>24</v>
      </c>
      <c r="F53" s="26" t="s">
        <v>102</v>
      </c>
      <c r="G53" s="26" t="s">
        <v>26</v>
      </c>
      <c r="H53" s="25">
        <v>135</v>
      </c>
      <c r="I53" s="26">
        <v>26</v>
      </c>
      <c r="J53" s="27">
        <v>29</v>
      </c>
      <c r="K53" s="28">
        <f t="shared" si="8"/>
        <v>190</v>
      </c>
      <c r="L53" s="29">
        <f t="shared" si="9"/>
        <v>2.8345516932716693E-2</v>
      </c>
      <c r="M53" s="30">
        <f t="shared" si="7"/>
        <v>2.9180040852057193E-3</v>
      </c>
      <c r="N53" s="31">
        <v>42</v>
      </c>
      <c r="O53" s="32" t="s">
        <v>27</v>
      </c>
      <c r="P53" s="33">
        <f t="shared" si="10"/>
        <v>4.5238095238095237</v>
      </c>
    </row>
    <row r="54" spans="1:16" ht="16.5" customHeight="1">
      <c r="A54" s="1">
        <v>17</v>
      </c>
      <c r="B54" s="687"/>
      <c r="C54" s="25" t="s">
        <v>81</v>
      </c>
      <c r="D54" s="26" t="s">
        <v>82</v>
      </c>
      <c r="E54" s="26" t="s">
        <v>24</v>
      </c>
      <c r="F54" s="26" t="s">
        <v>103</v>
      </c>
      <c r="G54" s="26" t="s">
        <v>26</v>
      </c>
      <c r="H54" s="25">
        <v>101</v>
      </c>
      <c r="I54" s="26">
        <v>15</v>
      </c>
      <c r="J54" s="27">
        <v>8</v>
      </c>
      <c r="K54" s="28">
        <f t="shared" si="8"/>
        <v>124</v>
      </c>
      <c r="L54" s="29">
        <f t="shared" si="9"/>
        <v>1.8499179471878263E-2</v>
      </c>
      <c r="M54" s="30">
        <f t="shared" si="7"/>
        <v>1.90438161350268E-3</v>
      </c>
      <c r="N54" s="31">
        <v>13</v>
      </c>
      <c r="O54" s="32" t="s">
        <v>27</v>
      </c>
      <c r="P54" s="33">
        <f t="shared" si="10"/>
        <v>9.5384615384615383</v>
      </c>
    </row>
    <row r="55" spans="1:16" ht="16.5" customHeight="1">
      <c r="A55" s="1">
        <v>18</v>
      </c>
      <c r="B55" s="688"/>
      <c r="C55" s="34" t="s">
        <v>81</v>
      </c>
      <c r="D55" s="35" t="s">
        <v>104</v>
      </c>
      <c r="E55" s="35" t="s">
        <v>19</v>
      </c>
      <c r="F55" s="35" t="s">
        <v>105</v>
      </c>
      <c r="G55" s="35" t="s">
        <v>32</v>
      </c>
      <c r="H55" s="34">
        <v>67</v>
      </c>
      <c r="I55" s="35">
        <v>21</v>
      </c>
      <c r="J55" s="36">
        <v>3</v>
      </c>
      <c r="K55" s="37">
        <f t="shared" si="8"/>
        <v>91</v>
      </c>
      <c r="L55" s="39">
        <f t="shared" si="9"/>
        <v>1.3576010741459048E-2</v>
      </c>
      <c r="M55" s="38">
        <f t="shared" si="7"/>
        <v>1.3975703776511602E-3</v>
      </c>
      <c r="N55" s="96">
        <v>12</v>
      </c>
      <c r="O55" s="41" t="s">
        <v>27</v>
      </c>
      <c r="P55" s="42">
        <f t="shared" si="10"/>
        <v>7.583333333333333</v>
      </c>
    </row>
    <row r="56" spans="1:16" ht="16.5" customHeight="1">
      <c r="A56" s="1">
        <v>19</v>
      </c>
      <c r="B56" s="688"/>
      <c r="C56" s="34" t="s">
        <v>106</v>
      </c>
      <c r="D56" s="35" t="s">
        <v>89</v>
      </c>
      <c r="E56" s="35" t="s">
        <v>53</v>
      </c>
      <c r="F56" s="35" t="s">
        <v>107</v>
      </c>
      <c r="G56" s="35"/>
      <c r="H56" s="34"/>
      <c r="I56" s="35"/>
      <c r="J56" s="36"/>
      <c r="K56" s="37">
        <v>70</v>
      </c>
      <c r="L56" s="39">
        <f t="shared" si="9"/>
        <v>1.0443085185737729E-2</v>
      </c>
      <c r="M56" s="38">
        <f t="shared" si="7"/>
        <v>1.0750541366547387E-3</v>
      </c>
      <c r="N56" s="96">
        <v>0</v>
      </c>
      <c r="O56" s="41" t="s">
        <v>27</v>
      </c>
      <c r="P56" s="42"/>
    </row>
    <row r="57" spans="1:16" ht="16.5" customHeight="1">
      <c r="A57" s="1">
        <v>20</v>
      </c>
      <c r="B57" s="688"/>
      <c r="C57" s="34" t="s">
        <v>81</v>
      </c>
      <c r="D57" s="35" t="s">
        <v>108</v>
      </c>
      <c r="E57" s="35" t="s">
        <v>19</v>
      </c>
      <c r="F57" s="35" t="s">
        <v>109</v>
      </c>
      <c r="G57" s="35" t="s">
        <v>32</v>
      </c>
      <c r="H57" s="34">
        <v>23</v>
      </c>
      <c r="I57" s="35">
        <v>30</v>
      </c>
      <c r="J57" s="36">
        <v>8</v>
      </c>
      <c r="K57" s="37">
        <f>H57+I57+J57</f>
        <v>61</v>
      </c>
      <c r="L57" s="39">
        <f t="shared" si="9"/>
        <v>9.1004028047143078E-3</v>
      </c>
      <c r="M57" s="38">
        <f t="shared" si="7"/>
        <v>9.3683289051341514E-4</v>
      </c>
      <c r="N57" s="96">
        <v>5</v>
      </c>
      <c r="O57" s="41" t="s">
        <v>27</v>
      </c>
      <c r="P57" s="42">
        <f>K57/N57</f>
        <v>12.2</v>
      </c>
    </row>
    <row r="58" spans="1:16" ht="16.5" customHeight="1">
      <c r="A58" s="1">
        <v>21</v>
      </c>
      <c r="B58" s="688"/>
      <c r="C58" s="34" t="s">
        <v>110</v>
      </c>
      <c r="D58" s="35" t="s">
        <v>89</v>
      </c>
      <c r="E58" s="35" t="s">
        <v>53</v>
      </c>
      <c r="F58" s="35" t="s">
        <v>111</v>
      </c>
      <c r="G58" s="35"/>
      <c r="H58" s="34"/>
      <c r="I58" s="35"/>
      <c r="J58" s="36"/>
      <c r="K58" s="37">
        <v>28</v>
      </c>
      <c r="L58" s="39">
        <f t="shared" si="9"/>
        <v>4.1772340742950919E-3</v>
      </c>
      <c r="M58" s="38">
        <f t="shared" si="7"/>
        <v>4.3002165466189549E-4</v>
      </c>
      <c r="N58" s="96">
        <v>0</v>
      </c>
      <c r="O58" s="41" t="s">
        <v>27</v>
      </c>
      <c r="P58" s="42"/>
    </row>
    <row r="59" spans="1:16" ht="16.5" customHeight="1">
      <c r="A59" s="1">
        <v>22</v>
      </c>
      <c r="B59" s="688"/>
      <c r="C59" s="34" t="s">
        <v>112</v>
      </c>
      <c r="D59" s="35" t="s">
        <v>108</v>
      </c>
      <c r="E59" s="35" t="s">
        <v>53</v>
      </c>
      <c r="F59" s="35" t="s">
        <v>113</v>
      </c>
      <c r="G59" s="35"/>
      <c r="H59" s="34"/>
      <c r="I59" s="35"/>
      <c r="J59" s="36"/>
      <c r="K59" s="37">
        <v>14</v>
      </c>
      <c r="L59" s="39">
        <f t="shared" si="9"/>
        <v>2.088617037147546E-3</v>
      </c>
      <c r="M59" s="38">
        <f t="shared" si="7"/>
        <v>2.1501082733094774E-4</v>
      </c>
      <c r="N59" s="96">
        <v>0</v>
      </c>
      <c r="O59" s="41" t="s">
        <v>27</v>
      </c>
      <c r="P59" s="42"/>
    </row>
    <row r="60" spans="1:16" ht="16.5" customHeight="1" thickBot="1">
      <c r="A60" s="1">
        <v>23</v>
      </c>
      <c r="B60" s="688"/>
      <c r="C60" s="34" t="s">
        <v>114</v>
      </c>
      <c r="D60" s="35" t="s">
        <v>82</v>
      </c>
      <c r="E60" s="35" t="s">
        <v>53</v>
      </c>
      <c r="F60" s="35" t="s">
        <v>115</v>
      </c>
      <c r="G60" s="35"/>
      <c r="H60" s="34"/>
      <c r="I60" s="35"/>
      <c r="J60" s="36"/>
      <c r="K60" s="37">
        <v>10</v>
      </c>
      <c r="L60" s="75">
        <f t="shared" si="9"/>
        <v>1.4918693122482471E-3</v>
      </c>
      <c r="M60" s="74">
        <f t="shared" si="7"/>
        <v>1.5357916237924838E-4</v>
      </c>
      <c r="N60" s="97">
        <v>0</v>
      </c>
      <c r="O60" s="60" t="s">
        <v>27</v>
      </c>
      <c r="P60" s="78"/>
    </row>
    <row r="61" spans="1:16" ht="16.5" customHeight="1">
      <c r="A61" s="1">
        <v>1</v>
      </c>
      <c r="B61" s="686"/>
      <c r="C61" s="16" t="s">
        <v>116</v>
      </c>
      <c r="D61" s="17" t="s">
        <v>117</v>
      </c>
      <c r="E61" s="17" t="s">
        <v>49</v>
      </c>
      <c r="F61" s="17" t="s">
        <v>118</v>
      </c>
      <c r="G61" s="17" t="s">
        <v>21</v>
      </c>
      <c r="H61" s="16">
        <v>1516</v>
      </c>
      <c r="I61" s="17">
        <v>180</v>
      </c>
      <c r="J61" s="18">
        <v>151</v>
      </c>
      <c r="K61" s="19">
        <f t="shared" ref="K61:K69" si="11">H61+I61+J61</f>
        <v>1847</v>
      </c>
      <c r="L61" s="21">
        <f t="shared" ref="L61:L70" si="12">K61/$K$158</f>
        <v>0.33772170415066738</v>
      </c>
      <c r="M61" s="20">
        <f t="shared" si="7"/>
        <v>2.8366071291447175E-2</v>
      </c>
      <c r="N61" s="98">
        <v>54</v>
      </c>
      <c r="O61" s="23" t="s">
        <v>27</v>
      </c>
      <c r="P61" s="24">
        <f t="shared" ref="P61:P69" si="13">K61/N61</f>
        <v>34.203703703703702</v>
      </c>
    </row>
    <row r="62" spans="1:16" ht="16.5" customHeight="1">
      <c r="A62" s="1">
        <v>2</v>
      </c>
      <c r="B62" s="687"/>
      <c r="C62" s="25" t="s">
        <v>116</v>
      </c>
      <c r="D62" s="26" t="s">
        <v>119</v>
      </c>
      <c r="E62" s="26" t="s">
        <v>33</v>
      </c>
      <c r="F62" s="26" t="s">
        <v>120</v>
      </c>
      <c r="G62" s="26" t="s">
        <v>30</v>
      </c>
      <c r="H62" s="25">
        <v>575</v>
      </c>
      <c r="I62" s="26">
        <v>100</v>
      </c>
      <c r="J62" s="27">
        <v>66</v>
      </c>
      <c r="K62" s="28">
        <f t="shared" si="11"/>
        <v>741</v>
      </c>
      <c r="L62" s="30">
        <f t="shared" si="12"/>
        <v>0.13549094898518924</v>
      </c>
      <c r="M62" s="29">
        <f t="shared" si="7"/>
        <v>1.1380215932302306E-2</v>
      </c>
      <c r="N62" s="99">
        <v>39</v>
      </c>
      <c r="O62" s="32" t="s">
        <v>27</v>
      </c>
      <c r="P62" s="33">
        <f t="shared" si="13"/>
        <v>19</v>
      </c>
    </row>
    <row r="63" spans="1:16" ht="16.5" customHeight="1">
      <c r="A63" s="1">
        <v>3</v>
      </c>
      <c r="B63" s="687"/>
      <c r="C63" s="25" t="s">
        <v>116</v>
      </c>
      <c r="D63" s="26" t="s">
        <v>117</v>
      </c>
      <c r="E63" s="26" t="s">
        <v>33</v>
      </c>
      <c r="F63" s="26" t="s">
        <v>121</v>
      </c>
      <c r="G63" s="26" t="s">
        <v>122</v>
      </c>
      <c r="H63" s="25">
        <v>490</v>
      </c>
      <c r="I63" s="26">
        <v>131</v>
      </c>
      <c r="J63" s="27">
        <v>98</v>
      </c>
      <c r="K63" s="28">
        <f t="shared" si="11"/>
        <v>719</v>
      </c>
      <c r="L63" s="30">
        <f t="shared" si="12"/>
        <v>0.13146827573596637</v>
      </c>
      <c r="M63" s="29">
        <f t="shared" si="7"/>
        <v>1.1042341775067958E-2</v>
      </c>
      <c r="N63" s="99">
        <v>44</v>
      </c>
      <c r="O63" s="32" t="s">
        <v>27</v>
      </c>
      <c r="P63" s="33">
        <f t="shared" si="13"/>
        <v>16.34090909090909</v>
      </c>
    </row>
    <row r="64" spans="1:16" ht="16.5" customHeight="1">
      <c r="A64" s="1">
        <v>4</v>
      </c>
      <c r="B64" s="693"/>
      <c r="C64" s="88" t="s">
        <v>116</v>
      </c>
      <c r="D64" s="89" t="s">
        <v>1022</v>
      </c>
      <c r="E64" s="89" t="s">
        <v>49</v>
      </c>
      <c r="F64" s="89" t="s">
        <v>1020</v>
      </c>
      <c r="G64" s="89" t="s">
        <v>1021</v>
      </c>
      <c r="H64" s="88">
        <v>522</v>
      </c>
      <c r="I64" s="89">
        <v>72</v>
      </c>
      <c r="J64" s="90">
        <v>93</v>
      </c>
      <c r="K64" s="91">
        <f t="shared" ref="K64" si="14">H64+I64+J64</f>
        <v>687</v>
      </c>
      <c r="L64" s="93">
        <f t="shared" si="12"/>
        <v>0.12561711464618761</v>
      </c>
      <c r="M64" s="92">
        <f t="shared" si="7"/>
        <v>1.0550888455454365E-2</v>
      </c>
      <c r="N64" s="719">
        <v>37</v>
      </c>
      <c r="O64" s="95" t="s">
        <v>27</v>
      </c>
      <c r="P64" s="720">
        <f t="shared" ref="P64" si="15">K64/N64</f>
        <v>18.567567567567568</v>
      </c>
    </row>
    <row r="65" spans="1:16" ht="16.5" customHeight="1">
      <c r="A65" s="1">
        <v>5</v>
      </c>
      <c r="B65" s="688"/>
      <c r="C65" s="34" t="s">
        <v>116</v>
      </c>
      <c r="D65" s="35" t="s">
        <v>119</v>
      </c>
      <c r="E65" s="35" t="s">
        <v>19</v>
      </c>
      <c r="F65" s="35" t="s">
        <v>123</v>
      </c>
      <c r="G65" s="35" t="s">
        <v>32</v>
      </c>
      <c r="H65" s="34">
        <v>370</v>
      </c>
      <c r="I65" s="35">
        <v>49</v>
      </c>
      <c r="J65" s="36">
        <v>24</v>
      </c>
      <c r="K65" s="37">
        <f t="shared" si="11"/>
        <v>443</v>
      </c>
      <c r="L65" s="39">
        <f t="shared" si="12"/>
        <v>8.1002011336624616E-2</v>
      </c>
      <c r="M65" s="38">
        <f t="shared" si="7"/>
        <v>6.8035568934007038E-3</v>
      </c>
      <c r="N65" s="96">
        <v>15</v>
      </c>
      <c r="O65" s="41" t="s">
        <v>27</v>
      </c>
      <c r="P65" s="42">
        <f t="shared" si="13"/>
        <v>29.533333333333335</v>
      </c>
    </row>
    <row r="66" spans="1:16" ht="16.5" customHeight="1">
      <c r="A66" s="1">
        <v>6</v>
      </c>
      <c r="B66" s="688"/>
      <c r="C66" s="34" t="s">
        <v>116</v>
      </c>
      <c r="D66" s="35" t="s">
        <v>119</v>
      </c>
      <c r="E66" s="35" t="s">
        <v>19</v>
      </c>
      <c r="F66" s="35" t="s">
        <v>124</v>
      </c>
      <c r="G66" s="35" t="s">
        <v>32</v>
      </c>
      <c r="H66" s="34">
        <v>330</v>
      </c>
      <c r="I66" s="35">
        <v>13</v>
      </c>
      <c r="J66" s="36">
        <v>13</v>
      </c>
      <c r="K66" s="37">
        <f t="shared" si="11"/>
        <v>356</v>
      </c>
      <c r="L66" s="39">
        <f t="shared" si="12"/>
        <v>6.5094167123788627E-2</v>
      </c>
      <c r="M66" s="38">
        <f t="shared" si="7"/>
        <v>5.4674181807012421E-3</v>
      </c>
      <c r="N66" s="96">
        <v>9</v>
      </c>
      <c r="O66" s="41" t="s">
        <v>27</v>
      </c>
      <c r="P66" s="42">
        <f t="shared" si="13"/>
        <v>39.555555555555557</v>
      </c>
    </row>
    <row r="67" spans="1:16" ht="16.5" customHeight="1">
      <c r="A67" s="1">
        <v>7</v>
      </c>
      <c r="B67" s="692"/>
      <c r="C67" s="79" t="s">
        <v>116</v>
      </c>
      <c r="D67" s="80" t="s">
        <v>117</v>
      </c>
      <c r="E67" s="80" t="s">
        <v>49</v>
      </c>
      <c r="F67" s="80" t="s">
        <v>125</v>
      </c>
      <c r="G67" s="80" t="s">
        <v>30</v>
      </c>
      <c r="H67" s="79">
        <v>210</v>
      </c>
      <c r="I67" s="80">
        <v>36</v>
      </c>
      <c r="J67" s="81">
        <v>13</v>
      </c>
      <c r="K67" s="82">
        <f t="shared" si="11"/>
        <v>259</v>
      </c>
      <c r="L67" s="84">
        <f t="shared" si="12"/>
        <v>4.735783507039678E-2</v>
      </c>
      <c r="M67" s="83">
        <f t="shared" si="7"/>
        <v>3.9777003056225332E-3</v>
      </c>
      <c r="N67" s="100">
        <v>14</v>
      </c>
      <c r="O67" s="86" t="s">
        <v>27</v>
      </c>
      <c r="P67" s="87">
        <f t="shared" si="13"/>
        <v>18.5</v>
      </c>
    </row>
    <row r="68" spans="1:16" ht="16.5" customHeight="1">
      <c r="A68" s="1">
        <v>8</v>
      </c>
      <c r="B68" s="687" t="s">
        <v>1014</v>
      </c>
      <c r="C68" s="25" t="s">
        <v>116</v>
      </c>
      <c r="D68" s="26" t="s">
        <v>126</v>
      </c>
      <c r="E68" s="26" t="s">
        <v>33</v>
      </c>
      <c r="F68" s="26" t="s">
        <v>127</v>
      </c>
      <c r="G68" s="26" t="s">
        <v>26</v>
      </c>
      <c r="H68" s="25">
        <v>181</v>
      </c>
      <c r="I68" s="26">
        <v>27</v>
      </c>
      <c r="J68" s="27">
        <v>26</v>
      </c>
      <c r="K68" s="28">
        <f t="shared" si="11"/>
        <v>234</v>
      </c>
      <c r="L68" s="30">
        <f t="shared" si="12"/>
        <v>4.2786615469007132E-2</v>
      </c>
      <c r="M68" s="29">
        <f t="shared" si="7"/>
        <v>3.593752399674412E-3</v>
      </c>
      <c r="N68" s="99">
        <v>15</v>
      </c>
      <c r="O68" s="32" t="s">
        <v>27</v>
      </c>
      <c r="P68" s="33">
        <f t="shared" si="13"/>
        <v>15.6</v>
      </c>
    </row>
    <row r="69" spans="1:16" ht="16.5" customHeight="1">
      <c r="A69" s="1">
        <v>9</v>
      </c>
      <c r="B69" s="688"/>
      <c r="C69" s="34" t="s">
        <v>128</v>
      </c>
      <c r="D69" s="35" t="s">
        <v>119</v>
      </c>
      <c r="E69" s="35" t="s">
        <v>19</v>
      </c>
      <c r="F69" s="35" t="s">
        <v>129</v>
      </c>
      <c r="G69" s="35" t="s">
        <v>32</v>
      </c>
      <c r="H69" s="34">
        <v>78</v>
      </c>
      <c r="I69" s="35">
        <v>26</v>
      </c>
      <c r="J69" s="36">
        <v>4</v>
      </c>
      <c r="K69" s="37">
        <f t="shared" si="11"/>
        <v>108</v>
      </c>
      <c r="L69" s="39">
        <f t="shared" si="12"/>
        <v>1.9747668678003292E-2</v>
      </c>
      <c r="M69" s="38">
        <f t="shared" si="7"/>
        <v>1.6586549536958825E-3</v>
      </c>
      <c r="N69" s="96">
        <v>7</v>
      </c>
      <c r="O69" s="41" t="s">
        <v>27</v>
      </c>
      <c r="P69" s="42">
        <f t="shared" si="13"/>
        <v>15.428571428571429</v>
      </c>
    </row>
    <row r="70" spans="1:16" ht="16.5" customHeight="1" thickBot="1">
      <c r="A70" s="1">
        <v>10</v>
      </c>
      <c r="B70" s="690"/>
      <c r="C70" s="53" t="s">
        <v>128</v>
      </c>
      <c r="D70" s="54" t="s">
        <v>117</v>
      </c>
      <c r="E70" s="54" t="s">
        <v>53</v>
      </c>
      <c r="F70" s="54" t="s">
        <v>130</v>
      </c>
      <c r="G70" s="54"/>
      <c r="H70" s="53"/>
      <c r="I70" s="54"/>
      <c r="J70" s="55"/>
      <c r="K70" s="56">
        <v>75</v>
      </c>
      <c r="L70" s="58">
        <f t="shared" si="12"/>
        <v>1.3713658804168952E-2</v>
      </c>
      <c r="M70" s="57">
        <f t="shared" ref="M70:M133" si="16">K70/$K$167</f>
        <v>1.1518437178443628E-3</v>
      </c>
      <c r="N70" s="97">
        <v>0</v>
      </c>
      <c r="O70" s="60" t="s">
        <v>27</v>
      </c>
      <c r="P70" s="61"/>
    </row>
    <row r="71" spans="1:16" ht="16.5" customHeight="1">
      <c r="A71" s="1">
        <v>1</v>
      </c>
      <c r="B71" s="691"/>
      <c r="C71" s="62" t="s">
        <v>131</v>
      </c>
      <c r="D71" s="63" t="s">
        <v>132</v>
      </c>
      <c r="E71" s="63" t="s">
        <v>33</v>
      </c>
      <c r="F71" s="63" t="s">
        <v>133</v>
      </c>
      <c r="G71" s="63" t="s">
        <v>26</v>
      </c>
      <c r="H71" s="62">
        <v>760</v>
      </c>
      <c r="I71" s="63">
        <v>112</v>
      </c>
      <c r="J71" s="64">
        <v>50</v>
      </c>
      <c r="K71" s="65">
        <f t="shared" ref="K71:K78" si="17">H71+I71+J71</f>
        <v>922</v>
      </c>
      <c r="L71" s="67">
        <f>K71/$K$159</f>
        <v>0.24136125654450261</v>
      </c>
      <c r="M71" s="66">
        <f t="shared" si="16"/>
        <v>1.4159998771366701E-2</v>
      </c>
      <c r="N71" s="101">
        <v>25</v>
      </c>
      <c r="O71" s="69" t="s">
        <v>27</v>
      </c>
      <c r="P71" s="70">
        <f t="shared" ref="P71:P78" si="18">K71/N71</f>
        <v>36.880000000000003</v>
      </c>
    </row>
    <row r="72" spans="1:16" ht="16.5" customHeight="1">
      <c r="A72" s="1">
        <v>2</v>
      </c>
      <c r="B72" s="688"/>
      <c r="C72" s="34" t="s">
        <v>131</v>
      </c>
      <c r="D72" s="35" t="s">
        <v>134</v>
      </c>
      <c r="E72" s="35" t="s">
        <v>49</v>
      </c>
      <c r="F72" s="35" t="s">
        <v>135</v>
      </c>
      <c r="G72" s="35" t="s">
        <v>30</v>
      </c>
      <c r="H72" s="34">
        <v>482</v>
      </c>
      <c r="I72" s="35">
        <v>66</v>
      </c>
      <c r="J72" s="36">
        <v>77</v>
      </c>
      <c r="K72" s="37">
        <f t="shared" si="17"/>
        <v>625</v>
      </c>
      <c r="L72" s="39">
        <f t="shared" ref="L72:L79" si="19">K72/$K$159</f>
        <v>0.16361256544502617</v>
      </c>
      <c r="M72" s="38">
        <f t="shared" si="16"/>
        <v>9.5986976487030234E-3</v>
      </c>
      <c r="N72" s="96">
        <v>30</v>
      </c>
      <c r="O72" s="41" t="s">
        <v>27</v>
      </c>
      <c r="P72" s="42">
        <f t="shared" si="18"/>
        <v>20.833333333333332</v>
      </c>
    </row>
    <row r="73" spans="1:16" ht="16.5" customHeight="1">
      <c r="A73" s="1">
        <v>3</v>
      </c>
      <c r="B73" s="687"/>
      <c r="C73" s="25" t="s">
        <v>131</v>
      </c>
      <c r="D73" s="26" t="s">
        <v>136</v>
      </c>
      <c r="E73" s="26" t="s">
        <v>24</v>
      </c>
      <c r="F73" s="26" t="s">
        <v>137</v>
      </c>
      <c r="G73" s="26" t="s">
        <v>26</v>
      </c>
      <c r="H73" s="25">
        <v>541</v>
      </c>
      <c r="I73" s="26">
        <v>33</v>
      </c>
      <c r="J73" s="27">
        <v>19</v>
      </c>
      <c r="K73" s="28">
        <f t="shared" si="17"/>
        <v>593</v>
      </c>
      <c r="L73" s="30">
        <f t="shared" si="19"/>
        <v>0.15523560209424084</v>
      </c>
      <c r="M73" s="29">
        <f t="shared" si="16"/>
        <v>9.1072443290894298E-3</v>
      </c>
      <c r="N73" s="99">
        <v>30</v>
      </c>
      <c r="O73" s="32" t="s">
        <v>27</v>
      </c>
      <c r="P73" s="33">
        <f t="shared" si="18"/>
        <v>19.766666666666666</v>
      </c>
    </row>
    <row r="74" spans="1:16" ht="16.5" customHeight="1">
      <c r="A74" s="1">
        <v>4</v>
      </c>
      <c r="B74" s="688"/>
      <c r="C74" s="34" t="s">
        <v>131</v>
      </c>
      <c r="D74" s="35" t="s">
        <v>138</v>
      </c>
      <c r="E74" s="35" t="s">
        <v>49</v>
      </c>
      <c r="F74" s="35" t="s">
        <v>139</v>
      </c>
      <c r="G74" s="35" t="s">
        <v>140</v>
      </c>
      <c r="H74" s="34">
        <v>525</v>
      </c>
      <c r="I74" s="35">
        <v>38</v>
      </c>
      <c r="J74" s="36">
        <v>26</v>
      </c>
      <c r="K74" s="37">
        <f t="shared" si="17"/>
        <v>589</v>
      </c>
      <c r="L74" s="39">
        <f t="shared" si="19"/>
        <v>0.15418848167539267</v>
      </c>
      <c r="M74" s="38">
        <f t="shared" si="16"/>
        <v>9.0458126641377295E-3</v>
      </c>
      <c r="N74" s="96">
        <v>35</v>
      </c>
      <c r="O74" s="41" t="s">
        <v>27</v>
      </c>
      <c r="P74" s="42">
        <f t="shared" si="18"/>
        <v>16.828571428571429</v>
      </c>
    </row>
    <row r="75" spans="1:16" ht="16.5" customHeight="1">
      <c r="A75" s="1">
        <v>5</v>
      </c>
      <c r="B75" s="688"/>
      <c r="C75" s="34" t="s">
        <v>131</v>
      </c>
      <c r="D75" s="35" t="s">
        <v>138</v>
      </c>
      <c r="E75" s="35" t="s">
        <v>19</v>
      </c>
      <c r="F75" s="35" t="s">
        <v>141</v>
      </c>
      <c r="G75" s="35" t="s">
        <v>32</v>
      </c>
      <c r="H75" s="34">
        <v>345</v>
      </c>
      <c r="I75" s="35">
        <v>38</v>
      </c>
      <c r="J75" s="36">
        <v>7</v>
      </c>
      <c r="K75" s="37">
        <f t="shared" si="17"/>
        <v>390</v>
      </c>
      <c r="L75" s="39">
        <f t="shared" si="19"/>
        <v>0.10209424083769633</v>
      </c>
      <c r="M75" s="38">
        <f t="shared" si="16"/>
        <v>5.9895873327906867E-3</v>
      </c>
      <c r="N75" s="96">
        <v>13</v>
      </c>
      <c r="O75" s="41" t="s">
        <v>27</v>
      </c>
      <c r="P75" s="42">
        <f t="shared" si="18"/>
        <v>30</v>
      </c>
    </row>
    <row r="76" spans="1:16" ht="16.5" customHeight="1">
      <c r="A76" s="1">
        <v>6</v>
      </c>
      <c r="B76" s="687"/>
      <c r="C76" s="25" t="s">
        <v>131</v>
      </c>
      <c r="D76" s="26" t="s">
        <v>142</v>
      </c>
      <c r="E76" s="26" t="s">
        <v>60</v>
      </c>
      <c r="F76" s="26" t="s">
        <v>143</v>
      </c>
      <c r="G76" s="26" t="s">
        <v>26</v>
      </c>
      <c r="H76" s="25">
        <v>249</v>
      </c>
      <c r="I76" s="26">
        <v>35</v>
      </c>
      <c r="J76" s="27">
        <v>39</v>
      </c>
      <c r="K76" s="28">
        <f t="shared" si="17"/>
        <v>323</v>
      </c>
      <c r="L76" s="30">
        <f t="shared" si="19"/>
        <v>8.4554973821989524E-2</v>
      </c>
      <c r="M76" s="29">
        <f t="shared" si="16"/>
        <v>4.960606944849723E-3</v>
      </c>
      <c r="N76" s="99">
        <v>12</v>
      </c>
      <c r="O76" s="32" t="s">
        <v>27</v>
      </c>
      <c r="P76" s="33">
        <f t="shared" si="18"/>
        <v>26.916666666666668</v>
      </c>
    </row>
    <row r="77" spans="1:16" ht="16.5" customHeight="1">
      <c r="A77" s="1">
        <v>7</v>
      </c>
      <c r="B77" s="692"/>
      <c r="C77" s="79" t="s">
        <v>131</v>
      </c>
      <c r="D77" s="80" t="s">
        <v>136</v>
      </c>
      <c r="E77" s="80" t="s">
        <v>19</v>
      </c>
      <c r="F77" s="80" t="s">
        <v>144</v>
      </c>
      <c r="G77" s="80" t="s">
        <v>32</v>
      </c>
      <c r="H77" s="79">
        <v>223</v>
      </c>
      <c r="I77" s="80">
        <v>15</v>
      </c>
      <c r="J77" s="81">
        <v>21</v>
      </c>
      <c r="K77" s="82">
        <f t="shared" si="17"/>
        <v>259</v>
      </c>
      <c r="L77" s="84">
        <f t="shared" si="19"/>
        <v>6.7801047120418845E-2</v>
      </c>
      <c r="M77" s="83">
        <f t="shared" si="16"/>
        <v>3.9777003056225332E-3</v>
      </c>
      <c r="N77" s="100">
        <v>13</v>
      </c>
      <c r="O77" s="86" t="s">
        <v>27</v>
      </c>
      <c r="P77" s="87">
        <f t="shared" si="18"/>
        <v>19.923076923076923</v>
      </c>
    </row>
    <row r="78" spans="1:16" ht="16.5" customHeight="1">
      <c r="A78" s="1">
        <v>8</v>
      </c>
      <c r="B78" s="687" t="s">
        <v>1014</v>
      </c>
      <c r="C78" s="25" t="s">
        <v>131</v>
      </c>
      <c r="D78" s="26" t="s">
        <v>138</v>
      </c>
      <c r="E78" s="26" t="s">
        <v>24</v>
      </c>
      <c r="F78" s="26" t="s">
        <v>145</v>
      </c>
      <c r="G78" s="26" t="s">
        <v>26</v>
      </c>
      <c r="H78" s="25">
        <v>106</v>
      </c>
      <c r="I78" s="26">
        <v>3</v>
      </c>
      <c r="J78" s="27">
        <v>2</v>
      </c>
      <c r="K78" s="28">
        <f t="shared" si="17"/>
        <v>111</v>
      </c>
      <c r="L78" s="30">
        <f t="shared" si="19"/>
        <v>2.9057591623036651E-2</v>
      </c>
      <c r="M78" s="29">
        <f t="shared" si="16"/>
        <v>1.7047287024096571E-3</v>
      </c>
      <c r="N78" s="99">
        <v>10</v>
      </c>
      <c r="O78" s="32" t="s">
        <v>27</v>
      </c>
      <c r="P78" s="33">
        <f t="shared" si="18"/>
        <v>11.1</v>
      </c>
    </row>
    <row r="79" spans="1:16" ht="16.5" customHeight="1" thickBot="1">
      <c r="A79" s="1">
        <v>9</v>
      </c>
      <c r="B79" s="690"/>
      <c r="C79" s="53" t="s">
        <v>146</v>
      </c>
      <c r="D79" s="54" t="s">
        <v>136</v>
      </c>
      <c r="E79" s="54" t="s">
        <v>53</v>
      </c>
      <c r="F79" s="54" t="s">
        <v>147</v>
      </c>
      <c r="G79" s="54"/>
      <c r="H79" s="53"/>
      <c r="I79" s="54"/>
      <c r="J79" s="55"/>
      <c r="K79" s="56">
        <v>8</v>
      </c>
      <c r="L79" s="58">
        <f t="shared" si="19"/>
        <v>2.0942408376963353E-3</v>
      </c>
      <c r="M79" s="57">
        <f t="shared" si="16"/>
        <v>1.228633299033987E-4</v>
      </c>
      <c r="N79" s="97">
        <v>0</v>
      </c>
      <c r="O79" s="60" t="s">
        <v>27</v>
      </c>
      <c r="P79" s="61"/>
    </row>
    <row r="80" spans="1:16" ht="16.5" customHeight="1">
      <c r="A80" s="1">
        <v>1</v>
      </c>
      <c r="B80" s="691"/>
      <c r="C80" s="62" t="s">
        <v>148</v>
      </c>
      <c r="D80" s="63" t="s">
        <v>149</v>
      </c>
      <c r="E80" s="63" t="s">
        <v>60</v>
      </c>
      <c r="F80" s="63" t="s">
        <v>150</v>
      </c>
      <c r="G80" s="63" t="s">
        <v>26</v>
      </c>
      <c r="H80" s="62">
        <v>1089</v>
      </c>
      <c r="I80" s="63">
        <v>149</v>
      </c>
      <c r="J80" s="64">
        <v>148</v>
      </c>
      <c r="K80" s="65">
        <f t="shared" ref="K80:K91" si="20">H80+I80+J80</f>
        <v>1386</v>
      </c>
      <c r="L80" s="67">
        <f>K80/$K$160</f>
        <v>0.24108540615759264</v>
      </c>
      <c r="M80" s="66">
        <f t="shared" si="16"/>
        <v>2.1286071905763825E-2</v>
      </c>
      <c r="N80" s="101">
        <v>29</v>
      </c>
      <c r="O80" s="69" t="s">
        <v>27</v>
      </c>
      <c r="P80" s="70">
        <f t="shared" ref="P80:P91" si="21">K80/N80</f>
        <v>47.793103448275865</v>
      </c>
    </row>
    <row r="81" spans="1:16" ht="16.5" customHeight="1">
      <c r="A81" s="1">
        <v>2</v>
      </c>
      <c r="B81" s="687"/>
      <c r="C81" s="25" t="s">
        <v>148</v>
      </c>
      <c r="D81" s="26" t="s">
        <v>151</v>
      </c>
      <c r="E81" s="26" t="s">
        <v>60</v>
      </c>
      <c r="F81" s="26" t="s">
        <v>152</v>
      </c>
      <c r="G81" s="26" t="s">
        <v>30</v>
      </c>
      <c r="H81" s="25">
        <v>613</v>
      </c>
      <c r="I81" s="26">
        <v>72</v>
      </c>
      <c r="J81" s="27">
        <v>57</v>
      </c>
      <c r="K81" s="28">
        <f t="shared" si="20"/>
        <v>742</v>
      </c>
      <c r="L81" s="30">
        <f t="shared" ref="L81:L93" si="22">K81/$K$160</f>
        <v>0.12906592450861018</v>
      </c>
      <c r="M81" s="29">
        <f t="shared" si="16"/>
        <v>1.139557384854023E-2</v>
      </c>
      <c r="N81" s="99">
        <v>32</v>
      </c>
      <c r="O81" s="32" t="s">
        <v>27</v>
      </c>
      <c r="P81" s="33">
        <f t="shared" si="21"/>
        <v>23.1875</v>
      </c>
    </row>
    <row r="82" spans="1:16" ht="16.5" customHeight="1">
      <c r="A82" s="1">
        <v>3</v>
      </c>
      <c r="B82" s="688"/>
      <c r="C82" s="34" t="s">
        <v>148</v>
      </c>
      <c r="D82" s="35" t="s">
        <v>153</v>
      </c>
      <c r="E82" s="35" t="s">
        <v>19</v>
      </c>
      <c r="F82" s="35" t="s">
        <v>154</v>
      </c>
      <c r="G82" s="35" t="s">
        <v>21</v>
      </c>
      <c r="H82" s="34">
        <v>626</v>
      </c>
      <c r="I82" s="35">
        <v>58</v>
      </c>
      <c r="J82" s="36">
        <v>54</v>
      </c>
      <c r="K82" s="37">
        <f t="shared" si="20"/>
        <v>738</v>
      </c>
      <c r="L82" s="39">
        <f t="shared" si="22"/>
        <v>0.1283701513306662</v>
      </c>
      <c r="M82" s="38">
        <f t="shared" si="16"/>
        <v>1.133414218358853E-2</v>
      </c>
      <c r="N82" s="96">
        <v>18</v>
      </c>
      <c r="O82" s="41" t="s">
        <v>27</v>
      </c>
      <c r="P82" s="42">
        <f t="shared" si="21"/>
        <v>41</v>
      </c>
    </row>
    <row r="83" spans="1:16" ht="16.5" customHeight="1">
      <c r="A83" s="1">
        <v>4</v>
      </c>
      <c r="B83" s="688"/>
      <c r="C83" s="34" t="s">
        <v>148</v>
      </c>
      <c r="D83" s="35" t="s">
        <v>155</v>
      </c>
      <c r="E83" s="35" t="s">
        <v>19</v>
      </c>
      <c r="F83" s="35" t="s">
        <v>156</v>
      </c>
      <c r="G83" s="35" t="s">
        <v>21</v>
      </c>
      <c r="H83" s="34">
        <v>547</v>
      </c>
      <c r="I83" s="35">
        <v>28</v>
      </c>
      <c r="J83" s="36">
        <v>13</v>
      </c>
      <c r="K83" s="37">
        <f t="shared" si="20"/>
        <v>588</v>
      </c>
      <c r="L83" s="39">
        <f t="shared" si="22"/>
        <v>0.10227865715776657</v>
      </c>
      <c r="M83" s="38">
        <f t="shared" si="16"/>
        <v>9.0304547478998048E-3</v>
      </c>
      <c r="N83" s="96">
        <v>15</v>
      </c>
      <c r="O83" s="41" t="s">
        <v>27</v>
      </c>
      <c r="P83" s="42">
        <f t="shared" si="21"/>
        <v>39.200000000000003</v>
      </c>
    </row>
    <row r="84" spans="1:16" ht="16.5" customHeight="1">
      <c r="A84" s="1">
        <v>5</v>
      </c>
      <c r="B84" s="688"/>
      <c r="C84" s="34" t="s">
        <v>148</v>
      </c>
      <c r="D84" s="35" t="s">
        <v>155</v>
      </c>
      <c r="E84" s="35" t="s">
        <v>19</v>
      </c>
      <c r="F84" s="35" t="s">
        <v>157</v>
      </c>
      <c r="G84" s="35" t="s">
        <v>21</v>
      </c>
      <c r="H84" s="34">
        <v>415</v>
      </c>
      <c r="I84" s="35">
        <v>29</v>
      </c>
      <c r="J84" s="36">
        <v>16</v>
      </c>
      <c r="K84" s="37">
        <f t="shared" si="20"/>
        <v>460</v>
      </c>
      <c r="L84" s="39">
        <f t="shared" si="22"/>
        <v>8.0013915463558877E-2</v>
      </c>
      <c r="M84" s="38">
        <f t="shared" si="16"/>
        <v>7.0646414694454252E-3</v>
      </c>
      <c r="N84" s="96">
        <v>12</v>
      </c>
      <c r="O84" s="41" t="s">
        <v>27</v>
      </c>
      <c r="P84" s="42">
        <f t="shared" si="21"/>
        <v>38.333333333333336</v>
      </c>
    </row>
    <row r="85" spans="1:16" ht="16.5" customHeight="1">
      <c r="A85" s="1">
        <v>6</v>
      </c>
      <c r="B85" s="687"/>
      <c r="C85" s="25" t="s">
        <v>148</v>
      </c>
      <c r="D85" s="26" t="s">
        <v>158</v>
      </c>
      <c r="E85" s="26" t="s">
        <v>33</v>
      </c>
      <c r="F85" s="26" t="s">
        <v>159</v>
      </c>
      <c r="G85" s="26" t="s">
        <v>30</v>
      </c>
      <c r="H85" s="25">
        <v>381</v>
      </c>
      <c r="I85" s="26">
        <v>47</v>
      </c>
      <c r="J85" s="27">
        <v>29</v>
      </c>
      <c r="K85" s="28">
        <f t="shared" si="20"/>
        <v>457</v>
      </c>
      <c r="L85" s="30">
        <f t="shared" si="22"/>
        <v>7.9492085580100888E-2</v>
      </c>
      <c r="M85" s="29">
        <f t="shared" si="16"/>
        <v>7.0185677207316513E-3</v>
      </c>
      <c r="N85" s="99">
        <v>11</v>
      </c>
      <c r="O85" s="32" t="s">
        <v>27</v>
      </c>
      <c r="P85" s="33">
        <f t="shared" si="21"/>
        <v>41.545454545454547</v>
      </c>
    </row>
    <row r="86" spans="1:16" ht="16.5" customHeight="1">
      <c r="A86" s="1">
        <v>7</v>
      </c>
      <c r="B86" s="688"/>
      <c r="C86" s="34" t="s">
        <v>160</v>
      </c>
      <c r="D86" s="35" t="s">
        <v>161</v>
      </c>
      <c r="E86" s="35" t="s">
        <v>49</v>
      </c>
      <c r="F86" s="35" t="s">
        <v>162</v>
      </c>
      <c r="G86" s="35" t="s">
        <v>32</v>
      </c>
      <c r="H86" s="34">
        <v>379</v>
      </c>
      <c r="I86" s="35">
        <v>52</v>
      </c>
      <c r="J86" s="36">
        <v>13</v>
      </c>
      <c r="K86" s="37">
        <f t="shared" si="20"/>
        <v>444</v>
      </c>
      <c r="L86" s="39">
        <f t="shared" si="22"/>
        <v>7.7230822751782918E-2</v>
      </c>
      <c r="M86" s="38">
        <f t="shared" si="16"/>
        <v>6.8189148096386284E-3</v>
      </c>
      <c r="N86" s="96">
        <v>10</v>
      </c>
      <c r="O86" s="41" t="s">
        <v>27</v>
      </c>
      <c r="P86" s="42">
        <f t="shared" si="21"/>
        <v>44.4</v>
      </c>
    </row>
    <row r="87" spans="1:16" ht="16.5" customHeight="1">
      <c r="A87" s="1">
        <v>8</v>
      </c>
      <c r="B87" s="692"/>
      <c r="C87" s="79" t="s">
        <v>148</v>
      </c>
      <c r="D87" s="80" t="s">
        <v>161</v>
      </c>
      <c r="E87" s="80" t="s">
        <v>19</v>
      </c>
      <c r="F87" s="80" t="s">
        <v>163</v>
      </c>
      <c r="G87" s="80" t="s">
        <v>21</v>
      </c>
      <c r="H87" s="79">
        <v>279</v>
      </c>
      <c r="I87" s="80">
        <v>10</v>
      </c>
      <c r="J87" s="81">
        <v>3</v>
      </c>
      <c r="K87" s="82">
        <f t="shared" si="20"/>
        <v>292</v>
      </c>
      <c r="L87" s="84">
        <f t="shared" si="22"/>
        <v>5.0791441989911291E-2</v>
      </c>
      <c r="M87" s="83">
        <f t="shared" si="16"/>
        <v>4.4845115414740531E-3</v>
      </c>
      <c r="N87" s="100">
        <v>8</v>
      </c>
      <c r="O87" s="86" t="s">
        <v>27</v>
      </c>
      <c r="P87" s="87">
        <f t="shared" si="21"/>
        <v>36.5</v>
      </c>
    </row>
    <row r="88" spans="1:16" ht="16.5" customHeight="1">
      <c r="A88" s="1">
        <v>9</v>
      </c>
      <c r="B88" s="688"/>
      <c r="C88" s="34" t="s">
        <v>148</v>
      </c>
      <c r="D88" s="35" t="s">
        <v>155</v>
      </c>
      <c r="E88" s="35" t="s">
        <v>19</v>
      </c>
      <c r="F88" s="35" t="s">
        <v>164</v>
      </c>
      <c r="G88" s="35" t="s">
        <v>32</v>
      </c>
      <c r="H88" s="34">
        <v>243</v>
      </c>
      <c r="I88" s="35">
        <v>15</v>
      </c>
      <c r="J88" s="36">
        <v>5</v>
      </c>
      <c r="K88" s="37">
        <f t="shared" si="20"/>
        <v>263</v>
      </c>
      <c r="L88" s="39">
        <f t="shared" si="22"/>
        <v>4.5747086449817356E-2</v>
      </c>
      <c r="M88" s="38">
        <f t="shared" si="16"/>
        <v>4.0391319705742326E-3</v>
      </c>
      <c r="N88" s="96">
        <v>10</v>
      </c>
      <c r="O88" s="41" t="s">
        <v>27</v>
      </c>
      <c r="P88" s="42">
        <f t="shared" si="21"/>
        <v>26.3</v>
      </c>
    </row>
    <row r="89" spans="1:16" ht="16.5" customHeight="1">
      <c r="A89" s="1">
        <v>10</v>
      </c>
      <c r="B89" s="687"/>
      <c r="C89" s="25" t="s">
        <v>148</v>
      </c>
      <c r="D89" s="26" t="s">
        <v>161</v>
      </c>
      <c r="E89" s="26" t="s">
        <v>24</v>
      </c>
      <c r="F89" s="26" t="s">
        <v>165</v>
      </c>
      <c r="G89" s="26" t="s">
        <v>26</v>
      </c>
      <c r="H89" s="25">
        <v>130</v>
      </c>
      <c r="I89" s="26">
        <v>19</v>
      </c>
      <c r="J89" s="27">
        <v>26</v>
      </c>
      <c r="K89" s="28">
        <f t="shared" si="20"/>
        <v>175</v>
      </c>
      <c r="L89" s="30">
        <f t="shared" si="22"/>
        <v>3.0440076535049574E-2</v>
      </c>
      <c r="M89" s="29">
        <f t="shared" si="16"/>
        <v>2.6876353416368467E-3</v>
      </c>
      <c r="N89" s="99">
        <v>34</v>
      </c>
      <c r="O89" s="32" t="s">
        <v>27</v>
      </c>
      <c r="P89" s="33">
        <f t="shared" si="21"/>
        <v>5.1470588235294121</v>
      </c>
    </row>
    <row r="90" spans="1:16" ht="16.5" customHeight="1">
      <c r="A90" s="1">
        <v>11</v>
      </c>
      <c r="B90" s="688"/>
      <c r="C90" s="34" t="s">
        <v>148</v>
      </c>
      <c r="D90" s="35" t="s">
        <v>151</v>
      </c>
      <c r="E90" s="35" t="s">
        <v>19</v>
      </c>
      <c r="F90" s="35" t="s">
        <v>166</v>
      </c>
      <c r="G90" s="35" t="s">
        <v>32</v>
      </c>
      <c r="H90" s="34">
        <v>37</v>
      </c>
      <c r="I90" s="35">
        <v>31</v>
      </c>
      <c r="J90" s="36">
        <v>17</v>
      </c>
      <c r="K90" s="37">
        <f t="shared" si="20"/>
        <v>85</v>
      </c>
      <c r="L90" s="39">
        <f t="shared" si="22"/>
        <v>1.4785180031309793E-2</v>
      </c>
      <c r="M90" s="38">
        <f t="shared" si="16"/>
        <v>1.3054228802236113E-3</v>
      </c>
      <c r="N90" s="96">
        <v>9</v>
      </c>
      <c r="O90" s="41" t="s">
        <v>27</v>
      </c>
      <c r="P90" s="42">
        <f t="shared" si="21"/>
        <v>9.4444444444444446</v>
      </c>
    </row>
    <row r="91" spans="1:16" ht="16.5" customHeight="1">
      <c r="A91" s="1">
        <v>12</v>
      </c>
      <c r="B91" s="688"/>
      <c r="C91" s="34" t="s">
        <v>148</v>
      </c>
      <c r="D91" s="35" t="s">
        <v>151</v>
      </c>
      <c r="E91" s="35" t="s">
        <v>49</v>
      </c>
      <c r="F91" s="35" t="s">
        <v>167</v>
      </c>
      <c r="G91" s="35" t="s">
        <v>26</v>
      </c>
      <c r="H91" s="34">
        <v>55</v>
      </c>
      <c r="I91" s="35">
        <v>23</v>
      </c>
      <c r="J91" s="36"/>
      <c r="K91" s="37">
        <f t="shared" si="20"/>
        <v>78</v>
      </c>
      <c r="L91" s="38">
        <f t="shared" si="22"/>
        <v>1.356757696990781E-2</v>
      </c>
      <c r="M91" s="39">
        <f t="shared" si="16"/>
        <v>1.1979174665581373E-3</v>
      </c>
      <c r="N91" s="40">
        <v>28</v>
      </c>
      <c r="O91" s="41" t="s">
        <v>27</v>
      </c>
      <c r="P91" s="42">
        <f t="shared" si="21"/>
        <v>2.7857142857142856</v>
      </c>
    </row>
    <row r="92" spans="1:16" ht="16.5" customHeight="1">
      <c r="A92" s="1">
        <v>13</v>
      </c>
      <c r="B92" s="688"/>
      <c r="C92" s="34" t="s">
        <v>168</v>
      </c>
      <c r="D92" s="35" t="s">
        <v>161</v>
      </c>
      <c r="E92" s="35" t="s">
        <v>53</v>
      </c>
      <c r="F92" s="35" t="s">
        <v>169</v>
      </c>
      <c r="G92" s="35"/>
      <c r="H92" s="34"/>
      <c r="I92" s="35"/>
      <c r="J92" s="36"/>
      <c r="K92" s="37">
        <v>24</v>
      </c>
      <c r="L92" s="38">
        <f t="shared" si="22"/>
        <v>4.1746390676639412E-3</v>
      </c>
      <c r="M92" s="39">
        <f t="shared" si="16"/>
        <v>3.6858998971019613E-4</v>
      </c>
      <c r="N92" s="40">
        <v>0</v>
      </c>
      <c r="O92" s="41" t="s">
        <v>27</v>
      </c>
      <c r="P92" s="42"/>
    </row>
    <row r="93" spans="1:16" ht="16.5" customHeight="1" thickBot="1">
      <c r="A93" s="1">
        <v>14</v>
      </c>
      <c r="B93" s="690"/>
      <c r="C93" s="53" t="s">
        <v>168</v>
      </c>
      <c r="D93" s="54" t="s">
        <v>161</v>
      </c>
      <c r="E93" s="54" t="s">
        <v>53</v>
      </c>
      <c r="F93" s="54" t="s">
        <v>170</v>
      </c>
      <c r="G93" s="54"/>
      <c r="H93" s="53"/>
      <c r="I93" s="54"/>
      <c r="J93" s="55"/>
      <c r="K93" s="56">
        <v>17</v>
      </c>
      <c r="L93" s="57">
        <f t="shared" si="22"/>
        <v>2.9570360062619585E-3</v>
      </c>
      <c r="M93" s="58">
        <f t="shared" si="16"/>
        <v>2.6108457604472225E-4</v>
      </c>
      <c r="N93" s="59">
        <v>0</v>
      </c>
      <c r="O93" s="60" t="s">
        <v>27</v>
      </c>
      <c r="P93" s="61"/>
    </row>
    <row r="94" spans="1:16" ht="16.5" customHeight="1">
      <c r="A94" s="1">
        <v>1</v>
      </c>
      <c r="B94" s="691"/>
      <c r="C94" s="62" t="s">
        <v>171</v>
      </c>
      <c r="D94" s="63" t="s">
        <v>172</v>
      </c>
      <c r="E94" s="63" t="s">
        <v>173</v>
      </c>
      <c r="F94" s="63" t="s">
        <v>174</v>
      </c>
      <c r="G94" s="63" t="s">
        <v>175</v>
      </c>
      <c r="H94" s="62">
        <v>1193</v>
      </c>
      <c r="I94" s="63">
        <v>217</v>
      </c>
      <c r="J94" s="64">
        <v>284</v>
      </c>
      <c r="K94" s="65">
        <f t="shared" ref="K94:K105" si="23">H94+I94+J94</f>
        <v>1694</v>
      </c>
      <c r="L94" s="66">
        <f>K94/$K$161</f>
        <v>0.20957565260423111</v>
      </c>
      <c r="M94" s="67">
        <f t="shared" si="16"/>
        <v>2.6016310107044676E-2</v>
      </c>
      <c r="N94" s="68">
        <v>90</v>
      </c>
      <c r="O94" s="69" t="s">
        <v>27</v>
      </c>
      <c r="P94" s="52">
        <f t="shared" ref="P94:P105" si="24">K94/N94</f>
        <v>18.822222222222223</v>
      </c>
    </row>
    <row r="95" spans="1:16" ht="16.5" customHeight="1">
      <c r="A95" s="1">
        <v>2</v>
      </c>
      <c r="B95" s="687"/>
      <c r="C95" s="25" t="s">
        <v>171</v>
      </c>
      <c r="D95" s="26" t="s">
        <v>172</v>
      </c>
      <c r="E95" s="26" t="s">
        <v>176</v>
      </c>
      <c r="F95" s="26" t="s">
        <v>177</v>
      </c>
      <c r="G95" s="26" t="s">
        <v>42</v>
      </c>
      <c r="H95" s="25">
        <v>1054</v>
      </c>
      <c r="I95" s="26">
        <v>81</v>
      </c>
      <c r="J95" s="27">
        <v>80</v>
      </c>
      <c r="K95" s="28">
        <f t="shared" si="23"/>
        <v>1215</v>
      </c>
      <c r="L95" s="29">
        <f t="shared" ref="L95:L111" si="25">K95/$K$161</f>
        <v>0.15031547692688357</v>
      </c>
      <c r="M95" s="30">
        <f t="shared" si="16"/>
        <v>1.8659868229078679E-2</v>
      </c>
      <c r="N95" s="31">
        <v>30</v>
      </c>
      <c r="O95" s="32" t="s">
        <v>27</v>
      </c>
      <c r="P95" s="33">
        <f t="shared" si="24"/>
        <v>40.5</v>
      </c>
    </row>
    <row r="96" spans="1:16" ht="16.5" customHeight="1">
      <c r="A96" s="1">
        <v>3</v>
      </c>
      <c r="B96" s="688"/>
      <c r="C96" s="34" t="s">
        <v>171</v>
      </c>
      <c r="D96" s="35" t="s">
        <v>178</v>
      </c>
      <c r="E96" s="35" t="s">
        <v>49</v>
      </c>
      <c r="F96" s="35" t="s">
        <v>179</v>
      </c>
      <c r="G96" s="35" t="s">
        <v>37</v>
      </c>
      <c r="H96" s="34">
        <v>990</v>
      </c>
      <c r="I96" s="35">
        <v>70</v>
      </c>
      <c r="J96" s="36">
        <v>40</v>
      </c>
      <c r="K96" s="37">
        <f t="shared" si="23"/>
        <v>1100</v>
      </c>
      <c r="L96" s="38">
        <f t="shared" si="25"/>
        <v>0.13608808610664358</v>
      </c>
      <c r="M96" s="39">
        <f t="shared" si="16"/>
        <v>1.6893707861717323E-2</v>
      </c>
      <c r="N96" s="40">
        <v>33</v>
      </c>
      <c r="O96" s="41" t="s">
        <v>27</v>
      </c>
      <c r="P96" s="42">
        <f t="shared" si="24"/>
        <v>33.333333333333336</v>
      </c>
    </row>
    <row r="97" spans="1:17" ht="16.5" customHeight="1">
      <c r="A97" s="1">
        <v>4</v>
      </c>
      <c r="B97" s="687"/>
      <c r="C97" s="25" t="s">
        <v>171</v>
      </c>
      <c r="D97" s="26" t="s">
        <v>178</v>
      </c>
      <c r="E97" s="26" t="s">
        <v>176</v>
      </c>
      <c r="F97" s="26" t="s">
        <v>180</v>
      </c>
      <c r="G97" s="26" t="s">
        <v>30</v>
      </c>
      <c r="H97" s="25">
        <v>570</v>
      </c>
      <c r="I97" s="26">
        <v>97</v>
      </c>
      <c r="J97" s="27">
        <v>98</v>
      </c>
      <c r="K97" s="28">
        <f t="shared" si="23"/>
        <v>765</v>
      </c>
      <c r="L97" s="29">
        <f t="shared" si="25"/>
        <v>9.4643078065074854E-2</v>
      </c>
      <c r="M97" s="30">
        <f t="shared" si="16"/>
        <v>1.1748805922012502E-2</v>
      </c>
      <c r="N97" s="31">
        <v>36</v>
      </c>
      <c r="O97" s="32" t="s">
        <v>27</v>
      </c>
      <c r="P97" s="33">
        <f t="shared" si="24"/>
        <v>21.25</v>
      </c>
    </row>
    <row r="98" spans="1:17" ht="16.5" customHeight="1">
      <c r="A98" s="1">
        <v>5</v>
      </c>
      <c r="B98" s="687"/>
      <c r="C98" s="25" t="s">
        <v>171</v>
      </c>
      <c r="D98" s="26" t="s">
        <v>181</v>
      </c>
      <c r="E98" s="26" t="s">
        <v>176</v>
      </c>
      <c r="F98" s="26" t="s">
        <v>182</v>
      </c>
      <c r="G98" s="26" t="s">
        <v>140</v>
      </c>
      <c r="H98" s="25">
        <v>590</v>
      </c>
      <c r="I98" s="26">
        <v>46</v>
      </c>
      <c r="J98" s="27">
        <v>28</v>
      </c>
      <c r="K98" s="28">
        <f t="shared" si="23"/>
        <v>664</v>
      </c>
      <c r="L98" s="29">
        <f t="shared" si="25"/>
        <v>8.2147717431646672E-2</v>
      </c>
      <c r="M98" s="30">
        <f t="shared" si="16"/>
        <v>1.0197656381982093E-2</v>
      </c>
      <c r="N98" s="31">
        <v>32</v>
      </c>
      <c r="O98" s="32" t="s">
        <v>27</v>
      </c>
      <c r="P98" s="33">
        <f t="shared" si="24"/>
        <v>20.75</v>
      </c>
    </row>
    <row r="99" spans="1:17" ht="16.5" customHeight="1">
      <c r="A99" s="1">
        <v>6</v>
      </c>
      <c r="B99" s="688"/>
      <c r="C99" s="34" t="s">
        <v>171</v>
      </c>
      <c r="D99" s="35" t="s">
        <v>183</v>
      </c>
      <c r="E99" s="35" t="s">
        <v>19</v>
      </c>
      <c r="F99" s="35" t="s">
        <v>184</v>
      </c>
      <c r="G99" s="35" t="s">
        <v>30</v>
      </c>
      <c r="H99" s="34">
        <v>607</v>
      </c>
      <c r="I99" s="35">
        <v>26</v>
      </c>
      <c r="J99" s="36">
        <v>12</v>
      </c>
      <c r="K99" s="37">
        <f t="shared" si="23"/>
        <v>645</v>
      </c>
      <c r="L99" s="38">
        <f t="shared" si="25"/>
        <v>7.9797105035259192E-2</v>
      </c>
      <c r="M99" s="39">
        <f t="shared" si="16"/>
        <v>9.9058559734615213E-3</v>
      </c>
      <c r="N99" s="40">
        <v>18</v>
      </c>
      <c r="O99" s="41" t="s">
        <v>27</v>
      </c>
      <c r="P99" s="42">
        <f t="shared" si="24"/>
        <v>35.833333333333336</v>
      </c>
    </row>
    <row r="100" spans="1:17" ht="16.5" customHeight="1">
      <c r="A100" s="1">
        <v>7</v>
      </c>
      <c r="B100" s="689"/>
      <c r="C100" s="43" t="s">
        <v>171</v>
      </c>
      <c r="D100" s="71" t="s">
        <v>185</v>
      </c>
      <c r="E100" s="71" t="s">
        <v>19</v>
      </c>
      <c r="F100" s="71" t="s">
        <v>186</v>
      </c>
      <c r="G100" s="71" t="s">
        <v>21</v>
      </c>
      <c r="H100" s="43">
        <v>347</v>
      </c>
      <c r="I100" s="71">
        <v>23</v>
      </c>
      <c r="J100" s="72">
        <v>5</v>
      </c>
      <c r="K100" s="73">
        <f t="shared" si="23"/>
        <v>375</v>
      </c>
      <c r="L100" s="74">
        <f t="shared" si="25"/>
        <v>4.6393665718173945E-2</v>
      </c>
      <c r="M100" s="75">
        <f t="shared" si="16"/>
        <v>5.7592185892218145E-3</v>
      </c>
      <c r="N100" s="76">
        <v>12</v>
      </c>
      <c r="O100" s="77" t="s">
        <v>27</v>
      </c>
      <c r="P100" s="78">
        <f t="shared" si="24"/>
        <v>31.25</v>
      </c>
    </row>
    <row r="101" spans="1:17" ht="16.5" customHeight="1">
      <c r="A101" s="1">
        <v>8</v>
      </c>
      <c r="B101" s="688"/>
      <c r="C101" s="34" t="s">
        <v>171</v>
      </c>
      <c r="D101" s="35" t="s">
        <v>185</v>
      </c>
      <c r="E101" s="35" t="s">
        <v>19</v>
      </c>
      <c r="F101" s="35" t="s">
        <v>187</v>
      </c>
      <c r="G101" s="35" t="s">
        <v>21</v>
      </c>
      <c r="H101" s="34">
        <v>210</v>
      </c>
      <c r="I101" s="35">
        <v>20</v>
      </c>
      <c r="J101" s="36">
        <v>10</v>
      </c>
      <c r="K101" s="37">
        <f t="shared" si="23"/>
        <v>240</v>
      </c>
      <c r="L101" s="38">
        <f t="shared" si="25"/>
        <v>2.9691946059631324E-2</v>
      </c>
      <c r="M101" s="39">
        <f t="shared" si="16"/>
        <v>3.6858998971019612E-3</v>
      </c>
      <c r="N101" s="40">
        <v>12</v>
      </c>
      <c r="O101" s="41" t="s">
        <v>27</v>
      </c>
      <c r="P101" s="681">
        <f t="shared" si="24"/>
        <v>20</v>
      </c>
      <c r="Q101" s="682"/>
    </row>
    <row r="102" spans="1:17" ht="16.5" customHeight="1">
      <c r="A102" s="1">
        <v>9</v>
      </c>
      <c r="B102" s="688"/>
      <c r="C102" s="34" t="s">
        <v>171</v>
      </c>
      <c r="D102" s="35" t="s">
        <v>183</v>
      </c>
      <c r="E102" s="35" t="s">
        <v>19</v>
      </c>
      <c r="F102" s="35" t="s">
        <v>188</v>
      </c>
      <c r="G102" s="35" t="s">
        <v>30</v>
      </c>
      <c r="H102" s="34">
        <v>227</v>
      </c>
      <c r="I102" s="35">
        <v>11</v>
      </c>
      <c r="J102" s="36">
        <v>1</v>
      </c>
      <c r="K102" s="37">
        <f t="shared" si="23"/>
        <v>239</v>
      </c>
      <c r="L102" s="38">
        <f t="shared" si="25"/>
        <v>2.9568229617716196E-2</v>
      </c>
      <c r="M102" s="39">
        <f t="shared" si="16"/>
        <v>3.6705419808640365E-3</v>
      </c>
      <c r="N102" s="40">
        <v>8</v>
      </c>
      <c r="O102" s="41" t="s">
        <v>27</v>
      </c>
      <c r="P102" s="42">
        <f t="shared" si="24"/>
        <v>29.875</v>
      </c>
    </row>
    <row r="103" spans="1:17" ht="16.5" customHeight="1">
      <c r="A103" s="1">
        <v>10</v>
      </c>
      <c r="B103" s="688"/>
      <c r="C103" s="34" t="s">
        <v>171</v>
      </c>
      <c r="D103" s="35" t="s">
        <v>172</v>
      </c>
      <c r="E103" s="35" t="s">
        <v>49</v>
      </c>
      <c r="F103" s="35" t="s">
        <v>189</v>
      </c>
      <c r="G103" s="35" t="s">
        <v>30</v>
      </c>
      <c r="H103" s="34">
        <v>164</v>
      </c>
      <c r="I103" s="35">
        <v>53</v>
      </c>
      <c r="J103" s="36">
        <v>21</v>
      </c>
      <c r="K103" s="37">
        <f t="shared" si="23"/>
        <v>238</v>
      </c>
      <c r="L103" s="38">
        <f t="shared" si="25"/>
        <v>2.9444513175801063E-2</v>
      </c>
      <c r="M103" s="39">
        <f t="shared" si="16"/>
        <v>3.6551840646261114E-3</v>
      </c>
      <c r="N103" s="40">
        <v>11</v>
      </c>
      <c r="O103" s="41" t="s">
        <v>27</v>
      </c>
      <c r="P103" s="42">
        <f t="shared" si="24"/>
        <v>21.636363636363637</v>
      </c>
    </row>
    <row r="104" spans="1:17" ht="16.5" customHeight="1">
      <c r="A104" s="1">
        <v>11</v>
      </c>
      <c r="B104" s="688"/>
      <c r="C104" s="34" t="s">
        <v>171</v>
      </c>
      <c r="D104" s="35" t="s">
        <v>190</v>
      </c>
      <c r="E104" s="35" t="s">
        <v>19</v>
      </c>
      <c r="F104" s="35" t="s">
        <v>191</v>
      </c>
      <c r="G104" s="35" t="s">
        <v>30</v>
      </c>
      <c r="H104" s="34">
        <v>211</v>
      </c>
      <c r="I104" s="35">
        <v>18</v>
      </c>
      <c r="J104" s="36">
        <v>5</v>
      </c>
      <c r="K104" s="37">
        <f t="shared" si="23"/>
        <v>234</v>
      </c>
      <c r="L104" s="38">
        <f t="shared" si="25"/>
        <v>2.8949647408140541E-2</v>
      </c>
      <c r="M104" s="39">
        <f t="shared" si="16"/>
        <v>3.593752399674412E-3</v>
      </c>
      <c r="N104" s="40">
        <v>13</v>
      </c>
      <c r="O104" s="41" t="s">
        <v>27</v>
      </c>
      <c r="P104" s="42">
        <f t="shared" si="24"/>
        <v>18</v>
      </c>
    </row>
    <row r="105" spans="1:17" ht="16.5" customHeight="1">
      <c r="A105" s="1">
        <v>12</v>
      </c>
      <c r="B105" s="688"/>
      <c r="C105" s="34" t="s">
        <v>171</v>
      </c>
      <c r="D105" s="35" t="s">
        <v>172</v>
      </c>
      <c r="E105" s="35" t="s">
        <v>19</v>
      </c>
      <c r="F105" s="35" t="s">
        <v>192</v>
      </c>
      <c r="G105" s="35" t="s">
        <v>30</v>
      </c>
      <c r="H105" s="34">
        <v>90</v>
      </c>
      <c r="I105" s="35">
        <v>30</v>
      </c>
      <c r="J105" s="36">
        <v>62</v>
      </c>
      <c r="K105" s="37">
        <f t="shared" si="23"/>
        <v>182</v>
      </c>
      <c r="L105" s="38">
        <f t="shared" si="25"/>
        <v>2.2516392428553755E-2</v>
      </c>
      <c r="M105" s="39">
        <f t="shared" si="16"/>
        <v>2.7951407553023205E-3</v>
      </c>
      <c r="N105" s="40">
        <v>7</v>
      </c>
      <c r="O105" s="41" t="s">
        <v>27</v>
      </c>
      <c r="P105" s="42">
        <f t="shared" si="24"/>
        <v>26</v>
      </c>
    </row>
    <row r="106" spans="1:17" ht="16.5" customHeight="1">
      <c r="A106" s="1">
        <v>13</v>
      </c>
      <c r="B106" s="688"/>
      <c r="C106" s="34" t="s">
        <v>193</v>
      </c>
      <c r="D106" s="35" t="s">
        <v>194</v>
      </c>
      <c r="E106" s="35" t="s">
        <v>53</v>
      </c>
      <c r="F106" s="35" t="s">
        <v>195</v>
      </c>
      <c r="G106" s="35"/>
      <c r="H106" s="34"/>
      <c r="I106" s="35"/>
      <c r="J106" s="36"/>
      <c r="K106" s="37">
        <v>116</v>
      </c>
      <c r="L106" s="39">
        <f t="shared" si="25"/>
        <v>1.435110726215514E-2</v>
      </c>
      <c r="M106" s="38">
        <f t="shared" si="16"/>
        <v>1.7815182835992812E-3</v>
      </c>
      <c r="N106" s="96">
        <v>0</v>
      </c>
      <c r="O106" s="41" t="s">
        <v>27</v>
      </c>
      <c r="P106" s="42"/>
    </row>
    <row r="107" spans="1:17" ht="16.5" customHeight="1">
      <c r="A107" s="1">
        <v>14</v>
      </c>
      <c r="B107" s="687"/>
      <c r="C107" s="25" t="s">
        <v>171</v>
      </c>
      <c r="D107" s="26" t="s">
        <v>183</v>
      </c>
      <c r="E107" s="26" t="s">
        <v>176</v>
      </c>
      <c r="F107" s="26" t="s">
        <v>196</v>
      </c>
      <c r="G107" s="26" t="s">
        <v>26</v>
      </c>
      <c r="H107" s="25">
        <v>95</v>
      </c>
      <c r="I107" s="26">
        <v>8</v>
      </c>
      <c r="J107" s="27">
        <v>12</v>
      </c>
      <c r="K107" s="28">
        <f>H107+I107+J107</f>
        <v>115</v>
      </c>
      <c r="L107" s="30">
        <f t="shared" si="25"/>
        <v>1.4227390820240009E-2</v>
      </c>
      <c r="M107" s="29">
        <f t="shared" si="16"/>
        <v>1.7661603673613563E-3</v>
      </c>
      <c r="N107" s="99">
        <v>17</v>
      </c>
      <c r="O107" s="32" t="s">
        <v>27</v>
      </c>
      <c r="P107" s="33">
        <f>K107/N107</f>
        <v>6.7647058823529411</v>
      </c>
    </row>
    <row r="108" spans="1:17" ht="16.5" customHeight="1">
      <c r="A108" s="1">
        <v>15</v>
      </c>
      <c r="B108" s="688"/>
      <c r="C108" s="34" t="s">
        <v>193</v>
      </c>
      <c r="D108" s="35" t="s">
        <v>190</v>
      </c>
      <c r="E108" s="35" t="s">
        <v>19</v>
      </c>
      <c r="F108" s="35" t="s">
        <v>197</v>
      </c>
      <c r="G108" s="35" t="s">
        <v>30</v>
      </c>
      <c r="H108" s="34">
        <v>55</v>
      </c>
      <c r="I108" s="35">
        <v>37</v>
      </c>
      <c r="J108" s="36">
        <v>14</v>
      </c>
      <c r="K108" s="37">
        <f>H108+I108+J108</f>
        <v>106</v>
      </c>
      <c r="L108" s="39">
        <f t="shared" si="25"/>
        <v>1.3113942843003835E-2</v>
      </c>
      <c r="M108" s="38">
        <f t="shared" si="16"/>
        <v>1.6279391212200328E-3</v>
      </c>
      <c r="N108" s="96">
        <v>13</v>
      </c>
      <c r="O108" s="41" t="s">
        <v>27</v>
      </c>
      <c r="P108" s="42">
        <f>K108/N108</f>
        <v>8.1538461538461533</v>
      </c>
    </row>
    <row r="109" spans="1:17" ht="16.5" customHeight="1">
      <c r="A109" s="1">
        <v>16</v>
      </c>
      <c r="B109" s="688"/>
      <c r="C109" s="34" t="s">
        <v>171</v>
      </c>
      <c r="D109" s="35" t="s">
        <v>183</v>
      </c>
      <c r="E109" s="35" t="s">
        <v>49</v>
      </c>
      <c r="F109" s="35" t="s">
        <v>198</v>
      </c>
      <c r="G109" s="35" t="s">
        <v>26</v>
      </c>
      <c r="H109" s="34">
        <v>64</v>
      </c>
      <c r="I109" s="35">
        <v>11</v>
      </c>
      <c r="J109" s="36">
        <v>5</v>
      </c>
      <c r="K109" s="37">
        <f>H109+I109+J109</f>
        <v>80</v>
      </c>
      <c r="L109" s="39">
        <f t="shared" si="25"/>
        <v>9.8973153532104421E-3</v>
      </c>
      <c r="M109" s="38">
        <f t="shared" si="16"/>
        <v>1.2286332990339871E-3</v>
      </c>
      <c r="N109" s="96">
        <v>12</v>
      </c>
      <c r="O109" s="41" t="s">
        <v>27</v>
      </c>
      <c r="P109" s="42">
        <f>K109/N109</f>
        <v>6.666666666666667</v>
      </c>
    </row>
    <row r="110" spans="1:17" ht="16.5" customHeight="1">
      <c r="A110" s="1">
        <v>17</v>
      </c>
      <c r="B110" s="688"/>
      <c r="C110" s="34" t="s">
        <v>193</v>
      </c>
      <c r="D110" s="35" t="s">
        <v>199</v>
      </c>
      <c r="E110" s="35" t="s">
        <v>53</v>
      </c>
      <c r="F110" s="35" t="s">
        <v>200</v>
      </c>
      <c r="G110" s="35"/>
      <c r="H110" s="34"/>
      <c r="I110" s="35"/>
      <c r="J110" s="36"/>
      <c r="K110" s="37">
        <v>68</v>
      </c>
      <c r="L110" s="39">
        <f t="shared" si="25"/>
        <v>8.4127180502288762E-3</v>
      </c>
      <c r="M110" s="38">
        <f t="shared" si="16"/>
        <v>1.044338304178889E-3</v>
      </c>
      <c r="N110" s="96">
        <v>0</v>
      </c>
      <c r="O110" s="41" t="s">
        <v>27</v>
      </c>
      <c r="P110" s="42"/>
    </row>
    <row r="111" spans="1:17" ht="16.5" customHeight="1" thickBot="1">
      <c r="A111" s="1">
        <v>18</v>
      </c>
      <c r="B111" s="688"/>
      <c r="C111" s="34" t="s">
        <v>201</v>
      </c>
      <c r="D111" s="35" t="s">
        <v>178</v>
      </c>
      <c r="E111" s="35" t="s">
        <v>53</v>
      </c>
      <c r="F111" s="35" t="s">
        <v>202</v>
      </c>
      <c r="G111" s="35"/>
      <c r="H111" s="34"/>
      <c r="I111" s="35"/>
      <c r="J111" s="36"/>
      <c r="K111" s="37">
        <v>7</v>
      </c>
      <c r="L111" s="75">
        <f t="shared" si="25"/>
        <v>8.6601509340591368E-4</v>
      </c>
      <c r="M111" s="74">
        <f t="shared" si="16"/>
        <v>1.0750541366547387E-4</v>
      </c>
      <c r="N111" s="97">
        <v>0</v>
      </c>
      <c r="O111" s="60" t="s">
        <v>27</v>
      </c>
      <c r="P111" s="78"/>
    </row>
    <row r="112" spans="1:17" ht="16.5" customHeight="1">
      <c r="A112" s="1">
        <v>1</v>
      </c>
      <c r="B112" s="691"/>
      <c r="C112" s="62" t="s">
        <v>203</v>
      </c>
      <c r="D112" s="63" t="s">
        <v>204</v>
      </c>
      <c r="E112" s="63" t="s">
        <v>60</v>
      </c>
      <c r="F112" s="63" t="s">
        <v>205</v>
      </c>
      <c r="G112" s="63" t="s">
        <v>26</v>
      </c>
      <c r="H112" s="62">
        <v>874</v>
      </c>
      <c r="I112" s="63">
        <v>219</v>
      </c>
      <c r="J112" s="64">
        <v>157</v>
      </c>
      <c r="K112" s="65">
        <f t="shared" ref="K112:K122" si="26">H112+I112+J112</f>
        <v>1250</v>
      </c>
      <c r="L112" s="67">
        <f>K112/$K$163</f>
        <v>0.22186723464678737</v>
      </c>
      <c r="M112" s="66">
        <f t="shared" si="16"/>
        <v>1.9197395297406047E-2</v>
      </c>
      <c r="N112" s="101">
        <v>51</v>
      </c>
      <c r="O112" s="69" t="s">
        <v>27</v>
      </c>
      <c r="P112" s="70">
        <f t="shared" ref="P112:P120" si="27">K112/N112</f>
        <v>24.509803921568629</v>
      </c>
    </row>
    <row r="113" spans="1:16" ht="16.5" customHeight="1">
      <c r="A113" s="1">
        <v>2</v>
      </c>
      <c r="B113" s="687"/>
      <c r="C113" s="25" t="s">
        <v>203</v>
      </c>
      <c r="D113" s="26" t="s">
        <v>206</v>
      </c>
      <c r="E113" s="26" t="s">
        <v>173</v>
      </c>
      <c r="F113" s="26" t="s">
        <v>207</v>
      </c>
      <c r="G113" s="26" t="s">
        <v>30</v>
      </c>
      <c r="H113" s="25">
        <v>494</v>
      </c>
      <c r="I113" s="26">
        <v>271</v>
      </c>
      <c r="J113" s="27">
        <v>258</v>
      </c>
      <c r="K113" s="28">
        <f t="shared" si="26"/>
        <v>1023</v>
      </c>
      <c r="L113" s="30">
        <f t="shared" ref="L113:L123" si="28">K113/$K$163</f>
        <v>0.18157614483493079</v>
      </c>
      <c r="M113" s="29">
        <f t="shared" si="16"/>
        <v>1.5711148311397111E-2</v>
      </c>
      <c r="N113" s="99">
        <v>41</v>
      </c>
      <c r="O113" s="32" t="s">
        <v>27</v>
      </c>
      <c r="P113" s="33">
        <f t="shared" si="27"/>
        <v>24.951219512195124</v>
      </c>
    </row>
    <row r="114" spans="1:16" ht="16.5" customHeight="1">
      <c r="A114" s="1">
        <v>3</v>
      </c>
      <c r="B114" s="687"/>
      <c r="C114" s="25" t="s">
        <v>203</v>
      </c>
      <c r="D114" s="26" t="s">
        <v>161</v>
      </c>
      <c r="E114" s="26" t="s">
        <v>208</v>
      </c>
      <c r="F114" s="26" t="s">
        <v>209</v>
      </c>
      <c r="G114" s="26" t="s">
        <v>26</v>
      </c>
      <c r="H114" s="25">
        <v>526</v>
      </c>
      <c r="I114" s="26">
        <v>87</v>
      </c>
      <c r="J114" s="27">
        <v>65</v>
      </c>
      <c r="K114" s="28">
        <f t="shared" si="26"/>
        <v>678</v>
      </c>
      <c r="L114" s="30">
        <f t="shared" si="28"/>
        <v>0.12034078807241747</v>
      </c>
      <c r="M114" s="29">
        <f t="shared" si="16"/>
        <v>1.041266720931304E-2</v>
      </c>
      <c r="N114" s="99">
        <v>28</v>
      </c>
      <c r="O114" s="32" t="s">
        <v>27</v>
      </c>
      <c r="P114" s="33">
        <f t="shared" si="27"/>
        <v>24.214285714285715</v>
      </c>
    </row>
    <row r="115" spans="1:16" ht="16.5" customHeight="1">
      <c r="A115" s="1">
        <v>4</v>
      </c>
      <c r="B115" s="688"/>
      <c r="C115" s="34" t="s">
        <v>203</v>
      </c>
      <c r="D115" s="35" t="s">
        <v>210</v>
      </c>
      <c r="E115" s="35" t="s">
        <v>19</v>
      </c>
      <c r="F115" s="35" t="s">
        <v>211</v>
      </c>
      <c r="G115" s="35" t="s">
        <v>32</v>
      </c>
      <c r="H115" s="34">
        <v>598</v>
      </c>
      <c r="I115" s="35">
        <v>45</v>
      </c>
      <c r="J115" s="36">
        <v>6</v>
      </c>
      <c r="K115" s="37">
        <f t="shared" si="26"/>
        <v>649</v>
      </c>
      <c r="L115" s="39">
        <f t="shared" si="28"/>
        <v>0.115193468228612</v>
      </c>
      <c r="M115" s="38">
        <f t="shared" si="16"/>
        <v>9.9672876384132199E-3</v>
      </c>
      <c r="N115" s="96">
        <v>15</v>
      </c>
      <c r="O115" s="41" t="s">
        <v>27</v>
      </c>
      <c r="P115" s="42">
        <f t="shared" si="27"/>
        <v>43.266666666666666</v>
      </c>
    </row>
    <row r="116" spans="1:16" ht="16.5" customHeight="1">
      <c r="A116" s="1">
        <v>5</v>
      </c>
      <c r="B116" s="687"/>
      <c r="C116" s="25" t="s">
        <v>203</v>
      </c>
      <c r="D116" s="26" t="s">
        <v>212</v>
      </c>
      <c r="E116" s="26" t="s">
        <v>213</v>
      </c>
      <c r="F116" s="26" t="s">
        <v>214</v>
      </c>
      <c r="G116" s="26" t="s">
        <v>26</v>
      </c>
      <c r="H116" s="25">
        <v>440</v>
      </c>
      <c r="I116" s="26">
        <v>43</v>
      </c>
      <c r="J116" s="27">
        <v>39</v>
      </c>
      <c r="K116" s="28">
        <f t="shared" si="26"/>
        <v>522</v>
      </c>
      <c r="L116" s="30">
        <f t="shared" si="28"/>
        <v>9.2651757188498399E-2</v>
      </c>
      <c r="M116" s="29">
        <f t="shared" si="16"/>
        <v>8.0168322761967649E-3</v>
      </c>
      <c r="N116" s="99">
        <v>29</v>
      </c>
      <c r="O116" s="32" t="s">
        <v>27</v>
      </c>
      <c r="P116" s="33">
        <f t="shared" si="27"/>
        <v>18</v>
      </c>
    </row>
    <row r="117" spans="1:16" ht="16.5" customHeight="1">
      <c r="A117" s="1">
        <v>6</v>
      </c>
      <c r="B117" s="688"/>
      <c r="C117" s="34" t="s">
        <v>203</v>
      </c>
      <c r="D117" s="35" t="s">
        <v>206</v>
      </c>
      <c r="E117" s="35" t="s">
        <v>19</v>
      </c>
      <c r="F117" s="35" t="s">
        <v>215</v>
      </c>
      <c r="G117" s="35" t="s">
        <v>32</v>
      </c>
      <c r="H117" s="34">
        <v>385</v>
      </c>
      <c r="I117" s="35">
        <v>36</v>
      </c>
      <c r="J117" s="36">
        <v>29</v>
      </c>
      <c r="K117" s="37">
        <f t="shared" si="26"/>
        <v>450</v>
      </c>
      <c r="L117" s="39">
        <f t="shared" si="28"/>
        <v>7.9872204472843447E-2</v>
      </c>
      <c r="M117" s="38">
        <f t="shared" si="16"/>
        <v>6.9110623070661771E-3</v>
      </c>
      <c r="N117" s="96">
        <v>12</v>
      </c>
      <c r="O117" s="41" t="s">
        <v>27</v>
      </c>
      <c r="P117" s="42">
        <f t="shared" si="27"/>
        <v>37.5</v>
      </c>
    </row>
    <row r="118" spans="1:16" ht="16.5" customHeight="1">
      <c r="A118" s="1">
        <v>7</v>
      </c>
      <c r="B118" s="687"/>
      <c r="C118" s="25" t="s">
        <v>203</v>
      </c>
      <c r="D118" s="26" t="s">
        <v>161</v>
      </c>
      <c r="E118" s="26" t="s">
        <v>1010</v>
      </c>
      <c r="F118" s="26" t="s">
        <v>217</v>
      </c>
      <c r="G118" s="26" t="s">
        <v>30</v>
      </c>
      <c r="H118" s="25">
        <v>348</v>
      </c>
      <c r="I118" s="26">
        <v>31</v>
      </c>
      <c r="J118" s="27">
        <v>40</v>
      </c>
      <c r="K118" s="28">
        <f t="shared" si="26"/>
        <v>419</v>
      </c>
      <c r="L118" s="30">
        <f t="shared" si="28"/>
        <v>7.4369897053603126E-2</v>
      </c>
      <c r="M118" s="29">
        <f t="shared" si="16"/>
        <v>6.4349669036905073E-3</v>
      </c>
      <c r="N118" s="99">
        <v>22</v>
      </c>
      <c r="O118" s="32" t="s">
        <v>27</v>
      </c>
      <c r="P118" s="33">
        <f t="shared" si="27"/>
        <v>19.045454545454547</v>
      </c>
    </row>
    <row r="119" spans="1:16" ht="16.5" customHeight="1">
      <c r="A119" s="1">
        <v>8</v>
      </c>
      <c r="B119" s="688"/>
      <c r="C119" s="34" t="s">
        <v>203</v>
      </c>
      <c r="D119" s="71" t="s">
        <v>161</v>
      </c>
      <c r="E119" s="71" t="s">
        <v>19</v>
      </c>
      <c r="F119" s="71" t="s">
        <v>218</v>
      </c>
      <c r="G119" s="71" t="s">
        <v>32</v>
      </c>
      <c r="H119" s="43">
        <v>340</v>
      </c>
      <c r="I119" s="71">
        <v>31</v>
      </c>
      <c r="J119" s="72">
        <v>20</v>
      </c>
      <c r="K119" s="73">
        <f t="shared" si="26"/>
        <v>391</v>
      </c>
      <c r="L119" s="75">
        <f t="shared" si="28"/>
        <v>6.9400070997515093E-2</v>
      </c>
      <c r="M119" s="74">
        <f t="shared" si="16"/>
        <v>6.0049452490286122E-3</v>
      </c>
      <c r="N119" s="102">
        <v>10</v>
      </c>
      <c r="O119" s="77" t="s">
        <v>27</v>
      </c>
      <c r="P119" s="78">
        <f t="shared" si="27"/>
        <v>39.1</v>
      </c>
    </row>
    <row r="120" spans="1:16" ht="16.5" customHeight="1">
      <c r="A120" s="1">
        <v>9</v>
      </c>
      <c r="B120" s="692"/>
      <c r="C120" s="79" t="s">
        <v>203</v>
      </c>
      <c r="D120" s="35" t="s">
        <v>206</v>
      </c>
      <c r="E120" s="35" t="s">
        <v>19</v>
      </c>
      <c r="F120" s="35" t="s">
        <v>219</v>
      </c>
      <c r="G120" s="35" t="s">
        <v>32</v>
      </c>
      <c r="H120" s="34">
        <v>147</v>
      </c>
      <c r="I120" s="35">
        <v>15</v>
      </c>
      <c r="J120" s="36">
        <v>5</v>
      </c>
      <c r="K120" s="37">
        <f t="shared" si="26"/>
        <v>167</v>
      </c>
      <c r="L120" s="39">
        <f t="shared" si="28"/>
        <v>2.9641462548810792E-2</v>
      </c>
      <c r="M120" s="38">
        <f t="shared" si="16"/>
        <v>2.5647720117334479E-3</v>
      </c>
      <c r="N120" s="96">
        <v>5</v>
      </c>
      <c r="O120" s="41" t="s">
        <v>27</v>
      </c>
      <c r="P120" s="42">
        <f t="shared" si="27"/>
        <v>33.4</v>
      </c>
    </row>
    <row r="121" spans="1:16" ht="16.5" customHeight="1">
      <c r="A121" s="1">
        <v>10</v>
      </c>
      <c r="B121" s="688"/>
      <c r="C121" s="34" t="s">
        <v>203</v>
      </c>
      <c r="D121" s="35" t="s">
        <v>210</v>
      </c>
      <c r="E121" s="35" t="s">
        <v>19</v>
      </c>
      <c r="F121" s="35" t="s">
        <v>220</v>
      </c>
      <c r="G121" s="35" t="s">
        <v>32</v>
      </c>
      <c r="H121" s="34">
        <v>53</v>
      </c>
      <c r="I121" s="35">
        <v>13</v>
      </c>
      <c r="J121" s="36">
        <v>5</v>
      </c>
      <c r="K121" s="37">
        <f t="shared" si="26"/>
        <v>71</v>
      </c>
      <c r="L121" s="39">
        <f t="shared" si="28"/>
        <v>1.2602058927937523E-2</v>
      </c>
      <c r="M121" s="38">
        <f t="shared" si="16"/>
        <v>1.0904120528926636E-3</v>
      </c>
      <c r="N121" s="96">
        <v>0</v>
      </c>
      <c r="O121" s="41" t="s">
        <v>27</v>
      </c>
      <c r="P121" s="42"/>
    </row>
    <row r="122" spans="1:16" ht="16.5" customHeight="1">
      <c r="A122" s="1">
        <v>11</v>
      </c>
      <c r="B122" s="688"/>
      <c r="C122" s="34" t="s">
        <v>203</v>
      </c>
      <c r="D122" s="35" t="s">
        <v>212</v>
      </c>
      <c r="E122" s="35" t="s">
        <v>19</v>
      </c>
      <c r="F122" s="35" t="s">
        <v>221</v>
      </c>
      <c r="G122" s="35" t="s">
        <v>32</v>
      </c>
      <c r="H122" s="34">
        <v>13</v>
      </c>
      <c r="I122" s="35"/>
      <c r="J122" s="36"/>
      <c r="K122" s="37">
        <f t="shared" si="26"/>
        <v>13</v>
      </c>
      <c r="L122" s="39">
        <f t="shared" si="28"/>
        <v>2.3074192403265887E-3</v>
      </c>
      <c r="M122" s="38">
        <f t="shared" si="16"/>
        <v>1.9965291109302289E-4</v>
      </c>
      <c r="N122" s="96">
        <v>3</v>
      </c>
      <c r="O122" s="41" t="s">
        <v>27</v>
      </c>
      <c r="P122" s="42">
        <f>K122/N122</f>
        <v>4.333333333333333</v>
      </c>
    </row>
    <row r="123" spans="1:16" ht="16.5" customHeight="1" thickBot="1">
      <c r="A123" s="1">
        <v>12</v>
      </c>
      <c r="B123" s="690"/>
      <c r="C123" s="53" t="s">
        <v>222</v>
      </c>
      <c r="D123" s="54" t="s">
        <v>206</v>
      </c>
      <c r="E123" s="54" t="s">
        <v>53</v>
      </c>
      <c r="F123" s="54" t="s">
        <v>223</v>
      </c>
      <c r="G123" s="54"/>
      <c r="H123" s="53"/>
      <c r="I123" s="54"/>
      <c r="J123" s="55"/>
      <c r="K123" s="56">
        <v>1</v>
      </c>
      <c r="L123" s="58">
        <f t="shared" si="28"/>
        <v>1.7749378771742989E-4</v>
      </c>
      <c r="M123" s="57">
        <f t="shared" si="16"/>
        <v>1.5357916237924837E-5</v>
      </c>
      <c r="N123" s="97">
        <v>0</v>
      </c>
      <c r="O123" s="60" t="s">
        <v>27</v>
      </c>
      <c r="P123" s="61"/>
    </row>
    <row r="124" spans="1:16" ht="16.5" customHeight="1">
      <c r="A124" s="1">
        <v>1</v>
      </c>
      <c r="B124" s="686"/>
      <c r="C124" s="16" t="s">
        <v>224</v>
      </c>
      <c r="D124" s="17" t="s">
        <v>225</v>
      </c>
      <c r="E124" s="17" t="s">
        <v>49</v>
      </c>
      <c r="F124" s="17" t="s">
        <v>226</v>
      </c>
      <c r="G124" s="17" t="s">
        <v>227</v>
      </c>
      <c r="H124" s="16">
        <v>1548</v>
      </c>
      <c r="I124" s="17">
        <v>252</v>
      </c>
      <c r="J124" s="18">
        <v>229</v>
      </c>
      <c r="K124" s="19">
        <f t="shared" ref="K124:K142" si="29">H124+I124+J124</f>
        <v>2029</v>
      </c>
      <c r="L124" s="21">
        <f>K124/$K$164</f>
        <v>0.46815874480849101</v>
      </c>
      <c r="M124" s="20">
        <f t="shared" si="16"/>
        <v>3.1161212046749497E-2</v>
      </c>
      <c r="N124" s="98">
        <v>41</v>
      </c>
      <c r="O124" s="23" t="s">
        <v>27</v>
      </c>
      <c r="P124" s="87">
        <f t="shared" ref="P124:P142" si="30">K124/N124</f>
        <v>49.487804878048777</v>
      </c>
    </row>
    <row r="125" spans="1:16" ht="16.5" customHeight="1">
      <c r="A125" s="1">
        <v>2</v>
      </c>
      <c r="B125" s="687"/>
      <c r="C125" s="25" t="s">
        <v>224</v>
      </c>
      <c r="D125" s="26" t="s">
        <v>228</v>
      </c>
      <c r="E125" s="26" t="s">
        <v>1011</v>
      </c>
      <c r="F125" s="26" t="s">
        <v>229</v>
      </c>
      <c r="G125" s="26" t="s">
        <v>30</v>
      </c>
      <c r="H125" s="25">
        <v>516</v>
      </c>
      <c r="I125" s="26">
        <v>50</v>
      </c>
      <c r="J125" s="27">
        <v>49</v>
      </c>
      <c r="K125" s="28">
        <f t="shared" si="29"/>
        <v>615</v>
      </c>
      <c r="L125" s="30">
        <f t="shared" ref="L125:L131" si="31">K125/$K$164</f>
        <v>0.14190124596215967</v>
      </c>
      <c r="M125" s="29">
        <f t="shared" si="16"/>
        <v>9.4451184863237753E-3</v>
      </c>
      <c r="N125" s="99">
        <v>20</v>
      </c>
      <c r="O125" s="32" t="s">
        <v>27</v>
      </c>
      <c r="P125" s="33">
        <f t="shared" si="30"/>
        <v>30.75</v>
      </c>
    </row>
    <row r="126" spans="1:16" ht="16.5" customHeight="1">
      <c r="A126" s="1">
        <v>3</v>
      </c>
      <c r="B126" s="688"/>
      <c r="C126" s="34" t="s">
        <v>224</v>
      </c>
      <c r="D126" s="35" t="s">
        <v>158</v>
      </c>
      <c r="E126" s="71" t="s">
        <v>230</v>
      </c>
      <c r="F126" s="35" t="s">
        <v>231</v>
      </c>
      <c r="G126" s="35" t="s">
        <v>32</v>
      </c>
      <c r="H126" s="34">
        <v>253</v>
      </c>
      <c r="I126" s="35">
        <v>82</v>
      </c>
      <c r="J126" s="36">
        <v>41</v>
      </c>
      <c r="K126" s="37">
        <f t="shared" si="29"/>
        <v>376</v>
      </c>
      <c r="L126" s="39">
        <f t="shared" si="31"/>
        <v>8.6755883710198434E-2</v>
      </c>
      <c r="M126" s="38">
        <f t="shared" si="16"/>
        <v>5.7745765054597392E-3</v>
      </c>
      <c r="N126" s="96">
        <v>16</v>
      </c>
      <c r="O126" s="41" t="s">
        <v>27</v>
      </c>
      <c r="P126" s="42">
        <f t="shared" si="30"/>
        <v>23.5</v>
      </c>
    </row>
    <row r="127" spans="1:16" ht="16.5" customHeight="1">
      <c r="A127" s="1">
        <v>4</v>
      </c>
      <c r="B127" s="687"/>
      <c r="C127" s="25" t="s">
        <v>224</v>
      </c>
      <c r="D127" s="26" t="s">
        <v>158</v>
      </c>
      <c r="E127" s="26" t="s">
        <v>216</v>
      </c>
      <c r="F127" s="26" t="s">
        <v>232</v>
      </c>
      <c r="G127" s="26" t="s">
        <v>30</v>
      </c>
      <c r="H127" s="25">
        <v>301</v>
      </c>
      <c r="I127" s="26">
        <v>24</v>
      </c>
      <c r="J127" s="27">
        <v>35</v>
      </c>
      <c r="K127" s="28">
        <f t="shared" si="29"/>
        <v>360</v>
      </c>
      <c r="L127" s="30">
        <f t="shared" si="31"/>
        <v>8.3064143977849558E-2</v>
      </c>
      <c r="M127" s="29">
        <f t="shared" si="16"/>
        <v>5.5288498456529415E-3</v>
      </c>
      <c r="N127" s="99">
        <v>15</v>
      </c>
      <c r="O127" s="32" t="s">
        <v>27</v>
      </c>
      <c r="P127" s="33">
        <f t="shared" si="30"/>
        <v>24</v>
      </c>
    </row>
    <row r="128" spans="1:16" ht="16.5" customHeight="1">
      <c r="A128" s="1">
        <v>5</v>
      </c>
      <c r="B128" s="689"/>
      <c r="C128" s="43" t="s">
        <v>224</v>
      </c>
      <c r="D128" s="71" t="s">
        <v>233</v>
      </c>
      <c r="E128" s="71" t="s">
        <v>49</v>
      </c>
      <c r="F128" s="71" t="s">
        <v>234</v>
      </c>
      <c r="G128" s="71" t="s">
        <v>26</v>
      </c>
      <c r="H128" s="43">
        <v>281</v>
      </c>
      <c r="I128" s="71">
        <v>60</v>
      </c>
      <c r="J128" s="72">
        <v>3</v>
      </c>
      <c r="K128" s="73">
        <f t="shared" si="29"/>
        <v>344</v>
      </c>
      <c r="L128" s="75">
        <f t="shared" si="31"/>
        <v>7.9372404245500697E-2</v>
      </c>
      <c r="M128" s="74">
        <f t="shared" si="16"/>
        <v>5.2831231858461447E-3</v>
      </c>
      <c r="N128" s="102">
        <v>20</v>
      </c>
      <c r="O128" s="77" t="s">
        <v>27</v>
      </c>
      <c r="P128" s="78">
        <f t="shared" si="30"/>
        <v>17.2</v>
      </c>
    </row>
    <row r="129" spans="1:16" ht="16.5" customHeight="1">
      <c r="A129" s="1">
        <v>6</v>
      </c>
      <c r="B129" s="688"/>
      <c r="C129" s="34" t="s">
        <v>224</v>
      </c>
      <c r="D129" s="35" t="s">
        <v>235</v>
      </c>
      <c r="E129" s="35" t="s">
        <v>230</v>
      </c>
      <c r="F129" s="35" t="s">
        <v>236</v>
      </c>
      <c r="G129" s="35" t="s">
        <v>30</v>
      </c>
      <c r="H129" s="34">
        <v>236</v>
      </c>
      <c r="I129" s="35">
        <v>31</v>
      </c>
      <c r="J129" s="36">
        <v>27</v>
      </c>
      <c r="K129" s="37">
        <f t="shared" si="29"/>
        <v>294</v>
      </c>
      <c r="L129" s="39">
        <f t="shared" si="31"/>
        <v>6.7835717581910482E-2</v>
      </c>
      <c r="M129" s="38">
        <f t="shared" si="16"/>
        <v>4.5152273739499024E-3</v>
      </c>
      <c r="N129" s="96">
        <v>12</v>
      </c>
      <c r="O129" s="41" t="s">
        <v>27</v>
      </c>
      <c r="P129" s="42">
        <f t="shared" si="30"/>
        <v>24.5</v>
      </c>
    </row>
    <row r="130" spans="1:16" ht="16.5" customHeight="1">
      <c r="A130" s="1">
        <v>7</v>
      </c>
      <c r="B130" s="688"/>
      <c r="C130" s="34" t="s">
        <v>224</v>
      </c>
      <c r="D130" s="35" t="s">
        <v>235</v>
      </c>
      <c r="E130" s="35" t="s">
        <v>49</v>
      </c>
      <c r="F130" s="35" t="s">
        <v>237</v>
      </c>
      <c r="G130" s="35" t="s">
        <v>26</v>
      </c>
      <c r="H130" s="34">
        <v>158</v>
      </c>
      <c r="I130" s="35">
        <v>16</v>
      </c>
      <c r="J130" s="36">
        <v>18</v>
      </c>
      <c r="K130" s="37">
        <f t="shared" si="29"/>
        <v>192</v>
      </c>
      <c r="L130" s="39">
        <f t="shared" si="31"/>
        <v>4.4300876788186436E-2</v>
      </c>
      <c r="M130" s="38">
        <f t="shared" si="16"/>
        <v>2.948719917681569E-3</v>
      </c>
      <c r="N130" s="96">
        <v>10</v>
      </c>
      <c r="O130" s="41" t="s">
        <v>27</v>
      </c>
      <c r="P130" s="42">
        <f t="shared" si="30"/>
        <v>19.2</v>
      </c>
    </row>
    <row r="131" spans="1:16" ht="16.5" customHeight="1" thickBot="1">
      <c r="A131" s="1">
        <v>8</v>
      </c>
      <c r="B131" s="689"/>
      <c r="C131" s="43" t="s">
        <v>224</v>
      </c>
      <c r="D131" s="71" t="s">
        <v>233</v>
      </c>
      <c r="E131" s="71" t="s">
        <v>230</v>
      </c>
      <c r="F131" s="71" t="s">
        <v>238</v>
      </c>
      <c r="G131" s="71" t="s">
        <v>21</v>
      </c>
      <c r="H131" s="43">
        <v>100</v>
      </c>
      <c r="I131" s="71">
        <v>14</v>
      </c>
      <c r="J131" s="72">
        <v>10</v>
      </c>
      <c r="K131" s="73">
        <f t="shared" si="29"/>
        <v>124</v>
      </c>
      <c r="L131" s="75">
        <f t="shared" si="31"/>
        <v>2.8610982925703739E-2</v>
      </c>
      <c r="M131" s="74">
        <f t="shared" si="16"/>
        <v>1.90438161350268E-3</v>
      </c>
      <c r="N131" s="97">
        <v>10</v>
      </c>
      <c r="O131" s="60" t="s">
        <v>27</v>
      </c>
      <c r="P131" s="78">
        <f t="shared" si="30"/>
        <v>12.4</v>
      </c>
    </row>
    <row r="132" spans="1:16" ht="16.5" customHeight="1">
      <c r="A132" s="1">
        <v>1</v>
      </c>
      <c r="B132" s="686"/>
      <c r="C132" s="16" t="s">
        <v>239</v>
      </c>
      <c r="D132" s="17" t="s">
        <v>240</v>
      </c>
      <c r="E132" s="17" t="s">
        <v>49</v>
      </c>
      <c r="F132" s="17" t="s">
        <v>241</v>
      </c>
      <c r="G132" s="17" t="s">
        <v>26</v>
      </c>
      <c r="H132" s="16">
        <v>1533</v>
      </c>
      <c r="I132" s="17">
        <v>145</v>
      </c>
      <c r="J132" s="18">
        <v>141</v>
      </c>
      <c r="K132" s="19">
        <f t="shared" si="29"/>
        <v>1819</v>
      </c>
      <c r="L132" s="21">
        <f>K132/$K$165</f>
        <v>0.263356015636311</v>
      </c>
      <c r="M132" s="20">
        <f t="shared" si="16"/>
        <v>2.7936049636785282E-2</v>
      </c>
      <c r="N132" s="98">
        <v>36</v>
      </c>
      <c r="O132" s="23" t="s">
        <v>27</v>
      </c>
      <c r="P132" s="24">
        <f t="shared" si="30"/>
        <v>50.527777777777779</v>
      </c>
    </row>
    <row r="133" spans="1:16" ht="16.5" customHeight="1">
      <c r="A133" s="1">
        <v>2</v>
      </c>
      <c r="B133" s="688"/>
      <c r="C133" s="34" t="s">
        <v>239</v>
      </c>
      <c r="D133" s="35" t="s">
        <v>242</v>
      </c>
      <c r="E133" s="35" t="s">
        <v>49</v>
      </c>
      <c r="F133" s="35" t="s">
        <v>243</v>
      </c>
      <c r="G133" s="35" t="s">
        <v>37</v>
      </c>
      <c r="H133" s="34">
        <v>1210</v>
      </c>
      <c r="I133" s="35">
        <v>103</v>
      </c>
      <c r="J133" s="36">
        <v>80</v>
      </c>
      <c r="K133" s="37">
        <f t="shared" si="29"/>
        <v>1393</v>
      </c>
      <c r="L133" s="39">
        <f t="shared" ref="L133:L143" si="32">K133/$K$165</f>
        <v>0.20167945562472853</v>
      </c>
      <c r="M133" s="38">
        <f t="shared" si="16"/>
        <v>2.1393577319429299E-2</v>
      </c>
      <c r="N133" s="96">
        <v>58</v>
      </c>
      <c r="O133" s="41" t="s">
        <v>27</v>
      </c>
      <c r="P133" s="42">
        <f t="shared" si="30"/>
        <v>24.017241379310345</v>
      </c>
    </row>
    <row r="134" spans="1:16" ht="16.5" customHeight="1">
      <c r="A134" s="1">
        <v>3</v>
      </c>
      <c r="B134" s="688"/>
      <c r="C134" s="34" t="s">
        <v>239</v>
      </c>
      <c r="D134" s="35" t="s">
        <v>244</v>
      </c>
      <c r="E134" s="35" t="s">
        <v>19</v>
      </c>
      <c r="F134" s="35" t="s">
        <v>245</v>
      </c>
      <c r="G134" s="35" t="s">
        <v>30</v>
      </c>
      <c r="H134" s="34">
        <v>635</v>
      </c>
      <c r="I134" s="35">
        <v>32</v>
      </c>
      <c r="J134" s="36">
        <v>15</v>
      </c>
      <c r="K134" s="37">
        <f t="shared" si="29"/>
        <v>682</v>
      </c>
      <c r="L134" s="39">
        <f t="shared" si="32"/>
        <v>9.8740408281453598E-2</v>
      </c>
      <c r="M134" s="38">
        <f t="shared" ref="M134:M152" si="33">K134/$K$167</f>
        <v>1.047409887426474E-2</v>
      </c>
      <c r="N134" s="96">
        <v>19</v>
      </c>
      <c r="O134" s="41" t="s">
        <v>27</v>
      </c>
      <c r="P134" s="42">
        <f t="shared" si="30"/>
        <v>35.89473684210526</v>
      </c>
    </row>
    <row r="135" spans="1:16" ht="16.5" customHeight="1">
      <c r="A135" s="1">
        <v>4</v>
      </c>
      <c r="B135" s="687"/>
      <c r="C135" s="25" t="s">
        <v>239</v>
      </c>
      <c r="D135" s="26" t="s">
        <v>242</v>
      </c>
      <c r="E135" s="26" t="s">
        <v>1012</v>
      </c>
      <c r="F135" s="26" t="s">
        <v>247</v>
      </c>
      <c r="G135" s="26" t="s">
        <v>248</v>
      </c>
      <c r="H135" s="25">
        <v>456</v>
      </c>
      <c r="I135" s="26">
        <v>122</v>
      </c>
      <c r="J135" s="27">
        <v>88</v>
      </c>
      <c r="K135" s="28">
        <f t="shared" si="29"/>
        <v>666</v>
      </c>
      <c r="L135" s="30">
        <f t="shared" si="32"/>
        <v>9.6423917764586656E-2</v>
      </c>
      <c r="M135" s="29">
        <f t="shared" si="33"/>
        <v>1.0228372214457942E-2</v>
      </c>
      <c r="N135" s="99">
        <v>28</v>
      </c>
      <c r="O135" s="32" t="s">
        <v>27</v>
      </c>
      <c r="P135" s="33">
        <f t="shared" si="30"/>
        <v>23.785714285714285</v>
      </c>
    </row>
    <row r="136" spans="1:16" ht="16.5" customHeight="1">
      <c r="A136" s="1">
        <v>5</v>
      </c>
      <c r="B136" s="688"/>
      <c r="C136" s="34" t="s">
        <v>239</v>
      </c>
      <c r="D136" s="35" t="s">
        <v>249</v>
      </c>
      <c r="E136" s="35" t="s">
        <v>19</v>
      </c>
      <c r="F136" s="35" t="s">
        <v>250</v>
      </c>
      <c r="G136" s="35" t="s">
        <v>21</v>
      </c>
      <c r="H136" s="34">
        <v>500</v>
      </c>
      <c r="I136" s="35">
        <v>40</v>
      </c>
      <c r="J136" s="36">
        <v>20</v>
      </c>
      <c r="K136" s="37">
        <f t="shared" si="29"/>
        <v>560</v>
      </c>
      <c r="L136" s="39">
        <f t="shared" si="32"/>
        <v>8.1077168090343127E-2</v>
      </c>
      <c r="M136" s="38">
        <f t="shared" si="33"/>
        <v>8.6004330932379098E-3</v>
      </c>
      <c r="N136" s="96">
        <v>12</v>
      </c>
      <c r="O136" s="41" t="s">
        <v>27</v>
      </c>
      <c r="P136" s="42">
        <f t="shared" si="30"/>
        <v>46.666666666666664</v>
      </c>
    </row>
    <row r="137" spans="1:16" ht="16.5" customHeight="1">
      <c r="A137" s="1">
        <v>6</v>
      </c>
      <c r="B137" s="687"/>
      <c r="C137" s="25" t="s">
        <v>239</v>
      </c>
      <c r="D137" s="26" t="s">
        <v>244</v>
      </c>
      <c r="E137" s="26" t="s">
        <v>1012</v>
      </c>
      <c r="F137" s="26" t="s">
        <v>251</v>
      </c>
      <c r="G137" s="26" t="s">
        <v>42</v>
      </c>
      <c r="H137" s="25">
        <v>382</v>
      </c>
      <c r="I137" s="26">
        <v>51</v>
      </c>
      <c r="J137" s="27">
        <v>26</v>
      </c>
      <c r="K137" s="28">
        <f t="shared" si="29"/>
        <v>459</v>
      </c>
      <c r="L137" s="30">
        <f t="shared" si="32"/>
        <v>6.6454321702620528E-2</v>
      </c>
      <c r="M137" s="29">
        <f t="shared" si="33"/>
        <v>7.0492835532075006E-3</v>
      </c>
      <c r="N137" s="99">
        <v>18</v>
      </c>
      <c r="O137" s="32" t="s">
        <v>27</v>
      </c>
      <c r="P137" s="33">
        <f t="shared" si="30"/>
        <v>25.5</v>
      </c>
    </row>
    <row r="138" spans="1:16" ht="16.5" customHeight="1">
      <c r="A138" s="1">
        <v>7</v>
      </c>
      <c r="B138" s="687"/>
      <c r="C138" s="25" t="s">
        <v>239</v>
      </c>
      <c r="D138" s="26" t="s">
        <v>242</v>
      </c>
      <c r="E138" s="26" t="s">
        <v>246</v>
      </c>
      <c r="F138" s="26" t="s">
        <v>252</v>
      </c>
      <c r="G138" s="26" t="s">
        <v>26</v>
      </c>
      <c r="H138" s="25">
        <v>335</v>
      </c>
      <c r="I138" s="26">
        <v>36</v>
      </c>
      <c r="J138" s="27">
        <v>35</v>
      </c>
      <c r="K138" s="28">
        <f t="shared" si="29"/>
        <v>406</v>
      </c>
      <c r="L138" s="30">
        <f t="shared" si="32"/>
        <v>5.878094686549877E-2</v>
      </c>
      <c r="M138" s="29">
        <f t="shared" si="33"/>
        <v>6.2353139925974844E-3</v>
      </c>
      <c r="N138" s="99">
        <v>10</v>
      </c>
      <c r="O138" s="32" t="s">
        <v>27</v>
      </c>
      <c r="P138" s="33">
        <f t="shared" si="30"/>
        <v>40.6</v>
      </c>
    </row>
    <row r="139" spans="1:16" ht="16.5" customHeight="1">
      <c r="A139" s="1">
        <v>8</v>
      </c>
      <c r="B139" s="687"/>
      <c r="C139" s="25" t="s">
        <v>239</v>
      </c>
      <c r="D139" s="26" t="s">
        <v>253</v>
      </c>
      <c r="E139" s="26" t="s">
        <v>1013</v>
      </c>
      <c r="F139" s="26" t="s">
        <v>254</v>
      </c>
      <c r="G139" s="26" t="s">
        <v>42</v>
      </c>
      <c r="H139" s="25">
        <v>267</v>
      </c>
      <c r="I139" s="26">
        <v>39</v>
      </c>
      <c r="J139" s="27">
        <v>28</v>
      </c>
      <c r="K139" s="28">
        <f t="shared" si="29"/>
        <v>334</v>
      </c>
      <c r="L139" s="30">
        <f t="shared" si="32"/>
        <v>4.8356739539597508E-2</v>
      </c>
      <c r="M139" s="29">
        <f t="shared" si="33"/>
        <v>5.1295440234668957E-3</v>
      </c>
      <c r="N139" s="99">
        <v>26</v>
      </c>
      <c r="O139" s="32" t="s">
        <v>27</v>
      </c>
      <c r="P139" s="33">
        <f t="shared" si="30"/>
        <v>12.846153846153847</v>
      </c>
    </row>
    <row r="140" spans="1:16" ht="16.5" customHeight="1">
      <c r="A140" s="1">
        <v>9</v>
      </c>
      <c r="B140" s="689"/>
      <c r="C140" s="43" t="s">
        <v>239</v>
      </c>
      <c r="D140" s="71" t="s">
        <v>253</v>
      </c>
      <c r="E140" s="71" t="s">
        <v>49</v>
      </c>
      <c r="F140" s="71" t="s">
        <v>255</v>
      </c>
      <c r="G140" s="71" t="s">
        <v>21</v>
      </c>
      <c r="H140" s="43">
        <v>290</v>
      </c>
      <c r="I140" s="71">
        <v>29</v>
      </c>
      <c r="J140" s="72">
        <v>11</v>
      </c>
      <c r="K140" s="73">
        <f t="shared" si="29"/>
        <v>330</v>
      </c>
      <c r="L140" s="75">
        <f t="shared" si="32"/>
        <v>4.7777616910380773E-2</v>
      </c>
      <c r="M140" s="74">
        <f t="shared" si="33"/>
        <v>5.0681123585151963E-3</v>
      </c>
      <c r="N140" s="102">
        <v>28</v>
      </c>
      <c r="O140" s="77" t="s">
        <v>27</v>
      </c>
      <c r="P140" s="78">
        <f t="shared" si="30"/>
        <v>11.785714285714286</v>
      </c>
    </row>
    <row r="141" spans="1:16" ht="16.5" customHeight="1">
      <c r="A141" s="1">
        <v>10</v>
      </c>
      <c r="B141" s="688"/>
      <c r="C141" s="34" t="s">
        <v>239</v>
      </c>
      <c r="D141" s="35" t="s">
        <v>242</v>
      </c>
      <c r="E141" s="35" t="s">
        <v>19</v>
      </c>
      <c r="F141" s="35" t="s">
        <v>256</v>
      </c>
      <c r="G141" s="35" t="s">
        <v>21</v>
      </c>
      <c r="H141" s="34">
        <v>144</v>
      </c>
      <c r="I141" s="35">
        <v>6</v>
      </c>
      <c r="J141" s="36">
        <v>15</v>
      </c>
      <c r="K141" s="37">
        <f t="shared" si="29"/>
        <v>165</v>
      </c>
      <c r="L141" s="39">
        <f t="shared" si="32"/>
        <v>2.3888808455190386E-2</v>
      </c>
      <c r="M141" s="38">
        <f t="shared" si="33"/>
        <v>2.5340561792575982E-3</v>
      </c>
      <c r="N141" s="96">
        <v>6</v>
      </c>
      <c r="O141" s="41" t="s">
        <v>27</v>
      </c>
      <c r="P141" s="42">
        <f t="shared" si="30"/>
        <v>27.5</v>
      </c>
    </row>
    <row r="142" spans="1:16" ht="16.5" customHeight="1">
      <c r="A142" s="1">
        <v>11</v>
      </c>
      <c r="B142" s="688"/>
      <c r="C142" s="34" t="s">
        <v>239</v>
      </c>
      <c r="D142" s="35" t="s">
        <v>244</v>
      </c>
      <c r="E142" s="35" t="s">
        <v>19</v>
      </c>
      <c r="F142" s="35" t="s">
        <v>257</v>
      </c>
      <c r="G142" s="35" t="s">
        <v>32</v>
      </c>
      <c r="H142" s="34">
        <v>56</v>
      </c>
      <c r="I142" s="35">
        <v>14</v>
      </c>
      <c r="J142" s="36">
        <v>6</v>
      </c>
      <c r="K142" s="37">
        <f t="shared" si="29"/>
        <v>76</v>
      </c>
      <c r="L142" s="39">
        <f t="shared" si="32"/>
        <v>1.1003329955117996E-2</v>
      </c>
      <c r="M142" s="38">
        <f t="shared" si="33"/>
        <v>1.1672016340822876E-3</v>
      </c>
      <c r="N142" s="96">
        <v>13</v>
      </c>
      <c r="O142" s="41" t="s">
        <v>27</v>
      </c>
      <c r="P142" s="42">
        <f t="shared" si="30"/>
        <v>5.8461538461538458</v>
      </c>
    </row>
    <row r="143" spans="1:16" ht="16.5" customHeight="1" thickBot="1">
      <c r="A143" s="1">
        <v>12</v>
      </c>
      <c r="B143" s="690"/>
      <c r="C143" s="53" t="s">
        <v>258</v>
      </c>
      <c r="D143" s="54" t="s">
        <v>242</v>
      </c>
      <c r="E143" s="54" t="s">
        <v>53</v>
      </c>
      <c r="F143" s="54" t="s">
        <v>259</v>
      </c>
      <c r="G143" s="54"/>
      <c r="H143" s="53"/>
      <c r="I143" s="54"/>
      <c r="J143" s="55"/>
      <c r="K143" s="56">
        <v>17</v>
      </c>
      <c r="L143" s="58">
        <f t="shared" si="32"/>
        <v>2.4612711741711308E-3</v>
      </c>
      <c r="M143" s="57">
        <f t="shared" si="33"/>
        <v>2.6108457604472225E-4</v>
      </c>
      <c r="N143" s="97">
        <v>0</v>
      </c>
      <c r="O143" s="60" t="s">
        <v>27</v>
      </c>
      <c r="P143" s="61"/>
    </row>
    <row r="144" spans="1:16" ht="16.5" customHeight="1">
      <c r="A144" s="1">
        <v>1</v>
      </c>
      <c r="B144" s="686"/>
      <c r="C144" s="16" t="s">
        <v>260</v>
      </c>
      <c r="D144" s="17" t="s">
        <v>261</v>
      </c>
      <c r="E144" s="17" t="s">
        <v>49</v>
      </c>
      <c r="F144" s="17" t="s">
        <v>262</v>
      </c>
      <c r="G144" s="17" t="s">
        <v>263</v>
      </c>
      <c r="H144" s="16">
        <v>930</v>
      </c>
      <c r="I144" s="17">
        <v>100</v>
      </c>
      <c r="J144" s="18">
        <v>32</v>
      </c>
      <c r="K144" s="19">
        <f t="shared" ref="K144:K151" si="34">H144+I144+J144</f>
        <v>1062</v>
      </c>
      <c r="L144" s="84">
        <f>K144/$K$166</f>
        <v>0.26530102423182611</v>
      </c>
      <c r="M144" s="83">
        <f t="shared" si="33"/>
        <v>1.6310107044676177E-2</v>
      </c>
      <c r="N144" s="100">
        <v>53</v>
      </c>
      <c r="O144" s="86" t="s">
        <v>27</v>
      </c>
      <c r="P144" s="87">
        <f t="shared" ref="P144:P151" si="35">K144/N144</f>
        <v>20.037735849056602</v>
      </c>
    </row>
    <row r="145" spans="1:17" ht="16.5" customHeight="1">
      <c r="A145" s="1">
        <v>2</v>
      </c>
      <c r="B145" s="688"/>
      <c r="C145" s="34" t="s">
        <v>260</v>
      </c>
      <c r="D145" s="35" t="s">
        <v>264</v>
      </c>
      <c r="E145" s="35" t="s">
        <v>19</v>
      </c>
      <c r="F145" s="35" t="s">
        <v>265</v>
      </c>
      <c r="G145" s="35" t="s">
        <v>30</v>
      </c>
      <c r="H145" s="34">
        <v>828</v>
      </c>
      <c r="I145" s="35">
        <v>48</v>
      </c>
      <c r="J145" s="36">
        <v>35</v>
      </c>
      <c r="K145" s="37">
        <f t="shared" si="34"/>
        <v>911</v>
      </c>
      <c r="L145" s="39">
        <f t="shared" ref="L145:L152" si="36">K145/$K$166</f>
        <v>0.22757931551336497</v>
      </c>
      <c r="M145" s="38">
        <f t="shared" si="33"/>
        <v>1.3991061692749527E-2</v>
      </c>
      <c r="N145" s="96">
        <v>10</v>
      </c>
      <c r="O145" s="41" t="s">
        <v>27</v>
      </c>
      <c r="P145" s="42">
        <f t="shared" si="35"/>
        <v>91.1</v>
      </c>
    </row>
    <row r="146" spans="1:17" ht="16.5" customHeight="1">
      <c r="A146" s="1">
        <v>3</v>
      </c>
      <c r="B146" s="687"/>
      <c r="C146" s="25" t="s">
        <v>260</v>
      </c>
      <c r="D146" s="26" t="s">
        <v>266</v>
      </c>
      <c r="E146" s="26" t="s">
        <v>173</v>
      </c>
      <c r="F146" s="26" t="s">
        <v>267</v>
      </c>
      <c r="G146" s="26" t="s">
        <v>268</v>
      </c>
      <c r="H146" s="25">
        <v>500</v>
      </c>
      <c r="I146" s="26">
        <v>54</v>
      </c>
      <c r="J146" s="27">
        <v>73</v>
      </c>
      <c r="K146" s="28">
        <f t="shared" si="34"/>
        <v>627</v>
      </c>
      <c r="L146" s="30">
        <f t="shared" si="36"/>
        <v>0.15663252560579566</v>
      </c>
      <c r="M146" s="29">
        <f t="shared" si="33"/>
        <v>9.6294134811788744E-3</v>
      </c>
      <c r="N146" s="99">
        <v>34</v>
      </c>
      <c r="O146" s="32" t="s">
        <v>27</v>
      </c>
      <c r="P146" s="33">
        <f t="shared" si="35"/>
        <v>18.441176470588236</v>
      </c>
    </row>
    <row r="147" spans="1:17" ht="16.5" customHeight="1">
      <c r="A147" s="1">
        <v>4</v>
      </c>
      <c r="B147" s="687"/>
      <c r="C147" s="25" t="s">
        <v>260</v>
      </c>
      <c r="D147" s="26" t="s">
        <v>264</v>
      </c>
      <c r="E147" s="26" t="s">
        <v>1012</v>
      </c>
      <c r="F147" s="26" t="s">
        <v>269</v>
      </c>
      <c r="G147" s="26" t="s">
        <v>270</v>
      </c>
      <c r="H147" s="25">
        <v>346</v>
      </c>
      <c r="I147" s="26">
        <v>104</v>
      </c>
      <c r="J147" s="27">
        <v>120</v>
      </c>
      <c r="K147" s="28">
        <f t="shared" si="34"/>
        <v>570</v>
      </c>
      <c r="L147" s="30">
        <f t="shared" si="36"/>
        <v>0.14239320509617787</v>
      </c>
      <c r="M147" s="29">
        <f t="shared" si="33"/>
        <v>8.7540122556171579E-3</v>
      </c>
      <c r="N147" s="99">
        <v>30</v>
      </c>
      <c r="O147" s="32" t="s">
        <v>27</v>
      </c>
      <c r="P147" s="33">
        <f t="shared" si="35"/>
        <v>19</v>
      </c>
    </row>
    <row r="148" spans="1:17" ht="16.5" customHeight="1">
      <c r="A148" s="1">
        <v>5</v>
      </c>
      <c r="B148" s="689"/>
      <c r="C148" s="43" t="s">
        <v>260</v>
      </c>
      <c r="D148" s="71" t="s">
        <v>266</v>
      </c>
      <c r="E148" s="71" t="s">
        <v>19</v>
      </c>
      <c r="F148" s="71" t="s">
        <v>271</v>
      </c>
      <c r="G148" s="71" t="s">
        <v>30</v>
      </c>
      <c r="H148" s="43">
        <v>370</v>
      </c>
      <c r="I148" s="71">
        <v>30</v>
      </c>
      <c r="J148" s="72">
        <v>12</v>
      </c>
      <c r="K148" s="73">
        <f t="shared" si="34"/>
        <v>412</v>
      </c>
      <c r="L148" s="75">
        <f t="shared" si="36"/>
        <v>0.10292280789407944</v>
      </c>
      <c r="M148" s="74">
        <f t="shared" si="33"/>
        <v>6.3274614900250331E-3</v>
      </c>
      <c r="N148" s="102">
        <v>9</v>
      </c>
      <c r="O148" s="77" t="s">
        <v>27</v>
      </c>
      <c r="P148" s="78">
        <f t="shared" si="35"/>
        <v>45.777777777777779</v>
      </c>
    </row>
    <row r="149" spans="1:17" ht="16.5" customHeight="1">
      <c r="A149" s="1">
        <v>6</v>
      </c>
      <c r="B149" s="688"/>
      <c r="C149" s="34" t="s">
        <v>260</v>
      </c>
      <c r="D149" s="35" t="s">
        <v>266</v>
      </c>
      <c r="E149" s="35" t="s">
        <v>19</v>
      </c>
      <c r="F149" s="35" t="s">
        <v>272</v>
      </c>
      <c r="G149" s="35" t="s">
        <v>30</v>
      </c>
      <c r="H149" s="34">
        <v>162</v>
      </c>
      <c r="I149" s="35">
        <v>2</v>
      </c>
      <c r="J149" s="36">
        <v>4</v>
      </c>
      <c r="K149" s="37">
        <f t="shared" si="34"/>
        <v>168</v>
      </c>
      <c r="L149" s="39">
        <f t="shared" si="36"/>
        <v>4.1968523607294528E-2</v>
      </c>
      <c r="M149" s="38">
        <f t="shared" si="33"/>
        <v>2.5801299279713729E-3</v>
      </c>
      <c r="N149" s="96">
        <v>8</v>
      </c>
      <c r="O149" s="41" t="s">
        <v>27</v>
      </c>
      <c r="P149" s="42">
        <f t="shared" si="35"/>
        <v>21</v>
      </c>
    </row>
    <row r="150" spans="1:17" ht="16.5" customHeight="1">
      <c r="A150" s="1">
        <v>7</v>
      </c>
      <c r="B150" s="688"/>
      <c r="C150" s="34" t="s">
        <v>260</v>
      </c>
      <c r="D150" s="35" t="s">
        <v>261</v>
      </c>
      <c r="E150" s="35" t="s">
        <v>19</v>
      </c>
      <c r="F150" s="35" t="s">
        <v>273</v>
      </c>
      <c r="G150" s="35" t="s">
        <v>21</v>
      </c>
      <c r="H150" s="34">
        <v>121</v>
      </c>
      <c r="I150" s="35">
        <v>10</v>
      </c>
      <c r="J150" s="36">
        <v>21</v>
      </c>
      <c r="K150" s="37">
        <f t="shared" si="34"/>
        <v>152</v>
      </c>
      <c r="L150" s="39">
        <f t="shared" si="36"/>
        <v>3.7971521358980763E-2</v>
      </c>
      <c r="M150" s="38">
        <f t="shared" si="33"/>
        <v>2.3344032681645753E-3</v>
      </c>
      <c r="N150" s="96">
        <v>17</v>
      </c>
      <c r="O150" s="41" t="s">
        <v>27</v>
      </c>
      <c r="P150" s="42">
        <f t="shared" si="35"/>
        <v>8.9411764705882355</v>
      </c>
    </row>
    <row r="151" spans="1:17" ht="16.5" customHeight="1">
      <c r="A151" s="1">
        <v>8</v>
      </c>
      <c r="B151" s="689"/>
      <c r="C151" s="43" t="s">
        <v>260</v>
      </c>
      <c r="D151" s="71" t="s">
        <v>274</v>
      </c>
      <c r="E151" s="71" t="s">
        <v>19</v>
      </c>
      <c r="F151" s="71" t="s">
        <v>275</v>
      </c>
      <c r="G151" s="71" t="s">
        <v>30</v>
      </c>
      <c r="H151" s="43">
        <v>60</v>
      </c>
      <c r="I151" s="71">
        <v>15</v>
      </c>
      <c r="J151" s="72">
        <v>5</v>
      </c>
      <c r="K151" s="73">
        <f t="shared" si="34"/>
        <v>80</v>
      </c>
      <c r="L151" s="75">
        <f t="shared" si="36"/>
        <v>1.9985011241568824E-2</v>
      </c>
      <c r="M151" s="74">
        <f t="shared" si="33"/>
        <v>1.2286332990339871E-3</v>
      </c>
      <c r="N151" s="96">
        <v>6</v>
      </c>
      <c r="O151" s="41" t="s">
        <v>27</v>
      </c>
      <c r="P151" s="42">
        <f t="shared" si="35"/>
        <v>13.333333333333334</v>
      </c>
    </row>
    <row r="152" spans="1:17" ht="16.5" customHeight="1" thickBot="1">
      <c r="A152" s="1">
        <v>9</v>
      </c>
      <c r="B152" s="690"/>
      <c r="C152" s="53" t="s">
        <v>276</v>
      </c>
      <c r="D152" s="54" t="s">
        <v>266</v>
      </c>
      <c r="E152" s="54" t="s">
        <v>53</v>
      </c>
      <c r="F152" s="54" t="s">
        <v>277</v>
      </c>
      <c r="G152" s="54"/>
      <c r="H152" s="53"/>
      <c r="I152" s="54"/>
      <c r="J152" s="55"/>
      <c r="K152" s="56">
        <v>21</v>
      </c>
      <c r="L152" s="58">
        <f t="shared" si="36"/>
        <v>5.246065450911816E-3</v>
      </c>
      <c r="M152" s="57">
        <f t="shared" si="33"/>
        <v>3.2251624099642162E-4</v>
      </c>
      <c r="N152" s="103">
        <v>0</v>
      </c>
      <c r="O152" s="104" t="s">
        <v>27</v>
      </c>
      <c r="P152" s="61"/>
    </row>
    <row r="153" spans="1:17" ht="16.5" thickBot="1">
      <c r="P153" s="683"/>
      <c r="Q153" s="105"/>
    </row>
    <row r="154" spans="1:17" ht="43.5" thickBot="1">
      <c r="C154" s="734" t="s">
        <v>278</v>
      </c>
      <c r="D154" s="735"/>
      <c r="E154" s="736"/>
      <c r="F154" s="737" t="s">
        <v>279</v>
      </c>
      <c r="G154" s="738"/>
      <c r="H154" s="6" t="s">
        <v>280</v>
      </c>
      <c r="I154" s="9" t="s">
        <v>281</v>
      </c>
      <c r="J154" s="10" t="s">
        <v>282</v>
      </c>
      <c r="K154" s="11" t="s">
        <v>283</v>
      </c>
      <c r="L154" s="12" t="s">
        <v>12</v>
      </c>
      <c r="M154" s="9" t="s">
        <v>13</v>
      </c>
      <c r="N154" s="106" t="s">
        <v>14</v>
      </c>
      <c r="O154" s="107" t="s">
        <v>284</v>
      </c>
      <c r="P154" s="108" t="s">
        <v>16</v>
      </c>
      <c r="Q154" s="108" t="s">
        <v>285</v>
      </c>
    </row>
    <row r="155" spans="1:17" ht="17.25" customHeight="1">
      <c r="C155" s="731" t="s">
        <v>286</v>
      </c>
      <c r="D155" s="732"/>
      <c r="E155" s="733"/>
      <c r="F155" s="109">
        <v>19</v>
      </c>
      <c r="G155" s="110" t="s">
        <v>287</v>
      </c>
      <c r="H155" s="111">
        <f>SUM(H4:H22)</f>
        <v>6794</v>
      </c>
      <c r="I155" s="112">
        <f>SUM(I4:I22)</f>
        <v>868</v>
      </c>
      <c r="J155" s="113">
        <f>SUM(J4:J22)</f>
        <v>645</v>
      </c>
      <c r="K155" s="114">
        <f>SUM(K4:K22)</f>
        <v>8366</v>
      </c>
      <c r="L155" s="115" t="s">
        <v>27</v>
      </c>
      <c r="M155" s="116">
        <f>K155/$K$167</f>
        <v>0.12848432724647921</v>
      </c>
      <c r="N155" s="117">
        <f>SUM(N4:N22)</f>
        <v>323</v>
      </c>
      <c r="O155" s="118">
        <v>153</v>
      </c>
      <c r="P155" s="119">
        <f t="shared" ref="P155:P167" si="37">K155/N155</f>
        <v>25.900928792569658</v>
      </c>
      <c r="Q155" s="119">
        <f t="shared" ref="Q155:Q162" si="38">K155/O155</f>
        <v>54.679738562091501</v>
      </c>
    </row>
    <row r="156" spans="1:17" ht="17.25" customHeight="1">
      <c r="C156" s="731" t="s">
        <v>288</v>
      </c>
      <c r="D156" s="732"/>
      <c r="E156" s="733"/>
      <c r="F156" s="120">
        <v>15</v>
      </c>
      <c r="G156" s="121" t="s">
        <v>289</v>
      </c>
      <c r="H156" s="122">
        <f>SUM(H23:H37)</f>
        <v>5005</v>
      </c>
      <c r="I156" s="123">
        <f>SUM(I23:I37)</f>
        <v>645</v>
      </c>
      <c r="J156" s="124">
        <f>SUM(J23:J37)</f>
        <v>389</v>
      </c>
      <c r="K156" s="125">
        <f>SUM(K23:K37)</f>
        <v>6045</v>
      </c>
      <c r="L156" s="126" t="s">
        <v>27</v>
      </c>
      <c r="M156" s="127">
        <f t="shared" ref="M156:M167" si="39">K156/$K$167</f>
        <v>9.283860365825565E-2</v>
      </c>
      <c r="N156" s="128">
        <f>SUM(N23:N37)</f>
        <v>217</v>
      </c>
      <c r="O156" s="129">
        <v>87</v>
      </c>
      <c r="P156" s="130">
        <f t="shared" si="37"/>
        <v>27.857142857142858</v>
      </c>
      <c r="Q156" s="130">
        <f t="shared" si="38"/>
        <v>69.482758620689651</v>
      </c>
    </row>
    <row r="157" spans="1:17" ht="17.25" customHeight="1">
      <c r="C157" s="731" t="s">
        <v>290</v>
      </c>
      <c r="D157" s="732"/>
      <c r="E157" s="733"/>
      <c r="F157" s="120">
        <v>23</v>
      </c>
      <c r="G157" s="121" t="s">
        <v>291</v>
      </c>
      <c r="H157" s="122">
        <f>SUM(H38:H60)</f>
        <v>5351</v>
      </c>
      <c r="I157" s="123">
        <f t="shared" ref="I157:K157" si="40">SUM(I38:I60)</f>
        <v>720</v>
      </c>
      <c r="J157" s="124">
        <f t="shared" si="40"/>
        <v>510</v>
      </c>
      <c r="K157" s="125">
        <f t="shared" si="40"/>
        <v>6703</v>
      </c>
      <c r="L157" s="126" t="s">
        <v>27</v>
      </c>
      <c r="M157" s="127">
        <f t="shared" si="39"/>
        <v>0.10294411254281019</v>
      </c>
      <c r="N157" s="128">
        <f>SUM(N38:N60)</f>
        <v>352</v>
      </c>
      <c r="O157" s="129">
        <v>105</v>
      </c>
      <c r="P157" s="130">
        <f t="shared" si="37"/>
        <v>19.042613636363637</v>
      </c>
      <c r="Q157" s="130">
        <f t="shared" si="38"/>
        <v>63.838095238095235</v>
      </c>
    </row>
    <row r="158" spans="1:17" ht="17.25" customHeight="1">
      <c r="C158" s="731" t="s">
        <v>292</v>
      </c>
      <c r="D158" s="732"/>
      <c r="E158" s="733"/>
      <c r="F158" s="120">
        <v>10</v>
      </c>
      <c r="G158" s="121" t="s">
        <v>294</v>
      </c>
      <c r="H158" s="122">
        <f>SUM(H61:H70)</f>
        <v>4272</v>
      </c>
      <c r="I158" s="123">
        <f t="shared" ref="I158:K158" si="41">SUM(I61:I70)</f>
        <v>634</v>
      </c>
      <c r="J158" s="124">
        <f t="shared" si="41"/>
        <v>488</v>
      </c>
      <c r="K158" s="125">
        <f t="shared" si="41"/>
        <v>5469</v>
      </c>
      <c r="L158" s="126" t="s">
        <v>27</v>
      </c>
      <c r="M158" s="127">
        <f t="shared" si="39"/>
        <v>8.3992443905210948E-2</v>
      </c>
      <c r="N158" s="128">
        <f>SUM(N61:N70)</f>
        <v>234</v>
      </c>
      <c r="O158" s="129">
        <v>69</v>
      </c>
      <c r="P158" s="130">
        <f t="shared" si="37"/>
        <v>23.371794871794872</v>
      </c>
      <c r="Q158" s="130">
        <f t="shared" si="38"/>
        <v>79.260869565217391</v>
      </c>
    </row>
    <row r="159" spans="1:17" ht="17.25" customHeight="1">
      <c r="C159" s="731" t="s">
        <v>293</v>
      </c>
      <c r="D159" s="732"/>
      <c r="E159" s="733"/>
      <c r="F159" s="120">
        <v>9</v>
      </c>
      <c r="G159" s="121" t="s">
        <v>294</v>
      </c>
      <c r="H159" s="122">
        <f>SUM(H71:H79)</f>
        <v>3231</v>
      </c>
      <c r="I159" s="123">
        <f t="shared" ref="I159:K159" si="42">SUM(I71:I79)</f>
        <v>340</v>
      </c>
      <c r="J159" s="124">
        <f t="shared" si="42"/>
        <v>241</v>
      </c>
      <c r="K159" s="125">
        <f t="shared" si="42"/>
        <v>3820</v>
      </c>
      <c r="L159" s="126" t="s">
        <v>27</v>
      </c>
      <c r="M159" s="127">
        <f t="shared" si="39"/>
        <v>5.8667240028872886E-2</v>
      </c>
      <c r="N159" s="128">
        <f>SUM(N71:N79)</f>
        <v>168</v>
      </c>
      <c r="O159" s="129">
        <v>50</v>
      </c>
      <c r="P159" s="130">
        <f t="shared" si="37"/>
        <v>22.738095238095237</v>
      </c>
      <c r="Q159" s="130">
        <f t="shared" si="38"/>
        <v>76.400000000000006</v>
      </c>
    </row>
    <row r="160" spans="1:17" ht="17.25" customHeight="1">
      <c r="C160" s="731" t="s">
        <v>295</v>
      </c>
      <c r="D160" s="732"/>
      <c r="E160" s="733"/>
      <c r="F160" s="120">
        <v>14</v>
      </c>
      <c r="G160" s="121" t="s">
        <v>296</v>
      </c>
      <c r="H160" s="122">
        <f>SUM(H80:H93)</f>
        <v>4794</v>
      </c>
      <c r="I160" s="123">
        <f t="shared" ref="I160:K160" si="43">SUM(I80:I93)</f>
        <v>533</v>
      </c>
      <c r="J160" s="124">
        <f t="shared" si="43"/>
        <v>381</v>
      </c>
      <c r="K160" s="125">
        <f t="shared" si="43"/>
        <v>5749</v>
      </c>
      <c r="L160" s="126" t="s">
        <v>27</v>
      </c>
      <c r="M160" s="127">
        <f t="shared" si="39"/>
        <v>8.8292660451829902E-2</v>
      </c>
      <c r="N160" s="128">
        <f>SUM(N80:N93)</f>
        <v>216</v>
      </c>
      <c r="O160" s="129">
        <v>60</v>
      </c>
      <c r="P160" s="130">
        <f t="shared" si="37"/>
        <v>26.61574074074074</v>
      </c>
      <c r="Q160" s="130">
        <f t="shared" si="38"/>
        <v>95.816666666666663</v>
      </c>
    </row>
    <row r="161" spans="3:17" ht="17.25" customHeight="1">
      <c r="C161" s="731" t="s">
        <v>297</v>
      </c>
      <c r="D161" s="732"/>
      <c r="E161" s="733"/>
      <c r="F161" s="120">
        <v>18</v>
      </c>
      <c r="G161" s="121" t="s">
        <v>298</v>
      </c>
      <c r="H161" s="122">
        <f>SUM(H94:H111)</f>
        <v>6467</v>
      </c>
      <c r="I161" s="123">
        <f t="shared" ref="I161:K161" si="44">SUM(I94:I111)</f>
        <v>748</v>
      </c>
      <c r="J161" s="124">
        <f t="shared" si="44"/>
        <v>677</v>
      </c>
      <c r="K161" s="125">
        <f t="shared" si="44"/>
        <v>8083</v>
      </c>
      <c r="L161" s="126" t="s">
        <v>27</v>
      </c>
      <c r="M161" s="127">
        <f t="shared" si="39"/>
        <v>0.12413803695114647</v>
      </c>
      <c r="N161" s="128">
        <f>SUM(N94:N111)</f>
        <v>344</v>
      </c>
      <c r="O161" s="129">
        <v>82</v>
      </c>
      <c r="P161" s="130">
        <f t="shared" si="37"/>
        <v>23.497093023255815</v>
      </c>
      <c r="Q161" s="130">
        <f t="shared" si="38"/>
        <v>98.573170731707322</v>
      </c>
    </row>
    <row r="162" spans="3:17" ht="17.25" customHeight="1">
      <c r="C162" s="731" t="s">
        <v>299</v>
      </c>
      <c r="D162" s="732"/>
      <c r="E162" s="733"/>
      <c r="F162" s="120">
        <v>41</v>
      </c>
      <c r="G162" s="121" t="s">
        <v>300</v>
      </c>
      <c r="H162" s="122">
        <f>SUM(H112:H152)</f>
        <v>16736</v>
      </c>
      <c r="I162" s="123">
        <f t="shared" ref="I162:K162" si="45">SUM(I112:I152)</f>
        <v>2300</v>
      </c>
      <c r="J162" s="124">
        <f t="shared" si="45"/>
        <v>1803</v>
      </c>
      <c r="K162" s="125">
        <f t="shared" si="45"/>
        <v>20878</v>
      </c>
      <c r="L162" s="126" t="s">
        <v>27</v>
      </c>
      <c r="M162" s="127">
        <f t="shared" si="39"/>
        <v>0.3206425752153948</v>
      </c>
      <c r="N162" s="128">
        <f>SUM(N112:N152)</f>
        <v>781</v>
      </c>
      <c r="O162" s="129">
        <v>269</v>
      </c>
      <c r="P162" s="130">
        <f t="shared" si="37"/>
        <v>26.732394366197184</v>
      </c>
      <c r="Q162" s="130">
        <f t="shared" si="38"/>
        <v>77.613382899628249</v>
      </c>
    </row>
    <row r="163" spans="3:17" ht="17.25" customHeight="1">
      <c r="C163" s="722" t="s">
        <v>301</v>
      </c>
      <c r="D163" s="723"/>
      <c r="E163" s="724"/>
      <c r="F163" s="120">
        <v>12</v>
      </c>
      <c r="G163" s="121" t="s">
        <v>302</v>
      </c>
      <c r="H163" s="122">
        <f>SUM(H112:H123)</f>
        <v>4218</v>
      </c>
      <c r="I163" s="123">
        <f t="shared" ref="I163:K163" si="46">SUM(I112:I123)</f>
        <v>791</v>
      </c>
      <c r="J163" s="124">
        <f t="shared" si="46"/>
        <v>624</v>
      </c>
      <c r="K163" s="125">
        <f t="shared" si="46"/>
        <v>5634</v>
      </c>
      <c r="L163" s="126" t="s">
        <v>27</v>
      </c>
      <c r="M163" s="127">
        <f t="shared" si="39"/>
        <v>8.6526500084468536E-2</v>
      </c>
      <c r="N163" s="128">
        <f>SUM(N112:N123)</f>
        <v>216</v>
      </c>
      <c r="O163" s="129"/>
      <c r="P163" s="130">
        <f t="shared" si="37"/>
        <v>26.083333333333332</v>
      </c>
      <c r="Q163" s="130"/>
    </row>
    <row r="164" spans="3:17" ht="17.25" customHeight="1">
      <c r="C164" s="722" t="s">
        <v>303</v>
      </c>
      <c r="D164" s="723"/>
      <c r="E164" s="724"/>
      <c r="F164" s="120">
        <v>8</v>
      </c>
      <c r="G164" s="121" t="s">
        <v>304</v>
      </c>
      <c r="H164" s="122">
        <f>SUM(H124:H131)</f>
        <v>3393</v>
      </c>
      <c r="I164" s="123">
        <f t="shared" ref="I164:K164" si="47">SUM(I124:I131)</f>
        <v>529</v>
      </c>
      <c r="J164" s="124">
        <f t="shared" si="47"/>
        <v>412</v>
      </c>
      <c r="K164" s="125">
        <f t="shared" si="47"/>
        <v>4334</v>
      </c>
      <c r="L164" s="126" t="s">
        <v>27</v>
      </c>
      <c r="M164" s="127">
        <f t="shared" si="39"/>
        <v>6.656120897516625E-2</v>
      </c>
      <c r="N164" s="128">
        <f>SUM(N124:N131)</f>
        <v>144</v>
      </c>
      <c r="O164" s="129"/>
      <c r="P164" s="130">
        <f t="shared" si="37"/>
        <v>30.097222222222221</v>
      </c>
      <c r="Q164" s="130"/>
    </row>
    <row r="165" spans="3:17" ht="17.25" customHeight="1">
      <c r="C165" s="722" t="s">
        <v>305</v>
      </c>
      <c r="D165" s="723"/>
      <c r="E165" s="724"/>
      <c r="F165" s="120">
        <v>12</v>
      </c>
      <c r="G165" s="121" t="s">
        <v>306</v>
      </c>
      <c r="H165" s="122">
        <f>SUM(H132:H143)</f>
        <v>5808</v>
      </c>
      <c r="I165" s="123">
        <f t="shared" ref="I165:K165" si="48">SUM(I132:I143)</f>
        <v>617</v>
      </c>
      <c r="J165" s="124">
        <f t="shared" si="48"/>
        <v>465</v>
      </c>
      <c r="K165" s="125">
        <f t="shared" si="48"/>
        <v>6907</v>
      </c>
      <c r="L165" s="126" t="s">
        <v>27</v>
      </c>
      <c r="M165" s="127">
        <f t="shared" si="39"/>
        <v>0.10607712745534686</v>
      </c>
      <c r="N165" s="128">
        <f>SUM(N132:N143)</f>
        <v>254</v>
      </c>
      <c r="O165" s="129"/>
      <c r="P165" s="130">
        <f t="shared" si="37"/>
        <v>27.19291338582677</v>
      </c>
      <c r="Q165" s="130"/>
    </row>
    <row r="166" spans="3:17" ht="17.25" customHeight="1" thickBot="1">
      <c r="C166" s="725" t="s">
        <v>307</v>
      </c>
      <c r="D166" s="726"/>
      <c r="E166" s="727"/>
      <c r="F166" s="131">
        <v>9</v>
      </c>
      <c r="G166" s="132" t="s">
        <v>308</v>
      </c>
      <c r="H166" s="133">
        <f>SUM(H144:H152)</f>
        <v>3317</v>
      </c>
      <c r="I166" s="134">
        <f t="shared" ref="I166:K166" si="49">SUM(I144:I152)</f>
        <v>363</v>
      </c>
      <c r="J166" s="135">
        <f t="shared" si="49"/>
        <v>302</v>
      </c>
      <c r="K166" s="136">
        <f t="shared" si="49"/>
        <v>4003</v>
      </c>
      <c r="L166" s="137" t="s">
        <v>27</v>
      </c>
      <c r="M166" s="138">
        <f t="shared" si="39"/>
        <v>6.1477738700413127E-2</v>
      </c>
      <c r="N166" s="139">
        <f>SUM(N144:N152)</f>
        <v>167</v>
      </c>
      <c r="O166" s="140"/>
      <c r="P166" s="141">
        <f t="shared" si="37"/>
        <v>23.970059880239521</v>
      </c>
      <c r="Q166" s="141"/>
    </row>
    <row r="167" spans="3:17" ht="17.25" customHeight="1" thickBot="1">
      <c r="C167" s="728" t="s">
        <v>309</v>
      </c>
      <c r="D167" s="729"/>
      <c r="E167" s="730"/>
      <c r="F167" s="142">
        <f>SUM(F155:F166)-41</f>
        <v>149</v>
      </c>
      <c r="G167" s="143" t="s">
        <v>310</v>
      </c>
      <c r="H167" s="144">
        <f>SUM(H4:H152)</f>
        <v>52650</v>
      </c>
      <c r="I167" s="145">
        <f>SUM(I4:I152)</f>
        <v>6788</v>
      </c>
      <c r="J167" s="146">
        <f>SUM(J4:J152)</f>
        <v>5134</v>
      </c>
      <c r="K167" s="147">
        <f>SUM(K4:K152)</f>
        <v>65113</v>
      </c>
      <c r="L167" s="148" t="s">
        <v>27</v>
      </c>
      <c r="M167" s="149">
        <f t="shared" si="39"/>
        <v>1</v>
      </c>
      <c r="N167" s="150">
        <f>SUM(N4:N152)</f>
        <v>2635</v>
      </c>
      <c r="O167" s="151">
        <f>SUM(O155:O162)</f>
        <v>875</v>
      </c>
      <c r="P167" s="152">
        <f t="shared" si="37"/>
        <v>24.710815939278937</v>
      </c>
      <c r="Q167" s="152">
        <f>K167/O167</f>
        <v>74.414857142857144</v>
      </c>
    </row>
  </sheetData>
  <autoFilter ref="A3:R3">
    <sortState ref="A4:S151">
      <sortCondition ref="C3"/>
    </sortState>
  </autoFilter>
  <mergeCells count="16">
    <mergeCell ref="B2:P2"/>
    <mergeCell ref="C164:E164"/>
    <mergeCell ref="C165:E165"/>
    <mergeCell ref="C166:E166"/>
    <mergeCell ref="C167:E167"/>
    <mergeCell ref="C158:E158"/>
    <mergeCell ref="C159:E159"/>
    <mergeCell ref="C160:E160"/>
    <mergeCell ref="C161:E161"/>
    <mergeCell ref="C162:E162"/>
    <mergeCell ref="C163:E163"/>
    <mergeCell ref="C154:E154"/>
    <mergeCell ref="F154:G154"/>
    <mergeCell ref="C155:E155"/>
    <mergeCell ref="C156:E156"/>
    <mergeCell ref="C157:E157"/>
  </mergeCells>
  <phoneticPr fontId="3"/>
  <conditionalFormatting sqref="N4:O15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{6C8D6582-39E8-4925-8775-F0FF33E8EBD7}</x14:id>
        </ext>
      </extLst>
    </cfRule>
  </conditionalFormatting>
  <conditionalFormatting sqref="H4:L152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{B0DB2F37-4956-4F8F-B23F-407C54F3A6A0}</x14:id>
        </ext>
      </extLst>
    </cfRule>
  </conditionalFormatting>
  <conditionalFormatting sqref="P4:P15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{DCA69996-F2E0-478C-B2D7-D34540F5B99F}</x14:id>
        </ext>
      </extLst>
    </cfRule>
  </conditionalFormatting>
  <conditionalFormatting sqref="M155:M16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{136B91F7-EE4B-41CD-9E1F-161779594404}</x14:id>
        </ext>
      </extLst>
    </cfRule>
  </conditionalFormatting>
  <pageMargins left="0.70866141732283472" right="0.31496062992125984" top="0.74803149606299213" bottom="0.74803149606299213" header="0.31496062992125984" footer="0.11811023622047245"/>
  <pageSetup paperSize="9" scale="43" fitToHeight="0" orientation="portrait" r:id="rId1"/>
  <rowBreaks count="1" manualBreakCount="1">
    <brk id="9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8D6582-39E8-4925-8775-F0FF33E8EBD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N4:O152</xm:sqref>
        </x14:conditionalFormatting>
        <x14:conditionalFormatting xmlns:xm="http://schemas.microsoft.com/office/excel/2006/main">
          <x14:cfRule type="dataBar" id="{B0DB2F37-4956-4F8F-B23F-407C54F3A6A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H4:L152</xm:sqref>
        </x14:conditionalFormatting>
        <x14:conditionalFormatting xmlns:xm="http://schemas.microsoft.com/office/excel/2006/main">
          <x14:cfRule type="dataBar" id="{DCA69996-F2E0-478C-B2D7-D34540F5B99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P4:P152</xm:sqref>
        </x14:conditionalFormatting>
        <x14:conditionalFormatting xmlns:xm="http://schemas.microsoft.com/office/excel/2006/main">
          <x14:cfRule type="dataBar" id="{136B91F7-EE4B-41CD-9E1F-16177959440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M155:M166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121"/>
  <sheetViews>
    <sheetView view="pageBreakPreview" zoomScale="80" zoomScaleNormal="80" zoomScaleSheetLayoutView="80" workbookViewId="0"/>
  </sheetViews>
  <sheetFormatPr defaultColWidth="8.625" defaultRowHeight="15.75"/>
  <cols>
    <col min="1" max="1" width="2" style="281" customWidth="1"/>
    <col min="2" max="2" width="8.625" style="282" customWidth="1"/>
    <col min="3" max="3" width="6.75" style="281" customWidth="1"/>
    <col min="4" max="4" width="5.625" style="281" customWidth="1"/>
    <col min="5" max="5" width="7.75" style="281" customWidth="1"/>
    <col min="6" max="6" width="6" style="281" customWidth="1"/>
    <col min="7" max="7" width="48.5" style="281" customWidth="1"/>
    <col min="8" max="8" width="27.875" style="285" customWidth="1"/>
    <col min="9" max="9" width="8.625" style="284" customWidth="1"/>
    <col min="10" max="16384" width="8.625" style="284"/>
  </cols>
  <sheetData>
    <row r="1" spans="1:10" s="158" customFormat="1" ht="19.5">
      <c r="A1" s="153"/>
      <c r="B1" s="154" t="s">
        <v>311</v>
      </c>
      <c r="C1" s="155"/>
      <c r="D1" s="156"/>
      <c r="E1" s="155"/>
      <c r="F1" s="155"/>
      <c r="G1" s="155"/>
      <c r="H1" s="157"/>
      <c r="I1" s="155"/>
      <c r="J1" s="3" t="s">
        <v>312</v>
      </c>
    </row>
    <row r="2" spans="1:10" s="160" customFormat="1" ht="27.75" customHeight="1" thickBot="1">
      <c r="A2" s="159"/>
      <c r="B2" s="739" t="s">
        <v>313</v>
      </c>
      <c r="C2" s="740"/>
      <c r="D2" s="740"/>
      <c r="E2" s="740"/>
      <c r="F2" s="740"/>
      <c r="G2" s="740"/>
      <c r="H2" s="740"/>
      <c r="I2" s="741"/>
      <c r="J2" s="741"/>
    </row>
    <row r="3" spans="1:10" s="160" customFormat="1" ht="55.5" customHeight="1" thickBot="1">
      <c r="A3" s="159"/>
      <c r="B3" s="684" t="s">
        <v>314</v>
      </c>
      <c r="C3" s="700" t="s">
        <v>3</v>
      </c>
      <c r="D3" s="701" t="s">
        <v>315</v>
      </c>
      <c r="E3" s="702" t="s">
        <v>316</v>
      </c>
      <c r="F3" s="703" t="s">
        <v>317</v>
      </c>
      <c r="G3" s="704" t="s">
        <v>318</v>
      </c>
      <c r="H3" s="684" t="s">
        <v>319</v>
      </c>
      <c r="I3" s="705" t="s">
        <v>12</v>
      </c>
      <c r="J3" s="706" t="s">
        <v>13</v>
      </c>
    </row>
    <row r="4" spans="1:10" s="155" customFormat="1">
      <c r="A4" s="156">
        <v>1</v>
      </c>
      <c r="B4" s="162"/>
      <c r="C4" s="163" t="s">
        <v>320</v>
      </c>
      <c r="D4" s="164" t="s">
        <v>23</v>
      </c>
      <c r="E4" s="164" t="s">
        <v>321</v>
      </c>
      <c r="F4" s="164" t="s">
        <v>322</v>
      </c>
      <c r="G4" s="165" t="s">
        <v>36</v>
      </c>
      <c r="H4" s="166">
        <v>61</v>
      </c>
      <c r="I4" s="167">
        <f>H4/$H$51</f>
        <v>0.44525547445255476</v>
      </c>
      <c r="J4" s="168">
        <f>H4/$H$63</f>
        <v>3.3315128345166575E-2</v>
      </c>
    </row>
    <row r="5" spans="1:10" s="155" customFormat="1">
      <c r="A5" s="156">
        <v>2</v>
      </c>
      <c r="B5" s="169"/>
      <c r="C5" s="170" t="s">
        <v>320</v>
      </c>
      <c r="D5" s="171" t="s">
        <v>23</v>
      </c>
      <c r="E5" s="171" t="s">
        <v>323</v>
      </c>
      <c r="F5" s="171" t="s">
        <v>322</v>
      </c>
      <c r="G5" s="172" t="s">
        <v>324</v>
      </c>
      <c r="H5" s="173">
        <v>34</v>
      </c>
      <c r="I5" s="174">
        <f t="shared" ref="I5:I9" si="0">H5/$H$51</f>
        <v>0.24817518248175183</v>
      </c>
      <c r="J5" s="175">
        <f t="shared" ref="J5:J48" si="1">H5/$H$63</f>
        <v>1.8569087930092845E-2</v>
      </c>
    </row>
    <row r="6" spans="1:10" s="155" customFormat="1">
      <c r="A6" s="156">
        <v>3</v>
      </c>
      <c r="B6" s="169"/>
      <c r="C6" s="170" t="s">
        <v>320</v>
      </c>
      <c r="D6" s="171" t="s">
        <v>28</v>
      </c>
      <c r="E6" s="171" t="s">
        <v>325</v>
      </c>
      <c r="F6" s="171" t="s">
        <v>326</v>
      </c>
      <c r="G6" s="172" t="s">
        <v>327</v>
      </c>
      <c r="H6" s="173">
        <v>20</v>
      </c>
      <c r="I6" s="174">
        <f t="shared" si="0"/>
        <v>0.145985401459854</v>
      </c>
      <c r="J6" s="175">
        <f t="shared" si="1"/>
        <v>1.0922992900054615E-2</v>
      </c>
    </row>
    <row r="7" spans="1:10" s="155" customFormat="1">
      <c r="A7" s="156">
        <v>4</v>
      </c>
      <c r="B7" s="169"/>
      <c r="C7" s="170" t="s">
        <v>320</v>
      </c>
      <c r="D7" s="171" t="s">
        <v>23</v>
      </c>
      <c r="E7" s="171" t="s">
        <v>323</v>
      </c>
      <c r="F7" s="171" t="s">
        <v>322</v>
      </c>
      <c r="G7" s="172" t="s">
        <v>41</v>
      </c>
      <c r="H7" s="173">
        <v>12</v>
      </c>
      <c r="I7" s="174">
        <f t="shared" si="0"/>
        <v>8.7591240875912413E-2</v>
      </c>
      <c r="J7" s="175">
        <f t="shared" si="1"/>
        <v>6.5537957400327689E-3</v>
      </c>
    </row>
    <row r="8" spans="1:10" s="155" customFormat="1">
      <c r="A8" s="156">
        <v>5</v>
      </c>
      <c r="B8" s="169"/>
      <c r="C8" s="170" t="s">
        <v>320</v>
      </c>
      <c r="D8" s="171" t="s">
        <v>23</v>
      </c>
      <c r="E8" s="171" t="s">
        <v>328</v>
      </c>
      <c r="F8" s="171" t="s">
        <v>322</v>
      </c>
      <c r="G8" s="172" t="s">
        <v>329</v>
      </c>
      <c r="H8" s="173">
        <v>8</v>
      </c>
      <c r="I8" s="174">
        <f t="shared" si="0"/>
        <v>5.8394160583941604E-2</v>
      </c>
      <c r="J8" s="175">
        <f t="shared" si="1"/>
        <v>4.3691971600218456E-3</v>
      </c>
    </row>
    <row r="9" spans="1:10" s="155" customFormat="1" ht="16.5" thickBot="1">
      <c r="A9" s="156">
        <v>6</v>
      </c>
      <c r="B9" s="176"/>
      <c r="C9" s="177" t="s">
        <v>320</v>
      </c>
      <c r="D9" s="178" t="s">
        <v>18</v>
      </c>
      <c r="E9" s="178" t="s">
        <v>325</v>
      </c>
      <c r="F9" s="178" t="s">
        <v>326</v>
      </c>
      <c r="G9" s="179" t="s">
        <v>51</v>
      </c>
      <c r="H9" s="180">
        <v>2</v>
      </c>
      <c r="I9" s="181">
        <f t="shared" si="0"/>
        <v>1.4598540145985401E-2</v>
      </c>
      <c r="J9" s="182">
        <f t="shared" si="1"/>
        <v>1.0922992900054614E-3</v>
      </c>
    </row>
    <row r="10" spans="1:10" s="155" customFormat="1">
      <c r="A10" s="156">
        <v>1</v>
      </c>
      <c r="B10" s="183"/>
      <c r="C10" s="184" t="s">
        <v>330</v>
      </c>
      <c r="D10" s="185" t="s">
        <v>59</v>
      </c>
      <c r="E10" s="185" t="s">
        <v>331</v>
      </c>
      <c r="F10" s="185" t="s">
        <v>332</v>
      </c>
      <c r="G10" s="186" t="s">
        <v>333</v>
      </c>
      <c r="H10" s="187">
        <v>114</v>
      </c>
      <c r="I10" s="188">
        <f>H10/$H$52</f>
        <v>0.86363636363636365</v>
      </c>
      <c r="J10" s="189">
        <f t="shared" si="1"/>
        <v>6.2261059530311302E-2</v>
      </c>
    </row>
    <row r="11" spans="1:10" s="155" customFormat="1">
      <c r="A11" s="156">
        <v>2</v>
      </c>
      <c r="B11" s="169"/>
      <c r="C11" s="170" t="s">
        <v>330</v>
      </c>
      <c r="D11" s="171" t="s">
        <v>59</v>
      </c>
      <c r="E11" s="171" t="s">
        <v>334</v>
      </c>
      <c r="F11" s="171" t="s">
        <v>332</v>
      </c>
      <c r="G11" s="172" t="s">
        <v>335</v>
      </c>
      <c r="H11" s="173">
        <v>10</v>
      </c>
      <c r="I11" s="174">
        <f t="shared" ref="I11:I12" si="2">H11/$H$52</f>
        <v>7.575757575757576E-2</v>
      </c>
      <c r="J11" s="175">
        <f t="shared" si="1"/>
        <v>5.4614964500273077E-3</v>
      </c>
    </row>
    <row r="12" spans="1:10" s="155" customFormat="1" ht="16.5" thickBot="1">
      <c r="A12" s="156">
        <v>3</v>
      </c>
      <c r="B12" s="190"/>
      <c r="C12" s="191" t="s">
        <v>330</v>
      </c>
      <c r="D12" s="192" t="s">
        <v>66</v>
      </c>
      <c r="E12" s="192" t="s">
        <v>323</v>
      </c>
      <c r="F12" s="192" t="s">
        <v>322</v>
      </c>
      <c r="G12" s="193" t="s">
        <v>336</v>
      </c>
      <c r="H12" s="194">
        <v>8</v>
      </c>
      <c r="I12" s="195">
        <f t="shared" si="2"/>
        <v>6.0606060606060608E-2</v>
      </c>
      <c r="J12" s="196">
        <f t="shared" si="1"/>
        <v>4.3691971600218456E-3</v>
      </c>
    </row>
    <row r="13" spans="1:10" s="155" customFormat="1">
      <c r="A13" s="156">
        <v>1</v>
      </c>
      <c r="B13" s="162"/>
      <c r="C13" s="163" t="s">
        <v>337</v>
      </c>
      <c r="D13" s="164" t="s">
        <v>82</v>
      </c>
      <c r="E13" s="164" t="s">
        <v>334</v>
      </c>
      <c r="F13" s="164" t="s">
        <v>332</v>
      </c>
      <c r="G13" s="165" t="s">
        <v>338</v>
      </c>
      <c r="H13" s="166">
        <v>62</v>
      </c>
      <c r="I13" s="167">
        <f>H13/$H$53</f>
        <v>0.63265306122448983</v>
      </c>
      <c r="J13" s="168">
        <f t="shared" si="1"/>
        <v>3.386127799016931E-2</v>
      </c>
    </row>
    <row r="14" spans="1:10" s="155" customFormat="1">
      <c r="A14" s="156">
        <v>2</v>
      </c>
      <c r="B14" s="197"/>
      <c r="C14" s="198" t="s">
        <v>337</v>
      </c>
      <c r="D14" s="199" t="s">
        <v>89</v>
      </c>
      <c r="E14" s="199" t="s">
        <v>331</v>
      </c>
      <c r="F14" s="199" t="s">
        <v>339</v>
      </c>
      <c r="G14" s="200" t="s">
        <v>340</v>
      </c>
      <c r="H14" s="201">
        <v>30</v>
      </c>
      <c r="I14" s="202">
        <f t="shared" ref="I14:I15" si="3">H14/$H$53</f>
        <v>0.30612244897959184</v>
      </c>
      <c r="J14" s="203">
        <f t="shared" si="1"/>
        <v>1.6384489350081924E-2</v>
      </c>
    </row>
    <row r="15" spans="1:10" s="155" customFormat="1" ht="16.5" thickBot="1">
      <c r="A15" s="156">
        <v>3</v>
      </c>
      <c r="B15" s="176"/>
      <c r="C15" s="177" t="s">
        <v>337</v>
      </c>
      <c r="D15" s="178" t="s">
        <v>82</v>
      </c>
      <c r="E15" s="178" t="s">
        <v>325</v>
      </c>
      <c r="F15" s="178" t="s">
        <v>326</v>
      </c>
      <c r="G15" s="179" t="s">
        <v>99</v>
      </c>
      <c r="H15" s="180">
        <v>6</v>
      </c>
      <c r="I15" s="181">
        <f t="shared" si="3"/>
        <v>6.1224489795918366E-2</v>
      </c>
      <c r="J15" s="182">
        <f t="shared" si="1"/>
        <v>3.2768978700163844E-3</v>
      </c>
    </row>
    <row r="16" spans="1:10" s="155" customFormat="1">
      <c r="A16" s="156">
        <v>1</v>
      </c>
      <c r="B16" s="183"/>
      <c r="C16" s="184" t="s">
        <v>341</v>
      </c>
      <c r="D16" s="185" t="s">
        <v>117</v>
      </c>
      <c r="E16" s="185" t="s">
        <v>342</v>
      </c>
      <c r="F16" s="185" t="s">
        <v>326</v>
      </c>
      <c r="G16" s="186" t="s">
        <v>343</v>
      </c>
      <c r="H16" s="187">
        <v>58</v>
      </c>
      <c r="I16" s="188">
        <f>H16/$H$54</f>
        <v>0.31182795698924731</v>
      </c>
      <c r="J16" s="189">
        <f t="shared" si="1"/>
        <v>3.1676679410158386E-2</v>
      </c>
    </row>
    <row r="17" spans="1:10" s="155" customFormat="1">
      <c r="A17" s="156">
        <v>2</v>
      </c>
      <c r="B17" s="204"/>
      <c r="C17" s="205" t="s">
        <v>341</v>
      </c>
      <c r="D17" s="206" t="s">
        <v>117</v>
      </c>
      <c r="E17" s="207" t="s">
        <v>331</v>
      </c>
      <c r="F17" s="207" t="s">
        <v>339</v>
      </c>
      <c r="G17" s="208" t="s">
        <v>344</v>
      </c>
      <c r="H17" s="209">
        <v>43</v>
      </c>
      <c r="I17" s="202">
        <f t="shared" ref="I17:I21" si="4">H17/$H$54</f>
        <v>0.23118279569892472</v>
      </c>
      <c r="J17" s="203">
        <f t="shared" si="1"/>
        <v>2.3484434735117424E-2</v>
      </c>
    </row>
    <row r="18" spans="1:10" s="155" customFormat="1">
      <c r="A18" s="156">
        <v>3</v>
      </c>
      <c r="B18" s="197"/>
      <c r="C18" s="198" t="s">
        <v>341</v>
      </c>
      <c r="D18" s="199" t="s">
        <v>117</v>
      </c>
      <c r="E18" s="199" t="s">
        <v>331</v>
      </c>
      <c r="F18" s="199" t="s">
        <v>339</v>
      </c>
      <c r="G18" s="200" t="s">
        <v>345</v>
      </c>
      <c r="H18" s="201">
        <v>28</v>
      </c>
      <c r="I18" s="202">
        <f t="shared" si="4"/>
        <v>0.15053763440860216</v>
      </c>
      <c r="J18" s="203">
        <f t="shared" si="1"/>
        <v>1.5292190060076462E-2</v>
      </c>
    </row>
    <row r="19" spans="1:10" s="155" customFormat="1">
      <c r="A19" s="156">
        <v>4</v>
      </c>
      <c r="B19" s="169"/>
      <c r="C19" s="170" t="s">
        <v>341</v>
      </c>
      <c r="D19" s="171" t="s">
        <v>119</v>
      </c>
      <c r="E19" s="171" t="s">
        <v>325</v>
      </c>
      <c r="F19" s="171" t="s">
        <v>326</v>
      </c>
      <c r="G19" s="172" t="s">
        <v>346</v>
      </c>
      <c r="H19" s="173">
        <v>27</v>
      </c>
      <c r="I19" s="174">
        <f t="shared" si="4"/>
        <v>0.14516129032258066</v>
      </c>
      <c r="J19" s="175">
        <f t="shared" si="1"/>
        <v>1.4746040415073731E-2</v>
      </c>
    </row>
    <row r="20" spans="1:10" s="155" customFormat="1">
      <c r="A20" s="156">
        <v>5</v>
      </c>
      <c r="B20" s="169" t="s">
        <v>347</v>
      </c>
      <c r="C20" s="170" t="s">
        <v>341</v>
      </c>
      <c r="D20" s="171" t="s">
        <v>126</v>
      </c>
      <c r="E20" s="171" t="s">
        <v>325</v>
      </c>
      <c r="F20" s="171" t="s">
        <v>326</v>
      </c>
      <c r="G20" s="172" t="s">
        <v>127</v>
      </c>
      <c r="H20" s="173">
        <v>16</v>
      </c>
      <c r="I20" s="174">
        <f t="shared" si="4"/>
        <v>8.6021505376344093E-2</v>
      </c>
      <c r="J20" s="175">
        <f t="shared" si="1"/>
        <v>8.7383943200436912E-3</v>
      </c>
    </row>
    <row r="21" spans="1:10" s="155" customFormat="1" ht="16.5" thickBot="1">
      <c r="A21" s="156">
        <v>6</v>
      </c>
      <c r="B21" s="210"/>
      <c r="C21" s="211" t="s">
        <v>341</v>
      </c>
      <c r="D21" s="212" t="s">
        <v>117</v>
      </c>
      <c r="E21" s="212" t="s">
        <v>331</v>
      </c>
      <c r="F21" s="212" t="s">
        <v>339</v>
      </c>
      <c r="G21" s="213" t="s">
        <v>348</v>
      </c>
      <c r="H21" s="214">
        <v>14</v>
      </c>
      <c r="I21" s="215">
        <f t="shared" si="4"/>
        <v>7.5268817204301078E-2</v>
      </c>
      <c r="J21" s="216">
        <f t="shared" si="1"/>
        <v>7.6460950300382309E-3</v>
      </c>
    </row>
    <row r="22" spans="1:10" s="155" customFormat="1">
      <c r="A22" s="156">
        <v>1</v>
      </c>
      <c r="B22" s="217"/>
      <c r="C22" s="218" t="s">
        <v>349</v>
      </c>
      <c r="D22" s="219" t="s">
        <v>134</v>
      </c>
      <c r="E22" s="219" t="s">
        <v>331</v>
      </c>
      <c r="F22" s="219" t="s">
        <v>339</v>
      </c>
      <c r="G22" s="220" t="s">
        <v>350</v>
      </c>
      <c r="H22" s="221">
        <v>66</v>
      </c>
      <c r="I22" s="222">
        <f>H22/$H$55</f>
        <v>0.65346534653465349</v>
      </c>
      <c r="J22" s="223">
        <f t="shared" si="1"/>
        <v>3.6045876570180227E-2</v>
      </c>
    </row>
    <row r="23" spans="1:10" s="155" customFormat="1">
      <c r="A23" s="156">
        <v>2</v>
      </c>
      <c r="B23" s="169"/>
      <c r="C23" s="170" t="s">
        <v>349</v>
      </c>
      <c r="D23" s="171" t="s">
        <v>132</v>
      </c>
      <c r="E23" s="171" t="s">
        <v>342</v>
      </c>
      <c r="F23" s="171" t="s">
        <v>326</v>
      </c>
      <c r="G23" s="172" t="s">
        <v>351</v>
      </c>
      <c r="H23" s="173">
        <v>23</v>
      </c>
      <c r="I23" s="174">
        <f t="shared" ref="I23:I25" si="5">H23/$H$55</f>
        <v>0.22772277227722773</v>
      </c>
      <c r="J23" s="175">
        <f t="shared" si="1"/>
        <v>1.2561441835062807E-2</v>
      </c>
    </row>
    <row r="24" spans="1:10" s="155" customFormat="1">
      <c r="A24" s="156">
        <v>3</v>
      </c>
      <c r="B24" s="169"/>
      <c r="C24" s="170" t="s">
        <v>349</v>
      </c>
      <c r="D24" s="171" t="s">
        <v>142</v>
      </c>
      <c r="E24" s="171" t="s">
        <v>334</v>
      </c>
      <c r="F24" s="171" t="s">
        <v>332</v>
      </c>
      <c r="G24" s="172" t="s">
        <v>352</v>
      </c>
      <c r="H24" s="173">
        <v>8</v>
      </c>
      <c r="I24" s="174">
        <f t="shared" si="5"/>
        <v>7.9207920792079209E-2</v>
      </c>
      <c r="J24" s="175">
        <f t="shared" si="1"/>
        <v>4.3691971600218456E-3</v>
      </c>
    </row>
    <row r="25" spans="1:10" s="155" customFormat="1" ht="16.5" thickBot="1">
      <c r="A25" s="156">
        <v>4</v>
      </c>
      <c r="B25" s="176"/>
      <c r="C25" s="177" t="s">
        <v>349</v>
      </c>
      <c r="D25" s="178" t="s">
        <v>136</v>
      </c>
      <c r="E25" s="178" t="s">
        <v>353</v>
      </c>
      <c r="F25" s="178" t="s">
        <v>322</v>
      </c>
      <c r="G25" s="179" t="s">
        <v>354</v>
      </c>
      <c r="H25" s="180">
        <v>4</v>
      </c>
      <c r="I25" s="181">
        <f t="shared" si="5"/>
        <v>3.9603960396039604E-2</v>
      </c>
      <c r="J25" s="182">
        <f t="shared" si="1"/>
        <v>2.1845985800109228E-3</v>
      </c>
    </row>
    <row r="26" spans="1:10" s="155" customFormat="1">
      <c r="A26" s="156">
        <v>1</v>
      </c>
      <c r="B26" s="224"/>
      <c r="C26" s="225" t="s">
        <v>355</v>
      </c>
      <c r="D26" s="226" t="s">
        <v>356</v>
      </c>
      <c r="E26" s="227" t="s">
        <v>331</v>
      </c>
      <c r="F26" s="227" t="s">
        <v>332</v>
      </c>
      <c r="G26" s="228" t="s">
        <v>357</v>
      </c>
      <c r="H26" s="229">
        <v>28</v>
      </c>
      <c r="I26" s="188">
        <f>H26/$H$56</f>
        <v>0.43076923076923079</v>
      </c>
      <c r="J26" s="189">
        <f t="shared" si="1"/>
        <v>1.5292190060076462E-2</v>
      </c>
    </row>
    <row r="27" spans="1:10" s="155" customFormat="1">
      <c r="A27" s="156">
        <v>2</v>
      </c>
      <c r="B27" s="169"/>
      <c r="C27" s="170" t="s">
        <v>355</v>
      </c>
      <c r="D27" s="171" t="s">
        <v>356</v>
      </c>
      <c r="E27" s="171" t="s">
        <v>331</v>
      </c>
      <c r="F27" s="171" t="s">
        <v>332</v>
      </c>
      <c r="G27" s="172" t="s">
        <v>152</v>
      </c>
      <c r="H27" s="173">
        <v>20</v>
      </c>
      <c r="I27" s="174">
        <f t="shared" ref="I27:I29" si="6">H27/$H$56</f>
        <v>0.30769230769230771</v>
      </c>
      <c r="J27" s="175">
        <f t="shared" si="1"/>
        <v>1.0922992900054615E-2</v>
      </c>
    </row>
    <row r="28" spans="1:10" s="155" customFormat="1">
      <c r="A28" s="156">
        <v>3</v>
      </c>
      <c r="B28" s="169"/>
      <c r="C28" s="170" t="s">
        <v>355</v>
      </c>
      <c r="D28" s="171" t="s">
        <v>356</v>
      </c>
      <c r="E28" s="171" t="s">
        <v>358</v>
      </c>
      <c r="F28" s="171" t="s">
        <v>322</v>
      </c>
      <c r="G28" s="172" t="s">
        <v>359</v>
      </c>
      <c r="H28" s="173">
        <v>9</v>
      </c>
      <c r="I28" s="174">
        <f t="shared" si="6"/>
        <v>0.13846153846153847</v>
      </c>
      <c r="J28" s="175">
        <f t="shared" si="1"/>
        <v>4.9153468050245766E-3</v>
      </c>
    </row>
    <row r="29" spans="1:10" s="155" customFormat="1" ht="16.5" thickBot="1">
      <c r="A29" s="156">
        <v>4</v>
      </c>
      <c r="B29" s="190"/>
      <c r="C29" s="191" t="s">
        <v>355</v>
      </c>
      <c r="D29" s="192" t="s">
        <v>356</v>
      </c>
      <c r="E29" s="192" t="s">
        <v>342</v>
      </c>
      <c r="F29" s="192" t="s">
        <v>326</v>
      </c>
      <c r="G29" s="193" t="s">
        <v>159</v>
      </c>
      <c r="H29" s="194">
        <v>8</v>
      </c>
      <c r="I29" s="195">
        <f t="shared" si="6"/>
        <v>0.12307692307692308</v>
      </c>
      <c r="J29" s="196">
        <f t="shared" si="1"/>
        <v>4.3691971600218456E-3</v>
      </c>
    </row>
    <row r="30" spans="1:10" s="155" customFormat="1">
      <c r="A30" s="156">
        <v>1</v>
      </c>
      <c r="B30" s="162"/>
      <c r="C30" s="163" t="s">
        <v>360</v>
      </c>
      <c r="D30" s="164" t="s">
        <v>172</v>
      </c>
      <c r="E30" s="164" t="s">
        <v>342</v>
      </c>
      <c r="F30" s="164" t="s">
        <v>326</v>
      </c>
      <c r="G30" s="165" t="s">
        <v>361</v>
      </c>
      <c r="H30" s="166">
        <v>157</v>
      </c>
      <c r="I30" s="167">
        <f>H30/$H$57</f>
        <v>0.54513888888888884</v>
      </c>
      <c r="J30" s="168">
        <f t="shared" si="1"/>
        <v>8.5745494265428726E-2</v>
      </c>
    </row>
    <row r="31" spans="1:10" s="155" customFormat="1">
      <c r="A31" s="156">
        <v>2</v>
      </c>
      <c r="B31" s="230"/>
      <c r="C31" s="231" t="s">
        <v>360</v>
      </c>
      <c r="D31" s="232" t="s">
        <v>178</v>
      </c>
      <c r="E31" s="233" t="s">
        <v>342</v>
      </c>
      <c r="F31" s="233" t="s">
        <v>326</v>
      </c>
      <c r="G31" s="234" t="s">
        <v>180</v>
      </c>
      <c r="H31" s="235">
        <v>65</v>
      </c>
      <c r="I31" s="174">
        <f t="shared" ref="I31:I33" si="7">H31/$H$57</f>
        <v>0.22569444444444445</v>
      </c>
      <c r="J31" s="175">
        <f t="shared" si="1"/>
        <v>3.5499726925177499E-2</v>
      </c>
    </row>
    <row r="32" spans="1:10" s="155" customFormat="1">
      <c r="A32" s="156">
        <v>3</v>
      </c>
      <c r="B32" s="169"/>
      <c r="C32" s="170" t="s">
        <v>360</v>
      </c>
      <c r="D32" s="171" t="s">
        <v>181</v>
      </c>
      <c r="E32" s="171" t="s">
        <v>325</v>
      </c>
      <c r="F32" s="171" t="s">
        <v>326</v>
      </c>
      <c r="G32" s="172" t="s">
        <v>362</v>
      </c>
      <c r="H32" s="173">
        <v>55</v>
      </c>
      <c r="I32" s="174">
        <f t="shared" si="7"/>
        <v>0.19097222222222221</v>
      </c>
      <c r="J32" s="175">
        <f t="shared" si="1"/>
        <v>3.0038230475150193E-2</v>
      </c>
    </row>
    <row r="33" spans="1:10" s="155" customFormat="1" ht="16.5" thickBot="1">
      <c r="A33" s="156">
        <v>4</v>
      </c>
      <c r="B33" s="176"/>
      <c r="C33" s="177" t="s">
        <v>360</v>
      </c>
      <c r="D33" s="178" t="s">
        <v>172</v>
      </c>
      <c r="E33" s="178" t="s">
        <v>331</v>
      </c>
      <c r="F33" s="178" t="s">
        <v>332</v>
      </c>
      <c r="G33" s="179" t="s">
        <v>177</v>
      </c>
      <c r="H33" s="180">
        <v>11</v>
      </c>
      <c r="I33" s="181">
        <f t="shared" si="7"/>
        <v>3.8194444444444448E-2</v>
      </c>
      <c r="J33" s="182">
        <f t="shared" si="1"/>
        <v>6.0076460950300378E-3</v>
      </c>
    </row>
    <row r="34" spans="1:10" s="155" customFormat="1">
      <c r="A34" s="156">
        <v>1</v>
      </c>
      <c r="B34" s="183"/>
      <c r="C34" s="184" t="s">
        <v>363</v>
      </c>
      <c r="D34" s="185" t="s">
        <v>206</v>
      </c>
      <c r="E34" s="185" t="s">
        <v>342</v>
      </c>
      <c r="F34" s="185" t="s">
        <v>326</v>
      </c>
      <c r="G34" s="186" t="s">
        <v>364</v>
      </c>
      <c r="H34" s="187">
        <v>179</v>
      </c>
      <c r="I34" s="188">
        <f>H34/$H$59</f>
        <v>0.44862155388471175</v>
      </c>
      <c r="J34" s="189">
        <f t="shared" si="1"/>
        <v>9.7760786455488802E-2</v>
      </c>
    </row>
    <row r="35" spans="1:10" s="155" customFormat="1">
      <c r="A35" s="156">
        <v>2</v>
      </c>
      <c r="B35" s="169"/>
      <c r="C35" s="170" t="s">
        <v>363</v>
      </c>
      <c r="D35" s="171" t="s">
        <v>161</v>
      </c>
      <c r="E35" s="171" t="s">
        <v>365</v>
      </c>
      <c r="F35" s="171" t="s">
        <v>332</v>
      </c>
      <c r="G35" s="172" t="s">
        <v>366</v>
      </c>
      <c r="H35" s="173">
        <v>114</v>
      </c>
      <c r="I35" s="174">
        <f t="shared" ref="I35:I37" si="8">H35/$H$59</f>
        <v>0.2857142857142857</v>
      </c>
      <c r="J35" s="175">
        <f t="shared" si="1"/>
        <v>6.2261059530311302E-2</v>
      </c>
    </row>
    <row r="36" spans="1:10" s="155" customFormat="1">
      <c r="A36" s="156">
        <v>3</v>
      </c>
      <c r="B36" s="169"/>
      <c r="C36" s="170" t="s">
        <v>363</v>
      </c>
      <c r="D36" s="171" t="s">
        <v>204</v>
      </c>
      <c r="E36" s="171" t="s">
        <v>367</v>
      </c>
      <c r="F36" s="171" t="s">
        <v>332</v>
      </c>
      <c r="G36" s="172" t="s">
        <v>368</v>
      </c>
      <c r="H36" s="173">
        <v>84</v>
      </c>
      <c r="I36" s="174">
        <f t="shared" si="8"/>
        <v>0.21052631578947367</v>
      </c>
      <c r="J36" s="175">
        <f t="shared" si="1"/>
        <v>4.5876570180229385E-2</v>
      </c>
    </row>
    <row r="37" spans="1:10" s="155" customFormat="1" ht="16.5" thickBot="1">
      <c r="A37" s="156">
        <v>4</v>
      </c>
      <c r="B37" s="190"/>
      <c r="C37" s="191" t="s">
        <v>363</v>
      </c>
      <c r="D37" s="192" t="s">
        <v>212</v>
      </c>
      <c r="E37" s="192" t="s">
        <v>342</v>
      </c>
      <c r="F37" s="192" t="s">
        <v>326</v>
      </c>
      <c r="G37" s="193" t="s">
        <v>214</v>
      </c>
      <c r="H37" s="194">
        <v>22</v>
      </c>
      <c r="I37" s="195">
        <f t="shared" si="8"/>
        <v>5.5137844611528819E-2</v>
      </c>
      <c r="J37" s="196">
        <f t="shared" si="1"/>
        <v>1.2015292190060076E-2</v>
      </c>
    </row>
    <row r="38" spans="1:10" s="155" customFormat="1">
      <c r="A38" s="156">
        <v>1</v>
      </c>
      <c r="B38" s="217"/>
      <c r="C38" s="218" t="s">
        <v>369</v>
      </c>
      <c r="D38" s="219" t="s">
        <v>225</v>
      </c>
      <c r="E38" s="219" t="s">
        <v>331</v>
      </c>
      <c r="F38" s="219" t="s">
        <v>339</v>
      </c>
      <c r="G38" s="220" t="s">
        <v>370</v>
      </c>
      <c r="H38" s="221">
        <v>93</v>
      </c>
      <c r="I38" s="222">
        <f>H38/$H$60</f>
        <v>0.91176470588235292</v>
      </c>
      <c r="J38" s="223">
        <f t="shared" si="1"/>
        <v>5.0791916985253961E-2</v>
      </c>
    </row>
    <row r="39" spans="1:10" s="155" customFormat="1" ht="16.5" thickBot="1">
      <c r="A39" s="156">
        <v>2</v>
      </c>
      <c r="B39" s="176"/>
      <c r="C39" s="177" t="s">
        <v>371</v>
      </c>
      <c r="D39" s="178" t="s">
        <v>228</v>
      </c>
      <c r="E39" s="178" t="s">
        <v>372</v>
      </c>
      <c r="F39" s="178" t="s">
        <v>322</v>
      </c>
      <c r="G39" s="179" t="s">
        <v>373</v>
      </c>
      <c r="H39" s="180">
        <v>9</v>
      </c>
      <c r="I39" s="181">
        <f>H39/$H$60</f>
        <v>8.8235294117647065E-2</v>
      </c>
      <c r="J39" s="182">
        <f t="shared" si="1"/>
        <v>4.9153468050245766E-3</v>
      </c>
    </row>
    <row r="40" spans="1:10" s="155" customFormat="1">
      <c r="A40" s="156">
        <v>1</v>
      </c>
      <c r="B40" s="236"/>
      <c r="C40" s="237" t="s">
        <v>374</v>
      </c>
      <c r="D40" s="238" t="s">
        <v>240</v>
      </c>
      <c r="E40" s="238" t="s">
        <v>375</v>
      </c>
      <c r="F40" s="238" t="s">
        <v>339</v>
      </c>
      <c r="G40" s="239" t="s">
        <v>241</v>
      </c>
      <c r="H40" s="240">
        <v>84</v>
      </c>
      <c r="I40" s="241">
        <f>H40/$H$61</f>
        <v>0.36363636363636365</v>
      </c>
      <c r="J40" s="242">
        <f t="shared" si="1"/>
        <v>4.5876570180229385E-2</v>
      </c>
    </row>
    <row r="41" spans="1:10" s="155" customFormat="1">
      <c r="A41" s="156">
        <v>2</v>
      </c>
      <c r="B41" s="169"/>
      <c r="C41" s="170" t="s">
        <v>374</v>
      </c>
      <c r="D41" s="171" t="s">
        <v>242</v>
      </c>
      <c r="E41" s="171" t="s">
        <v>376</v>
      </c>
      <c r="F41" s="171" t="s">
        <v>322</v>
      </c>
      <c r="G41" s="172" t="s">
        <v>377</v>
      </c>
      <c r="H41" s="173">
        <v>74</v>
      </c>
      <c r="I41" s="174">
        <f t="shared" ref="I41:I45" si="9">H41/$H$61</f>
        <v>0.32034632034632032</v>
      </c>
      <c r="J41" s="175">
        <f t="shared" si="1"/>
        <v>4.0415073730202075E-2</v>
      </c>
    </row>
    <row r="42" spans="1:10" s="155" customFormat="1">
      <c r="A42" s="156">
        <v>3</v>
      </c>
      <c r="B42" s="243"/>
      <c r="C42" s="231" t="s">
        <v>374</v>
      </c>
      <c r="D42" s="232" t="s">
        <v>242</v>
      </c>
      <c r="E42" s="233" t="s">
        <v>331</v>
      </c>
      <c r="F42" s="233" t="s">
        <v>332</v>
      </c>
      <c r="G42" s="234" t="s">
        <v>378</v>
      </c>
      <c r="H42" s="235">
        <v>36</v>
      </c>
      <c r="I42" s="174">
        <f t="shared" si="9"/>
        <v>0.15584415584415584</v>
      </c>
      <c r="J42" s="175">
        <f t="shared" si="1"/>
        <v>1.9661387220098307E-2</v>
      </c>
    </row>
    <row r="43" spans="1:10" s="155" customFormat="1">
      <c r="A43" s="156">
        <v>4</v>
      </c>
      <c r="B43" s="197"/>
      <c r="C43" s="198" t="s">
        <v>374</v>
      </c>
      <c r="D43" s="199" t="s">
        <v>242</v>
      </c>
      <c r="E43" s="199" t="s">
        <v>365</v>
      </c>
      <c r="F43" s="199" t="s">
        <v>339</v>
      </c>
      <c r="G43" s="200" t="s">
        <v>243</v>
      </c>
      <c r="H43" s="201">
        <v>21</v>
      </c>
      <c r="I43" s="202">
        <f t="shared" si="9"/>
        <v>9.0909090909090912E-2</v>
      </c>
      <c r="J43" s="203">
        <f t="shared" si="1"/>
        <v>1.1469142545057346E-2</v>
      </c>
    </row>
    <row r="44" spans="1:10" s="155" customFormat="1">
      <c r="A44" s="156">
        <v>5</v>
      </c>
      <c r="B44" s="169"/>
      <c r="C44" s="170" t="s">
        <v>374</v>
      </c>
      <c r="D44" s="171" t="s">
        <v>244</v>
      </c>
      <c r="E44" s="171" t="s">
        <v>323</v>
      </c>
      <c r="F44" s="171" t="s">
        <v>322</v>
      </c>
      <c r="G44" s="172" t="s">
        <v>379</v>
      </c>
      <c r="H44" s="173">
        <v>12</v>
      </c>
      <c r="I44" s="174">
        <f t="shared" si="9"/>
        <v>5.1948051948051951E-2</v>
      </c>
      <c r="J44" s="175">
        <f t="shared" si="1"/>
        <v>6.5537957400327689E-3</v>
      </c>
    </row>
    <row r="45" spans="1:10" s="155" customFormat="1" ht="16.5" thickBot="1">
      <c r="A45" s="156">
        <v>6</v>
      </c>
      <c r="B45" s="190"/>
      <c r="C45" s="191" t="s">
        <v>374</v>
      </c>
      <c r="D45" s="192" t="s">
        <v>253</v>
      </c>
      <c r="E45" s="192" t="s">
        <v>353</v>
      </c>
      <c r="F45" s="192" t="s">
        <v>322</v>
      </c>
      <c r="G45" s="193" t="s">
        <v>380</v>
      </c>
      <c r="H45" s="194">
        <v>4</v>
      </c>
      <c r="I45" s="195">
        <f t="shared" si="9"/>
        <v>1.7316017316017316E-2</v>
      </c>
      <c r="J45" s="196">
        <f t="shared" si="1"/>
        <v>2.1845985800109228E-3</v>
      </c>
    </row>
    <row r="46" spans="1:10" s="155" customFormat="1">
      <c r="A46" s="156">
        <v>1</v>
      </c>
      <c r="B46" s="162"/>
      <c r="C46" s="163" t="s">
        <v>381</v>
      </c>
      <c r="D46" s="164" t="s">
        <v>266</v>
      </c>
      <c r="E46" s="164" t="s">
        <v>342</v>
      </c>
      <c r="F46" s="164" t="s">
        <v>326</v>
      </c>
      <c r="G46" s="165" t="s">
        <v>382</v>
      </c>
      <c r="H46" s="166">
        <v>47</v>
      </c>
      <c r="I46" s="167">
        <f>H46/$H$62</f>
        <v>0.51086956521739135</v>
      </c>
      <c r="J46" s="168">
        <f t="shared" si="1"/>
        <v>2.5669033315128344E-2</v>
      </c>
    </row>
    <row r="47" spans="1:10" s="155" customFormat="1">
      <c r="A47" s="156">
        <v>2</v>
      </c>
      <c r="B47" s="169"/>
      <c r="C47" s="170" t="s">
        <v>381</v>
      </c>
      <c r="D47" s="171" t="s">
        <v>264</v>
      </c>
      <c r="E47" s="171" t="s">
        <v>342</v>
      </c>
      <c r="F47" s="171" t="s">
        <v>322</v>
      </c>
      <c r="G47" s="172" t="s">
        <v>383</v>
      </c>
      <c r="H47" s="173">
        <v>42</v>
      </c>
      <c r="I47" s="174">
        <f t="shared" ref="I47:I48" si="10">H47/$H$62</f>
        <v>0.45652173913043476</v>
      </c>
      <c r="J47" s="175">
        <f t="shared" si="1"/>
        <v>2.2938285090114693E-2</v>
      </c>
    </row>
    <row r="48" spans="1:10" s="155" customFormat="1" ht="16.5" thickBot="1">
      <c r="A48" s="156">
        <v>3</v>
      </c>
      <c r="B48" s="244"/>
      <c r="C48" s="245" t="s">
        <v>381</v>
      </c>
      <c r="D48" s="246" t="s">
        <v>261</v>
      </c>
      <c r="E48" s="247" t="s">
        <v>331</v>
      </c>
      <c r="F48" s="247" t="s">
        <v>339</v>
      </c>
      <c r="G48" s="248" t="s">
        <v>384</v>
      </c>
      <c r="H48" s="249">
        <v>3</v>
      </c>
      <c r="I48" s="250">
        <f t="shared" si="10"/>
        <v>3.2608695652173912E-2</v>
      </c>
      <c r="J48" s="251">
        <f t="shared" si="1"/>
        <v>1.6384489350081922E-3</v>
      </c>
    </row>
    <row r="49" spans="1:10" s="155" customFormat="1" ht="16.5" thickBot="1">
      <c r="A49" s="156"/>
      <c r="B49" s="252"/>
      <c r="C49" s="253"/>
      <c r="D49" s="253"/>
      <c r="E49" s="254"/>
      <c r="F49" s="254"/>
      <c r="G49" s="253"/>
      <c r="H49" s="255"/>
    </row>
    <row r="50" spans="1:10" s="155" customFormat="1" ht="29.25" thickBot="1">
      <c r="A50" s="256"/>
      <c r="B50" s="252"/>
      <c r="C50" s="253"/>
      <c r="D50" s="253"/>
      <c r="E50" s="254"/>
      <c r="F50" s="257"/>
      <c r="G50" s="258" t="s">
        <v>385</v>
      </c>
      <c r="H50" s="259" t="s">
        <v>319</v>
      </c>
      <c r="I50" s="260" t="s">
        <v>12</v>
      </c>
      <c r="J50" s="261" t="s">
        <v>13</v>
      </c>
    </row>
    <row r="51" spans="1:10" s="155" customFormat="1">
      <c r="A51" s="256"/>
      <c r="B51" s="262"/>
      <c r="C51" s="253"/>
      <c r="D51" s="253"/>
      <c r="E51" s="254"/>
      <c r="F51" s="263"/>
      <c r="G51" s="264" t="s">
        <v>386</v>
      </c>
      <c r="H51" s="265">
        <f>SUM(H4:H9)</f>
        <v>137</v>
      </c>
      <c r="I51" s="266" t="s">
        <v>27</v>
      </c>
      <c r="J51" s="242">
        <f t="shared" ref="J51:J63" si="11">H51/$H$63</f>
        <v>7.4822501365374119E-2</v>
      </c>
    </row>
    <row r="52" spans="1:10" s="155" customFormat="1">
      <c r="A52" s="256"/>
      <c r="B52" s="262"/>
      <c r="C52" s="253"/>
      <c r="D52" s="253"/>
      <c r="E52" s="254"/>
      <c r="F52" s="267"/>
      <c r="G52" s="268" t="s">
        <v>387</v>
      </c>
      <c r="H52" s="269">
        <f>SUM(H10:H12)</f>
        <v>132</v>
      </c>
      <c r="I52" s="270" t="s">
        <v>27</v>
      </c>
      <c r="J52" s="203">
        <f t="shared" si="11"/>
        <v>7.2091753140360454E-2</v>
      </c>
    </row>
    <row r="53" spans="1:10" s="155" customFormat="1">
      <c r="A53" s="256"/>
      <c r="B53" s="262"/>
      <c r="C53" s="253"/>
      <c r="D53" s="253"/>
      <c r="E53" s="254"/>
      <c r="F53" s="267"/>
      <c r="G53" s="268" t="s">
        <v>388</v>
      </c>
      <c r="H53" s="269">
        <f>SUM(H13:H15)</f>
        <v>98</v>
      </c>
      <c r="I53" s="270" t="s">
        <v>27</v>
      </c>
      <c r="J53" s="203">
        <f t="shared" si="11"/>
        <v>5.3522665210267613E-2</v>
      </c>
    </row>
    <row r="54" spans="1:10" s="155" customFormat="1">
      <c r="A54" s="256"/>
      <c r="B54" s="262"/>
      <c r="C54" s="253"/>
      <c r="D54" s="253"/>
      <c r="E54" s="254"/>
      <c r="F54" s="267"/>
      <c r="G54" s="268" t="s">
        <v>389</v>
      </c>
      <c r="H54" s="269">
        <f>SUM(H16:H21)</f>
        <v>186</v>
      </c>
      <c r="I54" s="270" t="s">
        <v>27</v>
      </c>
      <c r="J54" s="203">
        <f t="shared" si="11"/>
        <v>0.10158383397050792</v>
      </c>
    </row>
    <row r="55" spans="1:10" s="155" customFormat="1">
      <c r="A55" s="256"/>
      <c r="B55" s="262"/>
      <c r="C55" s="253"/>
      <c r="D55" s="253"/>
      <c r="E55" s="254"/>
      <c r="F55" s="267"/>
      <c r="G55" s="268" t="s">
        <v>390</v>
      </c>
      <c r="H55" s="269">
        <f>SUM(H22:H25)</f>
        <v>101</v>
      </c>
      <c r="I55" s="270" t="s">
        <v>27</v>
      </c>
      <c r="J55" s="203">
        <f t="shared" si="11"/>
        <v>5.5161114145275802E-2</v>
      </c>
    </row>
    <row r="56" spans="1:10" s="155" customFormat="1">
      <c r="A56" s="256"/>
      <c r="B56" s="262"/>
      <c r="C56" s="253"/>
      <c r="D56" s="253"/>
      <c r="E56" s="254"/>
      <c r="F56" s="267"/>
      <c r="G56" s="268" t="s">
        <v>391</v>
      </c>
      <c r="H56" s="269">
        <f>SUM(H26:H29)</f>
        <v>65</v>
      </c>
      <c r="I56" s="270" t="s">
        <v>27</v>
      </c>
      <c r="J56" s="203">
        <f t="shared" si="11"/>
        <v>3.5499726925177499E-2</v>
      </c>
    </row>
    <row r="57" spans="1:10" s="155" customFormat="1">
      <c r="A57" s="256"/>
      <c r="B57" s="262"/>
      <c r="C57" s="253"/>
      <c r="D57" s="253"/>
      <c r="E57" s="254"/>
      <c r="F57" s="267"/>
      <c r="G57" s="268" t="s">
        <v>392</v>
      </c>
      <c r="H57" s="269">
        <f>SUM(H30:H33)</f>
        <v>288</v>
      </c>
      <c r="I57" s="270" t="s">
        <v>27</v>
      </c>
      <c r="J57" s="203">
        <f t="shared" si="11"/>
        <v>0.15729109776078645</v>
      </c>
    </row>
    <row r="58" spans="1:10" s="155" customFormat="1">
      <c r="A58" s="256"/>
      <c r="B58" s="262"/>
      <c r="C58" s="253"/>
      <c r="D58" s="253"/>
      <c r="E58" s="254"/>
      <c r="F58" s="267"/>
      <c r="G58" s="268" t="s">
        <v>393</v>
      </c>
      <c r="H58" s="269">
        <f>SUM(H34:H48)</f>
        <v>824</v>
      </c>
      <c r="I58" s="270" t="s">
        <v>27</v>
      </c>
      <c r="J58" s="203">
        <f t="shared" si="11"/>
        <v>0.45002730748225012</v>
      </c>
    </row>
    <row r="59" spans="1:10" s="155" customFormat="1">
      <c r="A59" s="256"/>
      <c r="B59" s="262"/>
      <c r="C59" s="262"/>
      <c r="D59" s="253"/>
      <c r="E59" s="254"/>
      <c r="F59" s="267"/>
      <c r="G59" s="268" t="s">
        <v>394</v>
      </c>
      <c r="H59" s="269">
        <f>SUM(H34:H37)</f>
        <v>399</v>
      </c>
      <c r="I59" s="270" t="s">
        <v>27</v>
      </c>
      <c r="J59" s="203">
        <f t="shared" si="11"/>
        <v>0.21791370835608956</v>
      </c>
    </row>
    <row r="60" spans="1:10" s="155" customFormat="1">
      <c r="A60" s="256"/>
      <c r="B60" s="262"/>
      <c r="C60" s="262"/>
      <c r="D60" s="253"/>
      <c r="E60" s="254"/>
      <c r="F60" s="267"/>
      <c r="G60" s="268" t="s">
        <v>395</v>
      </c>
      <c r="H60" s="269">
        <f>SUM(H38:H39)</f>
        <v>102</v>
      </c>
      <c r="I60" s="270" t="s">
        <v>27</v>
      </c>
      <c r="J60" s="203">
        <f t="shared" si="11"/>
        <v>5.5707263790278537E-2</v>
      </c>
    </row>
    <row r="61" spans="1:10" s="155" customFormat="1">
      <c r="A61" s="256"/>
      <c r="B61" s="262"/>
      <c r="C61" s="262"/>
      <c r="D61" s="253"/>
      <c r="E61" s="254"/>
      <c r="F61" s="267"/>
      <c r="G61" s="268" t="s">
        <v>396</v>
      </c>
      <c r="H61" s="269">
        <f>SUM(H40:H45)</f>
        <v>231</v>
      </c>
      <c r="I61" s="270" t="s">
        <v>27</v>
      </c>
      <c r="J61" s="203">
        <f t="shared" si="11"/>
        <v>0.1261605679956308</v>
      </c>
    </row>
    <row r="62" spans="1:10" s="155" customFormat="1" ht="16.5" thickBot="1">
      <c r="A62" s="256"/>
      <c r="B62" s="262"/>
      <c r="C62" s="262"/>
      <c r="D62" s="253"/>
      <c r="E62" s="254"/>
      <c r="F62" s="271"/>
      <c r="G62" s="272" t="s">
        <v>397</v>
      </c>
      <c r="H62" s="273">
        <f>SUM(H46:H48)</f>
        <v>92</v>
      </c>
      <c r="I62" s="274" t="s">
        <v>27</v>
      </c>
      <c r="J62" s="216">
        <f t="shared" si="11"/>
        <v>5.0245767340251227E-2</v>
      </c>
    </row>
    <row r="63" spans="1:10" s="155" customFormat="1" ht="16.5" thickBot="1">
      <c r="A63" s="256"/>
      <c r="B63" s="262"/>
      <c r="C63" s="253"/>
      <c r="D63" s="253"/>
      <c r="E63" s="254"/>
      <c r="F63" s="275"/>
      <c r="G63" s="276" t="s">
        <v>398</v>
      </c>
      <c r="H63" s="277">
        <f>SUM(H4:H48)</f>
        <v>1831</v>
      </c>
      <c r="I63" s="278" t="s">
        <v>27</v>
      </c>
      <c r="J63" s="279">
        <f t="shared" si="11"/>
        <v>1</v>
      </c>
    </row>
    <row r="64" spans="1:10" s="155" customFormat="1">
      <c r="A64" s="256"/>
      <c r="B64" s="252"/>
      <c r="C64" s="253"/>
      <c r="D64" s="253"/>
      <c r="E64" s="254"/>
      <c r="F64" s="254"/>
      <c r="G64" s="253"/>
      <c r="H64" s="255"/>
    </row>
    <row r="65" spans="1:8" s="155" customFormat="1">
      <c r="A65" s="256"/>
      <c r="B65" s="280"/>
      <c r="C65" s="253"/>
      <c r="D65" s="253"/>
      <c r="E65" s="254"/>
      <c r="F65" s="254"/>
      <c r="G65" s="253"/>
      <c r="H65" s="255"/>
    </row>
    <row r="66" spans="1:8" s="155" customFormat="1">
      <c r="A66" s="156"/>
      <c r="B66" s="252"/>
      <c r="C66" s="253"/>
      <c r="D66" s="253"/>
      <c r="E66" s="254"/>
      <c r="F66" s="254"/>
      <c r="G66" s="253"/>
      <c r="H66" s="255"/>
    </row>
    <row r="67" spans="1:8" s="155" customFormat="1">
      <c r="A67" s="156"/>
      <c r="B67" s="280"/>
      <c r="C67" s="253"/>
      <c r="D67" s="253"/>
      <c r="E67" s="254"/>
      <c r="F67" s="254"/>
      <c r="G67" s="253"/>
      <c r="H67" s="255"/>
    </row>
    <row r="68" spans="1:8" s="155" customFormat="1">
      <c r="A68" s="156"/>
      <c r="B68" s="252"/>
      <c r="C68" s="253"/>
      <c r="D68" s="253"/>
      <c r="E68" s="254"/>
      <c r="F68" s="254"/>
      <c r="G68" s="253"/>
      <c r="H68" s="255"/>
    </row>
    <row r="69" spans="1:8" s="155" customFormat="1">
      <c r="A69" s="156"/>
      <c r="B69" s="252"/>
      <c r="C69" s="253"/>
      <c r="D69" s="253"/>
      <c r="E69" s="254"/>
      <c r="F69" s="254"/>
      <c r="G69" s="253"/>
      <c r="H69" s="255"/>
    </row>
    <row r="70" spans="1:8" s="155" customFormat="1">
      <c r="A70" s="156"/>
      <c r="B70" s="252"/>
      <c r="C70" s="253"/>
      <c r="D70" s="253"/>
      <c r="E70" s="254"/>
      <c r="F70" s="254"/>
      <c r="G70" s="253"/>
      <c r="H70" s="255"/>
    </row>
    <row r="71" spans="1:8" s="155" customFormat="1">
      <c r="A71" s="156"/>
      <c r="B71" s="252"/>
      <c r="C71" s="253"/>
      <c r="D71" s="253"/>
      <c r="E71" s="254"/>
      <c r="F71" s="254"/>
      <c r="G71" s="253"/>
      <c r="H71" s="255"/>
    </row>
    <row r="72" spans="1:8" s="155" customFormat="1">
      <c r="A72" s="156"/>
      <c r="B72" s="252"/>
      <c r="C72" s="253"/>
      <c r="D72" s="253"/>
      <c r="E72" s="254"/>
      <c r="F72" s="254"/>
      <c r="G72" s="253"/>
      <c r="H72" s="255"/>
    </row>
    <row r="73" spans="1:8" s="155" customFormat="1">
      <c r="A73" s="156"/>
      <c r="B73" s="252"/>
      <c r="C73" s="253"/>
      <c r="D73" s="253"/>
      <c r="E73" s="254"/>
      <c r="F73" s="254"/>
      <c r="G73" s="253"/>
      <c r="H73" s="255"/>
    </row>
    <row r="74" spans="1:8" s="155" customFormat="1">
      <c r="A74" s="156"/>
      <c r="B74" s="252"/>
      <c r="C74" s="253"/>
      <c r="D74" s="253"/>
      <c r="E74" s="254"/>
      <c r="F74" s="254"/>
      <c r="G74" s="253"/>
      <c r="H74" s="255"/>
    </row>
    <row r="75" spans="1:8" s="155" customFormat="1">
      <c r="A75" s="156"/>
      <c r="B75" s="252"/>
      <c r="C75" s="253"/>
      <c r="D75" s="253"/>
      <c r="E75" s="254"/>
      <c r="F75" s="254"/>
      <c r="G75" s="253"/>
      <c r="H75" s="255"/>
    </row>
    <row r="76" spans="1:8" s="155" customFormat="1">
      <c r="A76" s="156"/>
      <c r="B76" s="252"/>
      <c r="C76" s="253"/>
      <c r="D76" s="253"/>
      <c r="E76" s="254"/>
      <c r="F76" s="254"/>
      <c r="G76" s="253"/>
      <c r="H76" s="255"/>
    </row>
    <row r="77" spans="1:8" s="155" customFormat="1">
      <c r="A77" s="156"/>
      <c r="B77" s="280"/>
      <c r="C77" s="253"/>
      <c r="D77" s="253"/>
      <c r="E77" s="254"/>
      <c r="F77" s="254"/>
      <c r="G77" s="253"/>
      <c r="H77" s="255"/>
    </row>
    <row r="78" spans="1:8" s="155" customFormat="1">
      <c r="A78" s="156"/>
      <c r="B78" s="252"/>
      <c r="C78" s="253"/>
      <c r="D78" s="253"/>
      <c r="E78" s="254"/>
      <c r="F78" s="254"/>
      <c r="G78" s="253"/>
      <c r="H78" s="255"/>
    </row>
    <row r="79" spans="1:8" s="155" customFormat="1">
      <c r="A79" s="156"/>
      <c r="B79" s="252"/>
      <c r="C79" s="253"/>
      <c r="D79" s="253"/>
      <c r="E79" s="254"/>
      <c r="F79" s="254"/>
      <c r="G79" s="253"/>
      <c r="H79" s="255"/>
    </row>
    <row r="80" spans="1:8" s="155" customFormat="1">
      <c r="A80" s="156"/>
      <c r="B80" s="252"/>
      <c r="C80" s="253"/>
      <c r="D80" s="253"/>
      <c r="E80" s="254"/>
      <c r="F80" s="254"/>
      <c r="G80" s="253"/>
      <c r="H80" s="255"/>
    </row>
    <row r="81" spans="1:8" s="155" customFormat="1">
      <c r="A81" s="156"/>
      <c r="B81" s="252"/>
      <c r="C81" s="253"/>
      <c r="D81" s="253"/>
      <c r="E81" s="254"/>
      <c r="F81" s="254"/>
      <c r="G81" s="253"/>
      <c r="H81" s="255"/>
    </row>
    <row r="82" spans="1:8" s="155" customFormat="1">
      <c r="A82" s="156"/>
      <c r="B82" s="252"/>
      <c r="C82" s="253"/>
      <c r="D82" s="253"/>
      <c r="E82" s="254"/>
      <c r="F82" s="254"/>
      <c r="G82" s="253"/>
      <c r="H82" s="255"/>
    </row>
    <row r="83" spans="1:8" s="155" customFormat="1">
      <c r="A83" s="156"/>
      <c r="B83" s="252"/>
      <c r="C83" s="253"/>
      <c r="D83" s="253"/>
      <c r="E83" s="254"/>
      <c r="F83" s="254"/>
      <c r="G83" s="253"/>
      <c r="H83" s="255"/>
    </row>
    <row r="84" spans="1:8" s="155" customFormat="1">
      <c r="A84" s="156"/>
      <c r="B84" s="252"/>
      <c r="C84" s="253"/>
      <c r="D84" s="253"/>
      <c r="E84" s="254"/>
      <c r="F84" s="254"/>
      <c r="G84" s="253"/>
      <c r="H84" s="255"/>
    </row>
    <row r="85" spans="1:8" s="155" customFormat="1">
      <c r="A85" s="156"/>
      <c r="B85" s="252"/>
      <c r="C85" s="253"/>
      <c r="D85" s="253"/>
      <c r="E85" s="254"/>
      <c r="F85" s="254"/>
      <c r="G85" s="253"/>
      <c r="H85" s="255"/>
    </row>
    <row r="86" spans="1:8" s="155" customFormat="1">
      <c r="A86" s="156"/>
      <c r="B86" s="280"/>
      <c r="C86" s="253"/>
      <c r="D86" s="253"/>
      <c r="E86" s="254"/>
      <c r="F86" s="254"/>
      <c r="G86" s="253"/>
      <c r="H86" s="255"/>
    </row>
    <row r="87" spans="1:8" s="155" customFormat="1">
      <c r="A87" s="156"/>
      <c r="B87" s="252"/>
      <c r="C87" s="253"/>
      <c r="D87" s="253"/>
      <c r="E87" s="254"/>
      <c r="F87" s="254"/>
      <c r="G87" s="253"/>
      <c r="H87" s="255"/>
    </row>
    <row r="88" spans="1:8" s="155" customFormat="1">
      <c r="A88" s="156"/>
      <c r="B88" s="280"/>
      <c r="C88" s="253"/>
      <c r="D88" s="253"/>
      <c r="E88" s="254"/>
      <c r="F88" s="254"/>
      <c r="G88" s="253"/>
      <c r="H88" s="255"/>
    </row>
    <row r="89" spans="1:8" s="155" customFormat="1">
      <c r="A89" s="156"/>
      <c r="B89" s="252"/>
      <c r="C89" s="253"/>
      <c r="D89" s="253"/>
      <c r="E89" s="254"/>
      <c r="F89" s="254"/>
      <c r="G89" s="253"/>
      <c r="H89" s="255"/>
    </row>
    <row r="90" spans="1:8" s="155" customFormat="1">
      <c r="A90" s="156"/>
      <c r="B90" s="252"/>
      <c r="C90" s="253"/>
      <c r="D90" s="253"/>
      <c r="E90" s="254"/>
      <c r="F90" s="254"/>
      <c r="G90" s="253"/>
      <c r="H90" s="255"/>
    </row>
    <row r="91" spans="1:8" s="155" customFormat="1">
      <c r="A91" s="156"/>
      <c r="B91" s="252"/>
      <c r="C91" s="253"/>
      <c r="D91" s="253"/>
      <c r="E91" s="254"/>
      <c r="F91" s="254"/>
      <c r="G91" s="253"/>
      <c r="H91" s="255"/>
    </row>
    <row r="92" spans="1:8" s="155" customFormat="1">
      <c r="A92" s="156"/>
      <c r="B92" s="252"/>
      <c r="C92" s="253"/>
      <c r="D92" s="253"/>
      <c r="E92" s="254"/>
      <c r="F92" s="254"/>
      <c r="G92" s="253"/>
      <c r="H92" s="255"/>
    </row>
    <row r="93" spans="1:8" s="155" customFormat="1">
      <c r="A93" s="156"/>
      <c r="B93" s="252"/>
      <c r="C93" s="253"/>
      <c r="D93" s="253"/>
      <c r="E93" s="254"/>
      <c r="F93" s="254"/>
      <c r="G93" s="253"/>
      <c r="H93" s="255"/>
    </row>
    <row r="94" spans="1:8" s="155" customFormat="1">
      <c r="A94" s="156"/>
      <c r="B94" s="252"/>
      <c r="C94" s="253"/>
      <c r="D94" s="253"/>
      <c r="E94" s="254"/>
      <c r="F94" s="254"/>
      <c r="G94" s="253"/>
      <c r="H94" s="255"/>
    </row>
    <row r="95" spans="1:8" s="155" customFormat="1">
      <c r="A95" s="156"/>
      <c r="B95" s="252"/>
      <c r="C95" s="253"/>
      <c r="D95" s="253"/>
      <c r="E95" s="254"/>
      <c r="F95" s="254"/>
      <c r="G95" s="253"/>
      <c r="H95" s="255"/>
    </row>
    <row r="96" spans="1:8" s="155" customFormat="1">
      <c r="A96" s="156"/>
      <c r="B96" s="252"/>
      <c r="C96" s="253"/>
      <c r="D96" s="253"/>
      <c r="E96" s="254"/>
      <c r="F96" s="254"/>
      <c r="G96" s="253"/>
      <c r="H96" s="255"/>
    </row>
    <row r="97" spans="1:8" s="155" customFormat="1">
      <c r="A97" s="156"/>
      <c r="B97" s="252"/>
      <c r="C97" s="253"/>
      <c r="D97" s="253"/>
      <c r="E97" s="254"/>
      <c r="F97" s="254"/>
      <c r="G97" s="253"/>
      <c r="H97" s="255"/>
    </row>
    <row r="98" spans="1:8" s="155" customFormat="1">
      <c r="A98" s="156"/>
      <c r="B98" s="280"/>
      <c r="C98" s="253"/>
      <c r="D98" s="253"/>
      <c r="E98" s="254"/>
      <c r="F98" s="254"/>
      <c r="G98" s="253"/>
      <c r="H98" s="255"/>
    </row>
    <row r="99" spans="1:8" s="155" customFormat="1">
      <c r="A99" s="156"/>
      <c r="B99" s="252"/>
      <c r="C99" s="253"/>
      <c r="D99" s="253"/>
      <c r="E99" s="254"/>
      <c r="F99" s="254"/>
      <c r="G99" s="253"/>
      <c r="H99" s="255"/>
    </row>
    <row r="100" spans="1:8" s="155" customFormat="1">
      <c r="A100" s="156"/>
      <c r="B100" s="252"/>
      <c r="C100" s="253"/>
      <c r="D100" s="253"/>
      <c r="E100" s="254"/>
      <c r="F100" s="254"/>
      <c r="G100" s="253"/>
      <c r="H100" s="255"/>
    </row>
    <row r="101" spans="1:8" s="155" customFormat="1">
      <c r="A101" s="156"/>
      <c r="B101" s="252"/>
      <c r="C101" s="253"/>
      <c r="D101" s="253"/>
      <c r="E101" s="254"/>
      <c r="F101" s="254"/>
      <c r="G101" s="253"/>
      <c r="H101" s="255"/>
    </row>
    <row r="102" spans="1:8" s="155" customFormat="1">
      <c r="A102" s="156"/>
      <c r="B102" s="252"/>
      <c r="C102" s="253"/>
      <c r="D102" s="253"/>
      <c r="E102" s="254"/>
      <c r="F102" s="254"/>
      <c r="G102" s="253"/>
      <c r="H102" s="255"/>
    </row>
    <row r="103" spans="1:8" s="155" customFormat="1">
      <c r="A103" s="156"/>
      <c r="B103" s="252"/>
      <c r="C103" s="253"/>
      <c r="D103" s="253"/>
      <c r="E103" s="254"/>
      <c r="F103" s="254"/>
      <c r="G103" s="253"/>
      <c r="H103" s="255"/>
    </row>
    <row r="104" spans="1:8" s="155" customFormat="1">
      <c r="A104" s="156"/>
      <c r="B104" s="252"/>
      <c r="C104" s="253"/>
      <c r="D104" s="253"/>
      <c r="E104" s="254"/>
      <c r="F104" s="254"/>
      <c r="G104" s="253"/>
      <c r="H104" s="255"/>
    </row>
    <row r="105" spans="1:8" s="155" customFormat="1">
      <c r="A105" s="156"/>
      <c r="B105" s="252"/>
      <c r="C105" s="253"/>
      <c r="D105" s="253"/>
      <c r="E105" s="254"/>
      <c r="F105" s="254"/>
      <c r="G105" s="253"/>
      <c r="H105" s="255"/>
    </row>
    <row r="106" spans="1:8" s="155" customFormat="1">
      <c r="A106" s="156"/>
      <c r="B106" s="252"/>
      <c r="C106" s="253"/>
      <c r="D106" s="253"/>
      <c r="E106" s="254"/>
      <c r="F106" s="254"/>
      <c r="G106" s="253"/>
      <c r="H106" s="255"/>
    </row>
    <row r="107" spans="1:8" s="155" customFormat="1">
      <c r="A107" s="156"/>
      <c r="B107" s="252"/>
      <c r="C107" s="253"/>
      <c r="D107" s="253"/>
      <c r="E107" s="254"/>
      <c r="F107" s="254"/>
      <c r="G107" s="253"/>
      <c r="H107" s="255"/>
    </row>
    <row r="108" spans="1:8" s="155" customFormat="1">
      <c r="A108" s="156"/>
      <c r="B108" s="252"/>
      <c r="C108" s="253"/>
      <c r="D108" s="253"/>
      <c r="E108" s="254"/>
      <c r="F108" s="254"/>
      <c r="G108" s="253"/>
      <c r="H108" s="255"/>
    </row>
    <row r="109" spans="1:8" s="155" customFormat="1">
      <c r="A109" s="156"/>
      <c r="B109" s="252"/>
      <c r="C109" s="253"/>
      <c r="D109" s="253"/>
      <c r="E109" s="254"/>
      <c r="F109" s="254"/>
      <c r="G109" s="253"/>
      <c r="H109" s="255"/>
    </row>
    <row r="110" spans="1:8" s="155" customFormat="1">
      <c r="A110" s="156"/>
      <c r="B110" s="252"/>
      <c r="C110" s="253"/>
      <c r="D110" s="253"/>
      <c r="E110" s="254"/>
      <c r="F110" s="254"/>
      <c r="G110" s="253"/>
      <c r="H110" s="255"/>
    </row>
    <row r="111" spans="1:8" s="155" customFormat="1">
      <c r="A111" s="156"/>
      <c r="B111" s="252"/>
      <c r="C111" s="253"/>
      <c r="D111" s="253"/>
      <c r="E111" s="254"/>
      <c r="F111" s="254"/>
      <c r="G111" s="253"/>
      <c r="H111" s="255"/>
    </row>
    <row r="112" spans="1:8" s="155" customFormat="1">
      <c r="A112" s="156"/>
      <c r="B112" s="252"/>
      <c r="C112" s="253"/>
      <c r="D112" s="253"/>
      <c r="E112" s="254"/>
      <c r="F112" s="254"/>
      <c r="G112" s="253"/>
      <c r="H112" s="255"/>
    </row>
    <row r="113" spans="1:8" s="155" customFormat="1">
      <c r="A113" s="156"/>
      <c r="B113" s="252"/>
      <c r="C113" s="253"/>
      <c r="D113" s="253"/>
      <c r="E113" s="254"/>
      <c r="F113" s="254"/>
      <c r="G113" s="253"/>
      <c r="H113" s="255"/>
    </row>
    <row r="114" spans="1:8" s="155" customFormat="1">
      <c r="A114" s="156"/>
      <c r="B114" s="252"/>
      <c r="C114" s="253"/>
      <c r="D114" s="253"/>
      <c r="E114" s="254"/>
      <c r="F114" s="254"/>
      <c r="G114" s="253"/>
      <c r="H114" s="255"/>
    </row>
    <row r="115" spans="1:8" s="155" customFormat="1">
      <c r="A115" s="156"/>
      <c r="B115" s="252"/>
      <c r="C115" s="253"/>
      <c r="D115" s="253"/>
      <c r="E115" s="254"/>
      <c r="F115" s="254"/>
      <c r="G115" s="253"/>
      <c r="H115" s="255"/>
    </row>
    <row r="116" spans="1:8" s="155" customFormat="1">
      <c r="A116" s="156"/>
      <c r="B116" s="252"/>
      <c r="C116" s="253"/>
      <c r="D116" s="253"/>
      <c r="E116" s="254"/>
      <c r="F116" s="254"/>
      <c r="G116" s="253"/>
      <c r="H116" s="255"/>
    </row>
    <row r="117" spans="1:8" s="155" customFormat="1">
      <c r="A117" s="156"/>
      <c r="B117" s="252"/>
      <c r="C117" s="253"/>
      <c r="D117" s="253"/>
      <c r="E117" s="254"/>
      <c r="F117" s="254"/>
      <c r="G117" s="253"/>
      <c r="H117" s="255"/>
    </row>
    <row r="118" spans="1:8" s="155" customFormat="1">
      <c r="A118" s="156"/>
      <c r="B118" s="252"/>
      <c r="C118" s="253"/>
      <c r="D118" s="253"/>
      <c r="E118" s="254"/>
      <c r="F118" s="254"/>
      <c r="G118" s="253"/>
      <c r="H118" s="255"/>
    </row>
    <row r="119" spans="1:8" s="155" customFormat="1">
      <c r="A119" s="156"/>
      <c r="B119" s="252"/>
      <c r="C119" s="253"/>
      <c r="D119" s="253"/>
      <c r="E119" s="254"/>
      <c r="F119" s="254"/>
      <c r="G119" s="253"/>
      <c r="H119" s="255"/>
    </row>
    <row r="120" spans="1:8" s="155" customFormat="1">
      <c r="A120" s="156"/>
      <c r="B120" s="252"/>
      <c r="C120" s="253"/>
      <c r="D120" s="253"/>
      <c r="E120" s="254"/>
      <c r="F120" s="254"/>
      <c r="G120" s="253"/>
      <c r="H120" s="255"/>
    </row>
    <row r="121" spans="1:8">
      <c r="H121" s="283"/>
    </row>
  </sheetData>
  <autoFilter ref="A3:J3"/>
  <mergeCells count="1">
    <mergeCell ref="B2:J2"/>
  </mergeCells>
  <phoneticPr fontId="3"/>
  <conditionalFormatting sqref="H65:H120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{F6EC4A60-B88F-48E0-93A7-27AF8BEBBAD6}</x14:id>
        </ext>
      </extLst>
    </cfRule>
  </conditionalFormatting>
  <conditionalFormatting sqref="H4:H48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{D0FC1CE4-9CBE-4617-8A55-6F226BDC9416}</x14:id>
        </ext>
      </extLst>
    </cfRule>
  </conditionalFormatting>
  <conditionalFormatting sqref="J51:J6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{0610D4CF-DFD0-4B40-9CC1-8DC3379202AE}</x14:id>
        </ext>
      </extLst>
    </cfRule>
  </conditionalFormatting>
  <pageMargins left="0.70866141732283472" right="0.31496062992125984" top="0.94488188976377963" bottom="0.74803149606299213" header="0.31496062992125984" footer="0.31496062992125984"/>
  <pageSetup paperSize="9" scale="65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6EC4A60-B88F-48E0-93A7-27AF8BEBBAD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H65:H120</xm:sqref>
        </x14:conditionalFormatting>
        <x14:conditionalFormatting xmlns:xm="http://schemas.microsoft.com/office/excel/2006/main">
          <x14:cfRule type="dataBar" id="{D0FC1CE4-9CBE-4617-8A55-6F226BDC941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H4:H48</xm:sqref>
        </x14:conditionalFormatting>
        <x14:conditionalFormatting xmlns:xm="http://schemas.microsoft.com/office/excel/2006/main">
          <x14:cfRule type="dataBar" id="{0610D4CF-DFD0-4B40-9CC1-8DC3379202A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J51:J62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91"/>
  <sheetViews>
    <sheetView tabSelected="1" view="pageBreakPreview" zoomScale="80" zoomScaleNormal="75" zoomScaleSheetLayoutView="80" workbookViewId="0"/>
  </sheetViews>
  <sheetFormatPr defaultColWidth="8.625" defaultRowHeight="15.75"/>
  <cols>
    <col min="1" max="1" width="2" style="281" customWidth="1"/>
    <col min="2" max="2" width="8.625" style="282" customWidth="1"/>
    <col min="3" max="3" width="6.75" style="281" customWidth="1"/>
    <col min="4" max="4" width="5.625" style="281" customWidth="1"/>
    <col min="5" max="5" width="7.75" style="281" customWidth="1"/>
    <col min="6" max="6" width="6" style="281" customWidth="1"/>
    <col min="7" max="7" width="48.5" style="281" customWidth="1"/>
    <col min="8" max="8" width="27.875" style="285" customWidth="1"/>
    <col min="9" max="9" width="8.625" style="284" customWidth="1"/>
    <col min="10" max="16384" width="8.625" style="284"/>
  </cols>
  <sheetData>
    <row r="1" spans="1:10" s="158" customFormat="1" ht="19.5">
      <c r="A1" s="153"/>
      <c r="B1" s="154" t="s">
        <v>399</v>
      </c>
      <c r="C1" s="156"/>
      <c r="D1" s="156"/>
      <c r="E1" s="155"/>
      <c r="F1" s="155"/>
      <c r="G1" s="155"/>
      <c r="H1" s="286"/>
      <c r="I1" s="155"/>
      <c r="J1" s="287" t="s">
        <v>312</v>
      </c>
    </row>
    <row r="2" spans="1:10" s="160" customFormat="1" ht="27.75" customHeight="1" thickBot="1">
      <c r="A2" s="159"/>
      <c r="B2" s="742" t="s">
        <v>400</v>
      </c>
      <c r="C2" s="743"/>
      <c r="D2" s="743"/>
      <c r="E2" s="743"/>
      <c r="F2" s="743"/>
      <c r="G2" s="743"/>
      <c r="H2" s="743"/>
      <c r="I2" s="744"/>
      <c r="J2" s="744"/>
    </row>
    <row r="3" spans="1:10" s="160" customFormat="1" ht="55.5" customHeight="1" thickBot="1">
      <c r="A3" s="159"/>
      <c r="B3" s="684" t="s">
        <v>314</v>
      </c>
      <c r="C3" s="707" t="s">
        <v>3</v>
      </c>
      <c r="D3" s="701" t="s">
        <v>315</v>
      </c>
      <c r="E3" s="702" t="s">
        <v>316</v>
      </c>
      <c r="F3" s="703" t="s">
        <v>317</v>
      </c>
      <c r="G3" s="708" t="s">
        <v>401</v>
      </c>
      <c r="H3" s="684" t="s">
        <v>402</v>
      </c>
      <c r="I3" s="705" t="s">
        <v>12</v>
      </c>
      <c r="J3" s="706" t="s">
        <v>13</v>
      </c>
    </row>
    <row r="4" spans="1:10" s="155" customFormat="1" ht="16.5" customHeight="1">
      <c r="A4" s="156">
        <v>1</v>
      </c>
      <c r="B4" s="288"/>
      <c r="C4" s="289" t="s">
        <v>320</v>
      </c>
      <c r="D4" s="290" t="s">
        <v>23</v>
      </c>
      <c r="E4" s="290" t="s">
        <v>328</v>
      </c>
      <c r="F4" s="290" t="s">
        <v>403</v>
      </c>
      <c r="G4" s="165" t="s">
        <v>329</v>
      </c>
      <c r="H4" s="291">
        <v>138</v>
      </c>
      <c r="I4" s="167">
        <f>H4/$H$31</f>
        <v>0.41691842900302117</v>
      </c>
      <c r="J4" s="168">
        <f>H4/$H$43</f>
        <v>5.5802668823291546E-2</v>
      </c>
    </row>
    <row r="5" spans="1:10" s="155" customFormat="1" ht="16.5" customHeight="1">
      <c r="A5" s="156">
        <v>2</v>
      </c>
      <c r="B5" s="292"/>
      <c r="C5" s="293" t="s">
        <v>320</v>
      </c>
      <c r="D5" s="294" t="s">
        <v>23</v>
      </c>
      <c r="E5" s="294" t="s">
        <v>323</v>
      </c>
      <c r="F5" s="294" t="s">
        <v>403</v>
      </c>
      <c r="G5" s="172" t="s">
        <v>324</v>
      </c>
      <c r="H5" s="295">
        <v>123</v>
      </c>
      <c r="I5" s="174">
        <f t="shared" ref="I5:I7" si="0">H5/$H$31</f>
        <v>0.37160120845921452</v>
      </c>
      <c r="J5" s="175">
        <f t="shared" ref="J5:J28" si="1">H5/$H$43</f>
        <v>4.9737161342498989E-2</v>
      </c>
    </row>
    <row r="6" spans="1:10" s="155" customFormat="1" ht="16.5" customHeight="1">
      <c r="A6" s="156">
        <v>3</v>
      </c>
      <c r="B6" s="292"/>
      <c r="C6" s="293" t="s">
        <v>320</v>
      </c>
      <c r="D6" s="294" t="s">
        <v>28</v>
      </c>
      <c r="E6" s="294" t="s">
        <v>325</v>
      </c>
      <c r="F6" s="294" t="s">
        <v>404</v>
      </c>
      <c r="G6" s="172" t="s">
        <v>327</v>
      </c>
      <c r="H6" s="295">
        <v>45</v>
      </c>
      <c r="I6" s="174">
        <f t="shared" si="0"/>
        <v>0.13595166163141995</v>
      </c>
      <c r="J6" s="175">
        <f t="shared" si="1"/>
        <v>1.8196522442377679E-2</v>
      </c>
    </row>
    <row r="7" spans="1:10" s="155" customFormat="1" ht="16.5" customHeight="1" thickBot="1">
      <c r="A7" s="156">
        <v>4</v>
      </c>
      <c r="B7" s="296"/>
      <c r="C7" s="297" t="s">
        <v>320</v>
      </c>
      <c r="D7" s="298" t="s">
        <v>23</v>
      </c>
      <c r="E7" s="298" t="s">
        <v>321</v>
      </c>
      <c r="F7" s="298" t="s">
        <v>403</v>
      </c>
      <c r="G7" s="179" t="s">
        <v>36</v>
      </c>
      <c r="H7" s="299">
        <v>25</v>
      </c>
      <c r="I7" s="181">
        <f t="shared" si="0"/>
        <v>7.5528700906344406E-2</v>
      </c>
      <c r="J7" s="182">
        <f t="shared" si="1"/>
        <v>1.0109179134654266E-2</v>
      </c>
    </row>
    <row r="8" spans="1:10" s="155" customFormat="1" ht="16.5" customHeight="1">
      <c r="A8" s="156">
        <v>1</v>
      </c>
      <c r="B8" s="300"/>
      <c r="C8" s="301" t="s">
        <v>330</v>
      </c>
      <c r="D8" s="302" t="s">
        <v>59</v>
      </c>
      <c r="E8" s="302" t="s">
        <v>331</v>
      </c>
      <c r="F8" s="302" t="s">
        <v>405</v>
      </c>
      <c r="G8" s="186" t="s">
        <v>333</v>
      </c>
      <c r="H8" s="303">
        <v>279</v>
      </c>
      <c r="I8" s="188">
        <f>H8/$H$32</f>
        <v>0.82789317507418403</v>
      </c>
      <c r="J8" s="189">
        <f t="shared" si="1"/>
        <v>0.1128184391427416</v>
      </c>
    </row>
    <row r="9" spans="1:10" s="155" customFormat="1" ht="16.5" customHeight="1" thickBot="1">
      <c r="A9" s="156">
        <v>2</v>
      </c>
      <c r="B9" s="304"/>
      <c r="C9" s="305" t="s">
        <v>330</v>
      </c>
      <c r="D9" s="306" t="s">
        <v>59</v>
      </c>
      <c r="E9" s="306" t="s">
        <v>334</v>
      </c>
      <c r="F9" s="306" t="s">
        <v>405</v>
      </c>
      <c r="G9" s="193" t="s">
        <v>335</v>
      </c>
      <c r="H9" s="307">
        <v>58</v>
      </c>
      <c r="I9" s="195">
        <f>H9/$H$32</f>
        <v>0.17210682492581603</v>
      </c>
      <c r="J9" s="196">
        <f t="shared" si="1"/>
        <v>2.3453295592397897E-2</v>
      </c>
    </row>
    <row r="10" spans="1:10" s="155" customFormat="1" ht="16.5" customHeight="1" thickBot="1">
      <c r="A10" s="156">
        <v>1</v>
      </c>
      <c r="B10" s="308"/>
      <c r="C10" s="309" t="s">
        <v>337</v>
      </c>
      <c r="D10" s="310" t="s">
        <v>82</v>
      </c>
      <c r="E10" s="310" t="s">
        <v>334</v>
      </c>
      <c r="F10" s="310" t="s">
        <v>405</v>
      </c>
      <c r="G10" s="311" t="s">
        <v>338</v>
      </c>
      <c r="H10" s="312">
        <v>261</v>
      </c>
      <c r="I10" s="313">
        <f>H10/H33</f>
        <v>1</v>
      </c>
      <c r="J10" s="314">
        <f t="shared" si="1"/>
        <v>0.10553983016579054</v>
      </c>
    </row>
    <row r="11" spans="1:10" s="155" customFormat="1" ht="16.5" customHeight="1">
      <c r="A11" s="156">
        <v>1</v>
      </c>
      <c r="B11" s="300"/>
      <c r="C11" s="301" t="s">
        <v>341</v>
      </c>
      <c r="D11" s="302" t="s">
        <v>119</v>
      </c>
      <c r="E11" s="302" t="s">
        <v>325</v>
      </c>
      <c r="F11" s="302" t="s">
        <v>404</v>
      </c>
      <c r="G11" s="315" t="s">
        <v>406</v>
      </c>
      <c r="H11" s="303">
        <v>230</v>
      </c>
      <c r="I11" s="188">
        <f>H11/$H$34</f>
        <v>0.78498293515358364</v>
      </c>
      <c r="J11" s="189">
        <f t="shared" si="1"/>
        <v>9.3004448038819243E-2</v>
      </c>
    </row>
    <row r="12" spans="1:10" s="155" customFormat="1" ht="16.5" customHeight="1" thickBot="1">
      <c r="A12" s="156">
        <v>2</v>
      </c>
      <c r="B12" s="304"/>
      <c r="C12" s="305" t="s">
        <v>341</v>
      </c>
      <c r="D12" s="306" t="s">
        <v>117</v>
      </c>
      <c r="E12" s="306" t="s">
        <v>342</v>
      </c>
      <c r="F12" s="306" t="s">
        <v>404</v>
      </c>
      <c r="G12" s="193" t="s">
        <v>343</v>
      </c>
      <c r="H12" s="307">
        <v>63</v>
      </c>
      <c r="I12" s="195">
        <f>H12/$H$34</f>
        <v>0.21501706484641639</v>
      </c>
      <c r="J12" s="196">
        <f t="shared" si="1"/>
        <v>2.547513141932875E-2</v>
      </c>
    </row>
    <row r="13" spans="1:10" s="155" customFormat="1" ht="16.5" customHeight="1">
      <c r="A13" s="156">
        <v>1</v>
      </c>
      <c r="B13" s="316"/>
      <c r="C13" s="317" t="s">
        <v>349</v>
      </c>
      <c r="D13" s="318" t="s">
        <v>134</v>
      </c>
      <c r="E13" s="318" t="s">
        <v>331</v>
      </c>
      <c r="F13" s="318" t="s">
        <v>407</v>
      </c>
      <c r="G13" s="319" t="s">
        <v>350</v>
      </c>
      <c r="H13" s="320">
        <v>39</v>
      </c>
      <c r="I13" s="222">
        <f>H13/$H$35</f>
        <v>0.39393939393939392</v>
      </c>
      <c r="J13" s="223">
        <f t="shared" si="1"/>
        <v>1.5770319450060657E-2</v>
      </c>
    </row>
    <row r="14" spans="1:10" s="155" customFormat="1" ht="16.5" customHeight="1">
      <c r="A14" s="156">
        <v>2</v>
      </c>
      <c r="B14" s="292"/>
      <c r="C14" s="293" t="s">
        <v>349</v>
      </c>
      <c r="D14" s="294" t="s">
        <v>142</v>
      </c>
      <c r="E14" s="294" t="s">
        <v>334</v>
      </c>
      <c r="F14" s="294" t="s">
        <v>405</v>
      </c>
      <c r="G14" s="172" t="s">
        <v>352</v>
      </c>
      <c r="H14" s="295">
        <v>30</v>
      </c>
      <c r="I14" s="174">
        <f t="shared" ref="I14:I15" si="2">H14/$H$35</f>
        <v>0.30303030303030304</v>
      </c>
      <c r="J14" s="175">
        <f t="shared" si="1"/>
        <v>1.213101496158512E-2</v>
      </c>
    </row>
    <row r="15" spans="1:10" s="155" customFormat="1" ht="16.5" customHeight="1" thickBot="1">
      <c r="A15" s="156">
        <v>3</v>
      </c>
      <c r="B15" s="296"/>
      <c r="C15" s="297" t="s">
        <v>349</v>
      </c>
      <c r="D15" s="298" t="s">
        <v>132</v>
      </c>
      <c r="E15" s="298" t="s">
        <v>342</v>
      </c>
      <c r="F15" s="298" t="s">
        <v>404</v>
      </c>
      <c r="G15" s="179" t="s">
        <v>351</v>
      </c>
      <c r="H15" s="299">
        <v>30</v>
      </c>
      <c r="I15" s="181">
        <f t="shared" si="2"/>
        <v>0.30303030303030304</v>
      </c>
      <c r="J15" s="182">
        <f t="shared" si="1"/>
        <v>1.213101496158512E-2</v>
      </c>
    </row>
    <row r="16" spans="1:10" s="155" customFormat="1" ht="16.5" customHeight="1" thickBot="1">
      <c r="A16" s="156">
        <v>1</v>
      </c>
      <c r="B16" s="321"/>
      <c r="C16" s="322" t="s">
        <v>408</v>
      </c>
      <c r="D16" s="323" t="s">
        <v>356</v>
      </c>
      <c r="E16" s="323" t="s">
        <v>331</v>
      </c>
      <c r="F16" s="323" t="s">
        <v>405</v>
      </c>
      <c r="G16" s="324" t="s">
        <v>357</v>
      </c>
      <c r="H16" s="325">
        <v>18</v>
      </c>
      <c r="I16" s="326">
        <f>H16/H36</f>
        <v>1</v>
      </c>
      <c r="J16" s="327">
        <f t="shared" si="1"/>
        <v>7.2786089769510719E-3</v>
      </c>
    </row>
    <row r="17" spans="1:10" s="155" customFormat="1" ht="16.5" customHeight="1">
      <c r="A17" s="156">
        <v>1</v>
      </c>
      <c r="B17" s="288"/>
      <c r="C17" s="289" t="s">
        <v>360</v>
      </c>
      <c r="D17" s="290" t="s">
        <v>178</v>
      </c>
      <c r="E17" s="290" t="s">
        <v>342</v>
      </c>
      <c r="F17" s="290" t="s">
        <v>404</v>
      </c>
      <c r="G17" s="328" t="s">
        <v>180</v>
      </c>
      <c r="H17" s="291">
        <v>146</v>
      </c>
      <c r="I17" s="167">
        <f>H17/$H$37</f>
        <v>0.5703125</v>
      </c>
      <c r="J17" s="168">
        <f t="shared" si="1"/>
        <v>5.9037606146380914E-2</v>
      </c>
    </row>
    <row r="18" spans="1:10" s="155" customFormat="1" ht="16.5" customHeight="1">
      <c r="A18" s="156">
        <v>2</v>
      </c>
      <c r="B18" s="292"/>
      <c r="C18" s="293" t="s">
        <v>360</v>
      </c>
      <c r="D18" s="294" t="s">
        <v>172</v>
      </c>
      <c r="E18" s="294" t="s">
        <v>342</v>
      </c>
      <c r="F18" s="294" t="s">
        <v>404</v>
      </c>
      <c r="G18" s="172" t="s">
        <v>361</v>
      </c>
      <c r="H18" s="295">
        <v>102</v>
      </c>
      <c r="I18" s="174">
        <f t="shared" ref="I18:I19" si="3">H18/$H$37</f>
        <v>0.3984375</v>
      </c>
      <c r="J18" s="175">
        <f t="shared" si="1"/>
        <v>4.1245450869389404E-2</v>
      </c>
    </row>
    <row r="19" spans="1:10" s="155" customFormat="1" ht="16.5" customHeight="1" thickBot="1">
      <c r="A19" s="156">
        <v>3</v>
      </c>
      <c r="B19" s="296"/>
      <c r="C19" s="297" t="s">
        <v>360</v>
      </c>
      <c r="D19" s="298" t="s">
        <v>181</v>
      </c>
      <c r="E19" s="298" t="s">
        <v>325</v>
      </c>
      <c r="F19" s="298" t="s">
        <v>404</v>
      </c>
      <c r="G19" s="179" t="s">
        <v>362</v>
      </c>
      <c r="H19" s="299">
        <v>8</v>
      </c>
      <c r="I19" s="181">
        <f t="shared" si="3"/>
        <v>3.125E-2</v>
      </c>
      <c r="J19" s="182">
        <f t="shared" si="1"/>
        <v>3.234937323089365E-3</v>
      </c>
    </row>
    <row r="20" spans="1:10" s="155" customFormat="1" ht="16.5" customHeight="1">
      <c r="A20" s="156">
        <v>1</v>
      </c>
      <c r="B20" s="300"/>
      <c r="C20" s="301" t="s">
        <v>409</v>
      </c>
      <c r="D20" s="302" t="s">
        <v>206</v>
      </c>
      <c r="E20" s="302" t="s">
        <v>342</v>
      </c>
      <c r="F20" s="302" t="s">
        <v>404</v>
      </c>
      <c r="G20" s="186" t="s">
        <v>364</v>
      </c>
      <c r="H20" s="303">
        <v>312</v>
      </c>
      <c r="I20" s="188">
        <f>H20/$H$39</f>
        <v>0.80412371134020622</v>
      </c>
      <c r="J20" s="189">
        <f t="shared" si="1"/>
        <v>0.12616255560048525</v>
      </c>
    </row>
    <row r="21" spans="1:10" s="155" customFormat="1" ht="16.5" customHeight="1">
      <c r="A21" s="156">
        <v>2</v>
      </c>
      <c r="B21" s="292"/>
      <c r="C21" s="293" t="s">
        <v>409</v>
      </c>
      <c r="D21" s="294" t="s">
        <v>204</v>
      </c>
      <c r="E21" s="294" t="s">
        <v>367</v>
      </c>
      <c r="F21" s="294" t="s">
        <v>405</v>
      </c>
      <c r="G21" s="172" t="s">
        <v>368</v>
      </c>
      <c r="H21" s="295">
        <v>43</v>
      </c>
      <c r="I21" s="174">
        <f t="shared" ref="I21:I22" si="4">H21/$H$39</f>
        <v>0.11082474226804123</v>
      </c>
      <c r="J21" s="175">
        <f t="shared" si="1"/>
        <v>1.7387788111605337E-2</v>
      </c>
    </row>
    <row r="22" spans="1:10" s="155" customFormat="1" ht="16.5" customHeight="1" thickBot="1">
      <c r="A22" s="156">
        <v>3</v>
      </c>
      <c r="B22" s="304"/>
      <c r="C22" s="305" t="s">
        <v>409</v>
      </c>
      <c r="D22" s="306" t="s">
        <v>161</v>
      </c>
      <c r="E22" s="306" t="s">
        <v>365</v>
      </c>
      <c r="F22" s="306" t="s">
        <v>405</v>
      </c>
      <c r="G22" s="193" t="s">
        <v>366</v>
      </c>
      <c r="H22" s="307">
        <v>33</v>
      </c>
      <c r="I22" s="195">
        <f t="shared" si="4"/>
        <v>8.505154639175258E-2</v>
      </c>
      <c r="J22" s="196">
        <f t="shared" si="1"/>
        <v>1.3344116457743631E-2</v>
      </c>
    </row>
    <row r="23" spans="1:10" s="155" customFormat="1" ht="16.5" customHeight="1">
      <c r="A23" s="156">
        <v>1</v>
      </c>
      <c r="B23" s="329"/>
      <c r="C23" s="330" t="s">
        <v>410</v>
      </c>
      <c r="D23" s="331" t="s">
        <v>225</v>
      </c>
      <c r="E23" s="331" t="s">
        <v>331</v>
      </c>
      <c r="F23" s="331" t="s">
        <v>407</v>
      </c>
      <c r="G23" s="319" t="s">
        <v>370</v>
      </c>
      <c r="H23" s="332">
        <v>85</v>
      </c>
      <c r="I23" s="222">
        <f>H23/$H$40</f>
        <v>0.625</v>
      </c>
      <c r="J23" s="223">
        <f t="shared" si="1"/>
        <v>3.4371209057824502E-2</v>
      </c>
    </row>
    <row r="24" spans="1:10" s="155" customFormat="1" ht="16.5" customHeight="1" thickBot="1">
      <c r="A24" s="156">
        <v>2</v>
      </c>
      <c r="B24" s="296"/>
      <c r="C24" s="297" t="s">
        <v>411</v>
      </c>
      <c r="D24" s="298" t="s">
        <v>228</v>
      </c>
      <c r="E24" s="298" t="s">
        <v>372</v>
      </c>
      <c r="F24" s="298" t="s">
        <v>403</v>
      </c>
      <c r="G24" s="179" t="s">
        <v>412</v>
      </c>
      <c r="H24" s="299">
        <v>51</v>
      </c>
      <c r="I24" s="181">
        <f>H24/$H$40</f>
        <v>0.375</v>
      </c>
      <c r="J24" s="182">
        <f t="shared" si="1"/>
        <v>2.0622725434694702E-2</v>
      </c>
    </row>
    <row r="25" spans="1:10" s="155" customFormat="1" ht="16.5" customHeight="1">
      <c r="A25" s="156">
        <v>1</v>
      </c>
      <c r="B25" s="333"/>
      <c r="C25" s="334" t="s">
        <v>413</v>
      </c>
      <c r="D25" s="335" t="s">
        <v>240</v>
      </c>
      <c r="E25" s="335" t="s">
        <v>375</v>
      </c>
      <c r="F25" s="335" t="s">
        <v>407</v>
      </c>
      <c r="G25" s="336" t="s">
        <v>241</v>
      </c>
      <c r="H25" s="337">
        <v>248</v>
      </c>
      <c r="I25" s="241">
        <f>H25/$H$41</f>
        <v>0.72514619883040932</v>
      </c>
      <c r="J25" s="242">
        <f t="shared" si="1"/>
        <v>0.10028305701577032</v>
      </c>
    </row>
    <row r="26" spans="1:10" s="155" customFormat="1" ht="16.5" customHeight="1" thickBot="1">
      <c r="A26" s="156">
        <v>2</v>
      </c>
      <c r="B26" s="338"/>
      <c r="C26" s="339" t="s">
        <v>413</v>
      </c>
      <c r="D26" s="340" t="s">
        <v>242</v>
      </c>
      <c r="E26" s="341" t="s">
        <v>376</v>
      </c>
      <c r="F26" s="341" t="s">
        <v>403</v>
      </c>
      <c r="G26" s="193" t="s">
        <v>377</v>
      </c>
      <c r="H26" s="342">
        <v>94</v>
      </c>
      <c r="I26" s="195">
        <f>H26/$H$41</f>
        <v>0.27485380116959063</v>
      </c>
      <c r="J26" s="196">
        <f t="shared" si="1"/>
        <v>3.8010513546300043E-2</v>
      </c>
    </row>
    <row r="27" spans="1:10" s="155" customFormat="1" ht="16.5" customHeight="1">
      <c r="A27" s="156">
        <v>1</v>
      </c>
      <c r="B27" s="288"/>
      <c r="C27" s="289" t="s">
        <v>414</v>
      </c>
      <c r="D27" s="290" t="s">
        <v>266</v>
      </c>
      <c r="E27" s="290" t="s">
        <v>342</v>
      </c>
      <c r="F27" s="290" t="s">
        <v>404</v>
      </c>
      <c r="G27" s="165" t="s">
        <v>382</v>
      </c>
      <c r="H27" s="291">
        <v>8</v>
      </c>
      <c r="I27" s="167">
        <f>H27/$H$42</f>
        <v>0.66666666666666663</v>
      </c>
      <c r="J27" s="168">
        <f t="shared" si="1"/>
        <v>3.234937323089365E-3</v>
      </c>
    </row>
    <row r="28" spans="1:10" s="155" customFormat="1" ht="16.5" customHeight="1" thickBot="1">
      <c r="A28" s="156">
        <v>2</v>
      </c>
      <c r="B28" s="296"/>
      <c r="C28" s="297" t="s">
        <v>414</v>
      </c>
      <c r="D28" s="298" t="s">
        <v>264</v>
      </c>
      <c r="E28" s="298" t="s">
        <v>342</v>
      </c>
      <c r="F28" s="298" t="s">
        <v>403</v>
      </c>
      <c r="G28" s="179" t="s">
        <v>383</v>
      </c>
      <c r="H28" s="299">
        <v>4</v>
      </c>
      <c r="I28" s="181">
        <f>H28/$H$42</f>
        <v>0.33333333333333331</v>
      </c>
      <c r="J28" s="182">
        <f t="shared" si="1"/>
        <v>1.6174686615446825E-3</v>
      </c>
    </row>
    <row r="29" spans="1:10" s="155" customFormat="1" ht="16.5" thickBot="1">
      <c r="A29" s="156"/>
      <c r="B29" s="252"/>
      <c r="C29" s="253"/>
      <c r="D29" s="253"/>
      <c r="E29" s="254"/>
      <c r="F29" s="254"/>
      <c r="G29" s="253"/>
      <c r="H29" s="255"/>
    </row>
    <row r="30" spans="1:10" s="155" customFormat="1" ht="29.25" thickBot="1">
      <c r="A30" s="156"/>
      <c r="B30" s="252"/>
      <c r="C30" s="253"/>
      <c r="D30" s="253"/>
      <c r="E30" s="254"/>
      <c r="F30" s="257"/>
      <c r="G30" s="258" t="s">
        <v>385</v>
      </c>
      <c r="H30" s="161" t="s">
        <v>402</v>
      </c>
      <c r="I30" s="260" t="s">
        <v>12</v>
      </c>
      <c r="J30" s="261" t="s">
        <v>13</v>
      </c>
    </row>
    <row r="31" spans="1:10" s="155" customFormat="1">
      <c r="A31" s="156"/>
      <c r="B31" s="252"/>
      <c r="C31" s="253"/>
      <c r="D31" s="253"/>
      <c r="E31" s="254"/>
      <c r="F31" s="343"/>
      <c r="G31" s="344" t="s">
        <v>386</v>
      </c>
      <c r="H31" s="345">
        <f>SUM(H4:H7)</f>
        <v>331</v>
      </c>
      <c r="I31" s="266" t="s">
        <v>27</v>
      </c>
      <c r="J31" s="346">
        <f t="shared" ref="J31:J43" si="5">H31/$H$43</f>
        <v>0.13384553174282249</v>
      </c>
    </row>
    <row r="32" spans="1:10" s="155" customFormat="1">
      <c r="A32" s="156"/>
      <c r="B32" s="252"/>
      <c r="C32" s="253"/>
      <c r="D32" s="253"/>
      <c r="E32" s="254"/>
      <c r="F32" s="347"/>
      <c r="G32" s="348" t="s">
        <v>387</v>
      </c>
      <c r="H32" s="349">
        <f>SUM(H8:H9)</f>
        <v>337</v>
      </c>
      <c r="I32" s="270" t="s">
        <v>27</v>
      </c>
      <c r="J32" s="350">
        <f t="shared" si="5"/>
        <v>0.13627173473513951</v>
      </c>
    </row>
    <row r="33" spans="1:10" s="155" customFormat="1">
      <c r="A33" s="156"/>
      <c r="B33" s="252"/>
      <c r="C33" s="253"/>
      <c r="D33" s="253"/>
      <c r="E33" s="254"/>
      <c r="F33" s="347"/>
      <c r="G33" s="348" t="s">
        <v>388</v>
      </c>
      <c r="H33" s="349">
        <f>SUM(H10)</f>
        <v>261</v>
      </c>
      <c r="I33" s="270" t="s">
        <v>27</v>
      </c>
      <c r="J33" s="350">
        <f t="shared" si="5"/>
        <v>0.10553983016579054</v>
      </c>
    </row>
    <row r="34" spans="1:10" s="155" customFormat="1">
      <c r="A34" s="156"/>
      <c r="B34" s="252"/>
      <c r="C34" s="253"/>
      <c r="D34" s="253"/>
      <c r="E34" s="254"/>
      <c r="F34" s="347"/>
      <c r="G34" s="348" t="s">
        <v>389</v>
      </c>
      <c r="H34" s="349">
        <f>SUM(H11:H12)</f>
        <v>293</v>
      </c>
      <c r="I34" s="270" t="s">
        <v>27</v>
      </c>
      <c r="J34" s="350">
        <f t="shared" si="5"/>
        <v>0.11847957945814799</v>
      </c>
    </row>
    <row r="35" spans="1:10" s="155" customFormat="1">
      <c r="A35" s="156"/>
      <c r="B35" s="280"/>
      <c r="C35" s="253"/>
      <c r="D35" s="253"/>
      <c r="E35" s="254"/>
      <c r="F35" s="347"/>
      <c r="G35" s="348" t="s">
        <v>390</v>
      </c>
      <c r="H35" s="349">
        <f>SUM(H13:H15)</f>
        <v>99</v>
      </c>
      <c r="I35" s="270" t="s">
        <v>27</v>
      </c>
      <c r="J35" s="350">
        <f t="shared" si="5"/>
        <v>4.0032349373230892E-2</v>
      </c>
    </row>
    <row r="36" spans="1:10" s="155" customFormat="1">
      <c r="A36" s="156"/>
      <c r="B36" s="252"/>
      <c r="C36" s="253"/>
      <c r="D36" s="253"/>
      <c r="E36" s="254"/>
      <c r="F36" s="347"/>
      <c r="G36" s="348" t="s">
        <v>391</v>
      </c>
      <c r="H36" s="349">
        <f>SUM(H16)</f>
        <v>18</v>
      </c>
      <c r="I36" s="270" t="s">
        <v>27</v>
      </c>
      <c r="J36" s="350">
        <f t="shared" si="5"/>
        <v>7.2786089769510719E-3</v>
      </c>
    </row>
    <row r="37" spans="1:10" s="155" customFormat="1">
      <c r="A37" s="156"/>
      <c r="B37" s="280"/>
      <c r="C37" s="253"/>
      <c r="D37" s="253"/>
      <c r="E37" s="254"/>
      <c r="F37" s="347"/>
      <c r="G37" s="348" t="s">
        <v>392</v>
      </c>
      <c r="H37" s="349">
        <f>SUM(H17:H19)</f>
        <v>256</v>
      </c>
      <c r="I37" s="270" t="s">
        <v>27</v>
      </c>
      <c r="J37" s="350">
        <f t="shared" si="5"/>
        <v>0.10351799433885968</v>
      </c>
    </row>
    <row r="38" spans="1:10" s="155" customFormat="1">
      <c r="A38" s="156"/>
      <c r="B38" s="252"/>
      <c r="C38" s="253"/>
      <c r="D38" s="253"/>
      <c r="E38" s="254"/>
      <c r="F38" s="347"/>
      <c r="G38" s="348" t="s">
        <v>393</v>
      </c>
      <c r="H38" s="349">
        <f>SUM(H20:H28)</f>
        <v>878</v>
      </c>
      <c r="I38" s="270" t="s">
        <v>27</v>
      </c>
      <c r="J38" s="350">
        <f t="shared" si="5"/>
        <v>0.35503437120905784</v>
      </c>
    </row>
    <row r="39" spans="1:10" s="155" customFormat="1">
      <c r="A39" s="156"/>
      <c r="B39" s="252"/>
      <c r="C39" s="253"/>
      <c r="D39" s="253"/>
      <c r="E39" s="254"/>
      <c r="F39" s="347"/>
      <c r="G39" s="348" t="s">
        <v>394</v>
      </c>
      <c r="H39" s="349">
        <f>SUM(H20:H22)</f>
        <v>388</v>
      </c>
      <c r="I39" s="270" t="s">
        <v>27</v>
      </c>
      <c r="J39" s="350">
        <f t="shared" si="5"/>
        <v>0.15689446016983422</v>
      </c>
    </row>
    <row r="40" spans="1:10" s="155" customFormat="1">
      <c r="A40" s="156"/>
      <c r="B40" s="252"/>
      <c r="C40" s="253"/>
      <c r="D40" s="253"/>
      <c r="E40" s="254"/>
      <c r="F40" s="347"/>
      <c r="G40" s="348" t="s">
        <v>395</v>
      </c>
      <c r="H40" s="349">
        <f>SUM(H23:H24)</f>
        <v>136</v>
      </c>
      <c r="I40" s="270" t="s">
        <v>27</v>
      </c>
      <c r="J40" s="350">
        <f t="shared" si="5"/>
        <v>5.4993934492519207E-2</v>
      </c>
    </row>
    <row r="41" spans="1:10" s="155" customFormat="1">
      <c r="A41" s="156"/>
      <c r="B41" s="252"/>
      <c r="C41" s="253"/>
      <c r="D41" s="253"/>
      <c r="E41" s="254"/>
      <c r="F41" s="347"/>
      <c r="G41" s="348" t="s">
        <v>396</v>
      </c>
      <c r="H41" s="349">
        <f>SUM(H25:H26)</f>
        <v>342</v>
      </c>
      <c r="I41" s="270" t="s">
        <v>27</v>
      </c>
      <c r="J41" s="350">
        <f t="shared" si="5"/>
        <v>0.13829357056207037</v>
      </c>
    </row>
    <row r="42" spans="1:10" s="155" customFormat="1" ht="16.5" thickBot="1">
      <c r="A42" s="156"/>
      <c r="B42" s="252"/>
      <c r="C42" s="253"/>
      <c r="D42" s="253"/>
      <c r="E42" s="254"/>
      <c r="F42" s="351"/>
      <c r="G42" s="352" t="s">
        <v>397</v>
      </c>
      <c r="H42" s="353">
        <f>SUM(H27:H28)</f>
        <v>12</v>
      </c>
      <c r="I42" s="274" t="s">
        <v>27</v>
      </c>
      <c r="J42" s="354">
        <f t="shared" si="5"/>
        <v>4.8524059846340476E-3</v>
      </c>
    </row>
    <row r="43" spans="1:10" s="155" customFormat="1" ht="16.5" thickBot="1">
      <c r="A43" s="156"/>
      <c r="B43" s="252"/>
      <c r="C43" s="253"/>
      <c r="D43" s="253"/>
      <c r="E43" s="254"/>
      <c r="F43" s="355"/>
      <c r="G43" s="356" t="s">
        <v>398</v>
      </c>
      <c r="H43" s="357">
        <f>SUM(H4:H28)</f>
        <v>2473</v>
      </c>
      <c r="I43" s="278" t="s">
        <v>27</v>
      </c>
      <c r="J43" s="358">
        <f t="shared" si="5"/>
        <v>1</v>
      </c>
    </row>
    <row r="44" spans="1:10" s="155" customFormat="1">
      <c r="A44" s="156"/>
      <c r="B44" s="252"/>
      <c r="C44" s="253"/>
      <c r="D44" s="253"/>
      <c r="E44" s="254"/>
      <c r="F44" s="156"/>
      <c r="G44" s="359"/>
      <c r="H44" s="360"/>
      <c r="I44" s="361"/>
      <c r="J44" s="361"/>
    </row>
    <row r="45" spans="1:10" s="155" customFormat="1">
      <c r="A45" s="156"/>
      <c r="B45" s="252"/>
      <c r="C45" s="253"/>
      <c r="D45" s="253"/>
      <c r="E45" s="254"/>
      <c r="F45" s="254"/>
      <c r="G45" s="253"/>
      <c r="H45" s="255"/>
    </row>
    <row r="46" spans="1:10" s="155" customFormat="1">
      <c r="A46" s="156"/>
      <c r="B46" s="252"/>
      <c r="C46" s="253"/>
      <c r="D46" s="253"/>
      <c r="E46" s="254"/>
      <c r="F46" s="254"/>
      <c r="G46" s="253"/>
      <c r="H46" s="255"/>
    </row>
    <row r="47" spans="1:10" s="155" customFormat="1">
      <c r="A47" s="156"/>
      <c r="B47" s="280"/>
      <c r="C47" s="253"/>
      <c r="D47" s="253"/>
      <c r="E47" s="254"/>
      <c r="F47" s="254"/>
      <c r="G47" s="253"/>
      <c r="H47" s="255"/>
    </row>
    <row r="48" spans="1:10" s="155" customFormat="1">
      <c r="A48" s="156"/>
      <c r="B48" s="252"/>
      <c r="C48" s="253"/>
      <c r="D48" s="253"/>
      <c r="E48" s="254"/>
      <c r="F48" s="254"/>
      <c r="G48" s="253"/>
      <c r="H48" s="255"/>
    </row>
    <row r="49" spans="1:8" s="155" customFormat="1">
      <c r="A49" s="156"/>
      <c r="B49" s="252"/>
      <c r="C49" s="253"/>
      <c r="D49" s="253"/>
      <c r="E49" s="254"/>
      <c r="F49" s="254"/>
      <c r="G49" s="253"/>
      <c r="H49" s="255"/>
    </row>
    <row r="50" spans="1:8" s="155" customFormat="1">
      <c r="A50" s="156"/>
      <c r="B50" s="252"/>
      <c r="C50" s="253"/>
      <c r="D50" s="253"/>
      <c r="E50" s="254"/>
      <c r="F50" s="254"/>
      <c r="G50" s="253"/>
      <c r="H50" s="255"/>
    </row>
    <row r="51" spans="1:8" s="155" customFormat="1">
      <c r="A51" s="156"/>
      <c r="B51" s="252"/>
      <c r="C51" s="253"/>
      <c r="D51" s="253"/>
      <c r="E51" s="254"/>
      <c r="F51" s="254"/>
      <c r="G51" s="253"/>
      <c r="H51" s="255"/>
    </row>
    <row r="52" spans="1:8" s="155" customFormat="1">
      <c r="A52" s="156"/>
      <c r="B52" s="252"/>
      <c r="C52" s="253"/>
      <c r="D52" s="253"/>
      <c r="E52" s="254"/>
      <c r="F52" s="254"/>
      <c r="G52" s="253"/>
      <c r="H52" s="255"/>
    </row>
    <row r="53" spans="1:8" s="155" customFormat="1">
      <c r="A53" s="156"/>
      <c r="B53" s="252"/>
      <c r="C53" s="253"/>
      <c r="D53" s="253"/>
      <c r="E53" s="254"/>
      <c r="F53" s="254"/>
      <c r="G53" s="253"/>
      <c r="H53" s="255"/>
    </row>
    <row r="54" spans="1:8" s="155" customFormat="1">
      <c r="A54" s="156"/>
      <c r="B54" s="252"/>
      <c r="C54" s="253"/>
      <c r="D54" s="253"/>
      <c r="E54" s="254"/>
      <c r="F54" s="254"/>
      <c r="G54" s="253"/>
      <c r="H54" s="255"/>
    </row>
    <row r="55" spans="1:8" s="155" customFormat="1">
      <c r="A55" s="156"/>
      <c r="B55" s="252"/>
      <c r="C55" s="253"/>
      <c r="D55" s="253"/>
      <c r="E55" s="254"/>
      <c r="F55" s="254"/>
      <c r="G55" s="253"/>
      <c r="H55" s="255"/>
    </row>
    <row r="56" spans="1:8" s="155" customFormat="1">
      <c r="A56" s="156"/>
      <c r="B56" s="280"/>
      <c r="C56" s="253"/>
      <c r="D56" s="253"/>
      <c r="E56" s="254"/>
      <c r="F56" s="254"/>
      <c r="G56" s="253"/>
      <c r="H56" s="255"/>
    </row>
    <row r="57" spans="1:8" s="155" customFormat="1">
      <c r="A57" s="156"/>
      <c r="B57" s="252"/>
      <c r="C57" s="253"/>
      <c r="D57" s="253"/>
      <c r="E57" s="254"/>
      <c r="F57" s="254"/>
      <c r="G57" s="253"/>
      <c r="H57" s="255"/>
    </row>
    <row r="58" spans="1:8" s="155" customFormat="1">
      <c r="A58" s="156"/>
      <c r="B58" s="280"/>
      <c r="C58" s="253"/>
      <c r="D58" s="253"/>
      <c r="E58" s="254"/>
      <c r="F58" s="254"/>
      <c r="G58" s="253"/>
      <c r="H58" s="255"/>
    </row>
    <row r="59" spans="1:8" s="155" customFormat="1">
      <c r="A59" s="156"/>
      <c r="B59" s="252"/>
      <c r="C59" s="253"/>
      <c r="D59" s="253"/>
      <c r="E59" s="254"/>
      <c r="F59" s="254"/>
      <c r="G59" s="253"/>
      <c r="H59" s="255"/>
    </row>
    <row r="60" spans="1:8" s="155" customFormat="1">
      <c r="A60" s="156"/>
      <c r="B60" s="252"/>
      <c r="C60" s="253"/>
      <c r="D60" s="253"/>
      <c r="E60" s="254"/>
      <c r="F60" s="254"/>
      <c r="G60" s="253"/>
      <c r="H60" s="255"/>
    </row>
    <row r="61" spans="1:8" s="155" customFormat="1">
      <c r="A61" s="156"/>
      <c r="B61" s="252"/>
      <c r="C61" s="253"/>
      <c r="D61" s="253"/>
      <c r="E61" s="254"/>
      <c r="F61" s="254"/>
      <c r="G61" s="253"/>
      <c r="H61" s="255"/>
    </row>
    <row r="62" spans="1:8" s="155" customFormat="1">
      <c r="A62" s="156"/>
      <c r="B62" s="252"/>
      <c r="C62" s="253"/>
      <c r="D62" s="253"/>
      <c r="E62" s="254"/>
      <c r="F62" s="254"/>
      <c r="G62" s="253"/>
      <c r="H62" s="255"/>
    </row>
    <row r="63" spans="1:8" s="155" customFormat="1">
      <c r="A63" s="156"/>
      <c r="B63" s="252"/>
      <c r="C63" s="253"/>
      <c r="D63" s="253"/>
      <c r="E63" s="254"/>
      <c r="F63" s="254"/>
      <c r="G63" s="253"/>
      <c r="H63" s="255"/>
    </row>
    <row r="64" spans="1:8" s="155" customFormat="1">
      <c r="A64" s="156"/>
      <c r="B64" s="252"/>
      <c r="C64" s="253"/>
      <c r="D64" s="253"/>
      <c r="E64" s="254"/>
      <c r="F64" s="254"/>
      <c r="G64" s="253"/>
      <c r="H64" s="255"/>
    </row>
    <row r="65" spans="1:8" s="155" customFormat="1">
      <c r="A65" s="156"/>
      <c r="B65" s="252"/>
      <c r="C65" s="253"/>
      <c r="D65" s="253"/>
      <c r="E65" s="254"/>
      <c r="F65" s="254"/>
      <c r="G65" s="253"/>
      <c r="H65" s="255"/>
    </row>
    <row r="66" spans="1:8" s="155" customFormat="1">
      <c r="A66" s="156"/>
      <c r="B66" s="252"/>
      <c r="C66" s="253"/>
      <c r="D66" s="253"/>
      <c r="E66" s="254"/>
      <c r="F66" s="254"/>
      <c r="G66" s="253"/>
      <c r="H66" s="255"/>
    </row>
    <row r="67" spans="1:8" s="155" customFormat="1">
      <c r="A67" s="156"/>
      <c r="B67" s="252"/>
      <c r="C67" s="253"/>
      <c r="D67" s="253"/>
      <c r="E67" s="254"/>
      <c r="F67" s="254"/>
      <c r="G67" s="253"/>
      <c r="H67" s="255"/>
    </row>
    <row r="68" spans="1:8" s="155" customFormat="1">
      <c r="A68" s="156"/>
      <c r="B68" s="280"/>
      <c r="C68" s="253"/>
      <c r="D68" s="253"/>
      <c r="E68" s="254"/>
      <c r="F68" s="254"/>
      <c r="G68" s="253"/>
      <c r="H68" s="255"/>
    </row>
    <row r="69" spans="1:8" s="155" customFormat="1">
      <c r="A69" s="156"/>
      <c r="B69" s="252"/>
      <c r="C69" s="253"/>
      <c r="D69" s="253"/>
      <c r="E69" s="254"/>
      <c r="F69" s="254"/>
      <c r="G69" s="253"/>
      <c r="H69" s="255"/>
    </row>
    <row r="70" spans="1:8" s="155" customFormat="1">
      <c r="A70" s="156"/>
      <c r="B70" s="252"/>
      <c r="C70" s="253"/>
      <c r="D70" s="253"/>
      <c r="E70" s="254"/>
      <c r="F70" s="254"/>
      <c r="G70" s="253"/>
      <c r="H70" s="255"/>
    </row>
    <row r="71" spans="1:8" s="155" customFormat="1">
      <c r="A71" s="156"/>
      <c r="B71" s="252"/>
      <c r="C71" s="253"/>
      <c r="D71" s="253"/>
      <c r="E71" s="254"/>
      <c r="F71" s="254"/>
      <c r="G71" s="253"/>
      <c r="H71" s="255"/>
    </row>
    <row r="72" spans="1:8" s="155" customFormat="1">
      <c r="A72" s="156"/>
      <c r="B72" s="252"/>
      <c r="C72" s="253"/>
      <c r="D72" s="253"/>
      <c r="E72" s="254"/>
      <c r="F72" s="254"/>
      <c r="G72" s="253"/>
      <c r="H72" s="255"/>
    </row>
    <row r="73" spans="1:8" s="155" customFormat="1">
      <c r="A73" s="156"/>
      <c r="B73" s="252"/>
      <c r="C73" s="253"/>
      <c r="D73" s="253"/>
      <c r="E73" s="254"/>
      <c r="F73" s="254"/>
      <c r="G73" s="253"/>
      <c r="H73" s="255"/>
    </row>
    <row r="74" spans="1:8" s="155" customFormat="1">
      <c r="A74" s="156"/>
      <c r="B74" s="252"/>
      <c r="C74" s="253"/>
      <c r="D74" s="253"/>
      <c r="E74" s="254"/>
      <c r="F74" s="254"/>
      <c r="G74" s="253"/>
      <c r="H74" s="255"/>
    </row>
    <row r="75" spans="1:8" s="155" customFormat="1">
      <c r="A75" s="156"/>
      <c r="B75" s="252"/>
      <c r="C75" s="253"/>
      <c r="D75" s="253"/>
      <c r="E75" s="254"/>
      <c r="F75" s="254"/>
      <c r="G75" s="253"/>
      <c r="H75" s="255"/>
    </row>
    <row r="76" spans="1:8" s="155" customFormat="1">
      <c r="A76" s="156"/>
      <c r="B76" s="252"/>
      <c r="C76" s="253"/>
      <c r="D76" s="253"/>
      <c r="E76" s="254"/>
      <c r="F76" s="254"/>
      <c r="G76" s="253"/>
      <c r="H76" s="255"/>
    </row>
    <row r="77" spans="1:8" s="155" customFormat="1">
      <c r="A77" s="156"/>
      <c r="B77" s="252"/>
      <c r="C77" s="253"/>
      <c r="D77" s="253"/>
      <c r="E77" s="254"/>
      <c r="F77" s="254"/>
      <c r="G77" s="253"/>
      <c r="H77" s="255"/>
    </row>
    <row r="78" spans="1:8" s="155" customFormat="1">
      <c r="A78" s="156"/>
      <c r="B78" s="252"/>
      <c r="C78" s="253"/>
      <c r="D78" s="253"/>
      <c r="E78" s="254"/>
      <c r="F78" s="254"/>
      <c r="G78" s="253"/>
      <c r="H78" s="255"/>
    </row>
    <row r="79" spans="1:8" s="155" customFormat="1">
      <c r="A79" s="156"/>
      <c r="B79" s="252"/>
      <c r="C79" s="253"/>
      <c r="D79" s="253"/>
      <c r="E79" s="254"/>
      <c r="F79" s="254"/>
      <c r="G79" s="253"/>
      <c r="H79" s="255"/>
    </row>
    <row r="80" spans="1:8" s="155" customFormat="1">
      <c r="A80" s="156"/>
      <c r="B80" s="252"/>
      <c r="C80" s="253"/>
      <c r="D80" s="253"/>
      <c r="E80" s="254"/>
      <c r="F80" s="254"/>
      <c r="G80" s="253"/>
      <c r="H80" s="255"/>
    </row>
    <row r="81" spans="1:8" s="155" customFormat="1">
      <c r="A81" s="156"/>
      <c r="B81" s="252"/>
      <c r="C81" s="253"/>
      <c r="D81" s="253"/>
      <c r="E81" s="254"/>
      <c r="F81" s="254"/>
      <c r="G81" s="253"/>
      <c r="H81" s="255"/>
    </row>
    <row r="82" spans="1:8" s="155" customFormat="1">
      <c r="A82" s="156"/>
      <c r="B82" s="252"/>
      <c r="C82" s="253"/>
      <c r="D82" s="253"/>
      <c r="E82" s="254"/>
      <c r="F82" s="254"/>
      <c r="G82" s="253"/>
      <c r="H82" s="255"/>
    </row>
    <row r="83" spans="1:8" s="155" customFormat="1">
      <c r="A83" s="156"/>
      <c r="B83" s="252"/>
      <c r="C83" s="253"/>
      <c r="D83" s="253"/>
      <c r="E83" s="254"/>
      <c r="F83" s="254"/>
      <c r="G83" s="253"/>
      <c r="H83" s="255"/>
    </row>
    <row r="84" spans="1:8" s="155" customFormat="1">
      <c r="A84" s="156"/>
      <c r="B84" s="252"/>
      <c r="C84" s="253"/>
      <c r="D84" s="253"/>
      <c r="E84" s="254"/>
      <c r="F84" s="254"/>
      <c r="G84" s="253"/>
      <c r="H84" s="255"/>
    </row>
    <row r="85" spans="1:8" s="155" customFormat="1">
      <c r="A85" s="156"/>
      <c r="B85" s="252"/>
      <c r="C85" s="253"/>
      <c r="D85" s="253"/>
      <c r="E85" s="254"/>
      <c r="F85" s="254"/>
      <c r="G85" s="253"/>
      <c r="H85" s="255"/>
    </row>
    <row r="86" spans="1:8" s="155" customFormat="1">
      <c r="A86" s="156"/>
      <c r="B86" s="252"/>
      <c r="C86" s="253"/>
      <c r="D86" s="253"/>
      <c r="E86" s="254"/>
      <c r="F86" s="254"/>
      <c r="G86" s="253"/>
      <c r="H86" s="255"/>
    </row>
    <row r="87" spans="1:8" s="155" customFormat="1">
      <c r="A87" s="156"/>
      <c r="B87" s="252"/>
      <c r="C87" s="253"/>
      <c r="D87" s="253"/>
      <c r="E87" s="254"/>
      <c r="F87" s="254"/>
      <c r="G87" s="253"/>
      <c r="H87" s="255"/>
    </row>
    <row r="88" spans="1:8" s="155" customFormat="1">
      <c r="A88" s="156"/>
      <c r="B88" s="252"/>
      <c r="C88" s="253"/>
      <c r="D88" s="253"/>
      <c r="E88" s="254"/>
      <c r="F88" s="254"/>
      <c r="G88" s="253"/>
      <c r="H88" s="255"/>
    </row>
    <row r="89" spans="1:8" s="155" customFormat="1">
      <c r="A89" s="156"/>
      <c r="B89" s="252"/>
      <c r="C89" s="253"/>
      <c r="D89" s="253"/>
      <c r="E89" s="254"/>
      <c r="F89" s="254"/>
      <c r="G89" s="253"/>
      <c r="H89" s="255"/>
    </row>
    <row r="90" spans="1:8" s="155" customFormat="1">
      <c r="A90" s="156"/>
      <c r="B90" s="252"/>
      <c r="C90" s="253"/>
      <c r="D90" s="253"/>
      <c r="E90" s="254"/>
      <c r="F90" s="254"/>
      <c r="G90" s="253"/>
      <c r="H90" s="255"/>
    </row>
    <row r="91" spans="1:8">
      <c r="H91" s="283"/>
    </row>
  </sheetData>
  <autoFilter ref="B3:J3"/>
  <mergeCells count="1">
    <mergeCell ref="B2:J2"/>
  </mergeCells>
  <phoneticPr fontId="3"/>
  <conditionalFormatting sqref="H45:H90 H29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{E95E96FA-1BD4-49B1-9DA0-9997ABE8EA32}</x14:id>
        </ext>
      </extLst>
    </cfRule>
  </conditionalFormatting>
  <conditionalFormatting sqref="H4:H1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{C4B7E659-D8AC-4AF1-9367-F4D1F772D231}</x14:id>
        </ext>
      </extLst>
    </cfRule>
  </conditionalFormatting>
  <conditionalFormatting sqref="H4:H28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{956318E3-6E47-4B5D-92D0-7B691395E868}</x14:id>
        </ext>
      </extLst>
    </cfRule>
  </conditionalFormatting>
  <conditionalFormatting sqref="J31:J4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{1AA6AD54-C5CA-46A9-AFE7-4168EC034EF4}</x14:id>
        </ext>
      </extLst>
    </cfRule>
  </conditionalFormatting>
  <pageMargins left="0.70866141732283472" right="0.31496062992125984" top="0.94488188976377963" bottom="0.74803149606299213" header="0.31496062992125984" footer="0.31496062992125984"/>
  <pageSetup paperSize="9" scale="65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95E96FA-1BD4-49B1-9DA0-9997ABE8EA3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H45:H90 H29</xm:sqref>
        </x14:conditionalFormatting>
        <x14:conditionalFormatting xmlns:xm="http://schemas.microsoft.com/office/excel/2006/main">
          <x14:cfRule type="dataBar" id="{C4B7E659-D8AC-4AF1-9367-F4D1F772D2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H4:H18</xm:sqref>
        </x14:conditionalFormatting>
        <x14:conditionalFormatting xmlns:xm="http://schemas.microsoft.com/office/excel/2006/main">
          <x14:cfRule type="dataBar" id="{956318E3-6E47-4B5D-92D0-7B691395E86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H4:H28</xm:sqref>
        </x14:conditionalFormatting>
        <x14:conditionalFormatting xmlns:xm="http://schemas.microsoft.com/office/excel/2006/main">
          <x14:cfRule type="dataBar" id="{1AA6AD54-C5CA-46A9-AFE7-4168EC034EF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J31:J42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64"/>
  <sheetViews>
    <sheetView view="pageBreakPreview" topLeftCell="B1" zoomScale="80" zoomScaleNormal="75" zoomScaleSheetLayoutView="80" workbookViewId="0">
      <selection activeCell="B1" sqref="B1"/>
    </sheetView>
  </sheetViews>
  <sheetFormatPr defaultRowHeight="18.75"/>
  <cols>
    <col min="1" max="1" width="1.375" style="362" hidden="1" customWidth="1"/>
    <col min="2" max="2" width="3" style="362" bestFit="1" customWidth="1"/>
    <col min="3" max="3" width="9.75" style="362" customWidth="1"/>
    <col min="4" max="4" width="10.125" style="362" customWidth="1"/>
    <col min="5" max="5" width="8.875" style="362" customWidth="1"/>
    <col min="6" max="6" width="14.375" style="362" customWidth="1"/>
    <col min="7" max="7" width="59.75" style="362" customWidth="1"/>
    <col min="8" max="9" width="12.375" style="362" customWidth="1"/>
    <col min="10" max="10" width="15.875" style="362" customWidth="1"/>
    <col min="11" max="12" width="9" style="362"/>
    <col min="13" max="13" width="3.125" style="362" customWidth="1"/>
    <col min="14" max="16384" width="9" style="362"/>
  </cols>
  <sheetData>
    <row r="1" spans="1:12" ht="35.25" customHeight="1">
      <c r="C1" s="363" t="s">
        <v>415</v>
      </c>
      <c r="J1" s="364"/>
      <c r="L1" s="364" t="s">
        <v>416</v>
      </c>
    </row>
    <row r="2" spans="1:12" ht="34.5" customHeight="1" thickBot="1">
      <c r="C2" s="745" t="s">
        <v>417</v>
      </c>
      <c r="D2" s="745"/>
      <c r="E2" s="745"/>
      <c r="F2" s="745"/>
      <c r="G2" s="745"/>
      <c r="H2" s="745"/>
      <c r="I2" s="745"/>
      <c r="J2" s="745"/>
      <c r="K2" s="745"/>
      <c r="L2" s="745"/>
    </row>
    <row r="3" spans="1:12" s="365" customFormat="1" ht="28.5" customHeight="1">
      <c r="C3" s="746" t="s">
        <v>1016</v>
      </c>
      <c r="D3" s="746" t="s">
        <v>3</v>
      </c>
      <c r="E3" s="754" t="s">
        <v>4</v>
      </c>
      <c r="F3" s="756" t="s">
        <v>5</v>
      </c>
      <c r="G3" s="758" t="s">
        <v>418</v>
      </c>
      <c r="H3" s="760" t="s">
        <v>419</v>
      </c>
      <c r="I3" s="761"/>
      <c r="J3" s="750"/>
      <c r="K3" s="748" t="s">
        <v>12</v>
      </c>
      <c r="L3" s="750" t="s">
        <v>13</v>
      </c>
    </row>
    <row r="4" spans="1:12" s="365" customFormat="1" ht="46.5" customHeight="1" thickBot="1">
      <c r="C4" s="747"/>
      <c r="D4" s="747"/>
      <c r="E4" s="755"/>
      <c r="F4" s="757"/>
      <c r="G4" s="759"/>
      <c r="H4" s="367" t="s">
        <v>421</v>
      </c>
      <c r="I4" s="366" t="s">
        <v>422</v>
      </c>
      <c r="J4" s="368" t="s">
        <v>420</v>
      </c>
      <c r="K4" s="749"/>
      <c r="L4" s="751"/>
    </row>
    <row r="5" spans="1:12" s="369" customFormat="1" ht="21.75" customHeight="1">
      <c r="A5" s="369">
        <v>1</v>
      </c>
      <c r="B5" s="369">
        <v>1</v>
      </c>
      <c r="C5" s="694"/>
      <c r="D5" s="370" t="s">
        <v>423</v>
      </c>
      <c r="E5" s="371" t="s">
        <v>23</v>
      </c>
      <c r="F5" s="371" t="s">
        <v>424</v>
      </c>
      <c r="G5" s="372" t="s">
        <v>425</v>
      </c>
      <c r="H5" s="376">
        <v>88</v>
      </c>
      <c r="I5" s="374">
        <v>0.80905977584059774</v>
      </c>
      <c r="J5" s="377">
        <v>1234</v>
      </c>
      <c r="K5" s="378">
        <v>0.28798133022170364</v>
      </c>
      <c r="L5" s="379">
        <v>3.634756995581738E-2</v>
      </c>
    </row>
    <row r="6" spans="1:12" s="369" customFormat="1" ht="21.75" customHeight="1">
      <c r="A6" s="369">
        <v>2</v>
      </c>
      <c r="B6" s="369">
        <v>2</v>
      </c>
      <c r="C6" s="695"/>
      <c r="D6" s="380" t="s">
        <v>423</v>
      </c>
      <c r="E6" s="381" t="s">
        <v>23</v>
      </c>
      <c r="F6" s="381" t="s">
        <v>424</v>
      </c>
      <c r="G6" s="382" t="s">
        <v>426</v>
      </c>
      <c r="H6" s="384" t="s">
        <v>427</v>
      </c>
      <c r="I6" s="385" t="s">
        <v>27</v>
      </c>
      <c r="J6" s="386">
        <v>818</v>
      </c>
      <c r="K6" s="387">
        <v>0.19089848308051341</v>
      </c>
      <c r="L6" s="388">
        <v>2.4094256259204711E-2</v>
      </c>
    </row>
    <row r="7" spans="1:12" s="369" customFormat="1" ht="21.75" customHeight="1">
      <c r="A7" s="369">
        <v>3</v>
      </c>
      <c r="B7" s="369">
        <v>3</v>
      </c>
      <c r="C7" s="695"/>
      <c r="D7" s="380" t="s">
        <v>423</v>
      </c>
      <c r="E7" s="381" t="s">
        <v>28</v>
      </c>
      <c r="F7" s="381" t="s">
        <v>428</v>
      </c>
      <c r="G7" s="382" t="s">
        <v>429</v>
      </c>
      <c r="H7" s="384">
        <v>32</v>
      </c>
      <c r="I7" s="383">
        <v>0.72945205479452058</v>
      </c>
      <c r="J7" s="386">
        <v>633</v>
      </c>
      <c r="K7" s="387">
        <v>0.14772462077012835</v>
      </c>
      <c r="L7" s="388">
        <v>1.8645066273932254E-2</v>
      </c>
    </row>
    <row r="8" spans="1:12" s="369" customFormat="1" ht="21.75" customHeight="1">
      <c r="A8" s="369">
        <v>4</v>
      </c>
      <c r="B8" s="369">
        <v>4</v>
      </c>
      <c r="C8" s="695"/>
      <c r="D8" s="380" t="s">
        <v>423</v>
      </c>
      <c r="E8" s="381" t="s">
        <v>23</v>
      </c>
      <c r="F8" s="381" t="s">
        <v>428</v>
      </c>
      <c r="G8" s="382" t="s">
        <v>48</v>
      </c>
      <c r="H8" s="384">
        <v>28</v>
      </c>
      <c r="I8" s="385" t="s">
        <v>27</v>
      </c>
      <c r="J8" s="386">
        <v>522</v>
      </c>
      <c r="K8" s="387">
        <v>0.12182030338389732</v>
      </c>
      <c r="L8" s="388">
        <v>1.5375552282768778E-2</v>
      </c>
    </row>
    <row r="9" spans="1:12" s="369" customFormat="1" ht="21.75" customHeight="1">
      <c r="A9" s="369">
        <v>5</v>
      </c>
      <c r="B9" s="369">
        <v>5</v>
      </c>
      <c r="C9" s="695"/>
      <c r="D9" s="380" t="s">
        <v>423</v>
      </c>
      <c r="E9" s="381" t="s">
        <v>23</v>
      </c>
      <c r="F9" s="381" t="s">
        <v>424</v>
      </c>
      <c r="G9" s="382" t="s">
        <v>431</v>
      </c>
      <c r="H9" s="384">
        <v>53</v>
      </c>
      <c r="I9" s="383">
        <v>0.73502196950116305</v>
      </c>
      <c r="J9" s="386">
        <v>479</v>
      </c>
      <c r="K9" s="387">
        <v>0.1117852975495916</v>
      </c>
      <c r="L9" s="388">
        <v>1.410898379970545E-2</v>
      </c>
    </row>
    <row r="10" spans="1:12" s="369" customFormat="1" ht="21.75" customHeight="1">
      <c r="A10" s="369">
        <v>6</v>
      </c>
      <c r="B10" s="369">
        <v>6</v>
      </c>
      <c r="C10" s="695"/>
      <c r="D10" s="380" t="s">
        <v>423</v>
      </c>
      <c r="E10" s="381" t="s">
        <v>18</v>
      </c>
      <c r="F10" s="381" t="s">
        <v>428</v>
      </c>
      <c r="G10" s="382" t="s">
        <v>51</v>
      </c>
      <c r="H10" s="384">
        <v>30</v>
      </c>
      <c r="I10" s="385" t="s">
        <v>27</v>
      </c>
      <c r="J10" s="386">
        <v>433</v>
      </c>
      <c r="K10" s="387">
        <v>0.10105017502917153</v>
      </c>
      <c r="L10" s="388">
        <v>1.2754050073637703E-2</v>
      </c>
    </row>
    <row r="11" spans="1:12" s="369" customFormat="1" ht="21.75" customHeight="1" thickBot="1">
      <c r="A11" s="369">
        <v>7</v>
      </c>
      <c r="B11" s="369">
        <v>7</v>
      </c>
      <c r="C11" s="696"/>
      <c r="D11" s="389" t="s">
        <v>423</v>
      </c>
      <c r="E11" s="390" t="s">
        <v>46</v>
      </c>
      <c r="F11" s="390" t="s">
        <v>428</v>
      </c>
      <c r="G11" s="391" t="s">
        <v>432</v>
      </c>
      <c r="H11" s="393" t="s">
        <v>433</v>
      </c>
      <c r="I11" s="392" t="s">
        <v>27</v>
      </c>
      <c r="J11" s="394">
        <v>166</v>
      </c>
      <c r="K11" s="395">
        <v>3.8739789964994165E-2</v>
      </c>
      <c r="L11" s="396">
        <v>4.8895434462444768E-3</v>
      </c>
    </row>
    <row r="12" spans="1:12" s="369" customFormat="1" ht="21.75" customHeight="1">
      <c r="A12" s="369">
        <v>8</v>
      </c>
      <c r="B12" s="369">
        <v>1</v>
      </c>
      <c r="C12" s="694"/>
      <c r="D12" s="370" t="s">
        <v>434</v>
      </c>
      <c r="E12" s="371" t="s">
        <v>59</v>
      </c>
      <c r="F12" s="371" t="s">
        <v>435</v>
      </c>
      <c r="G12" s="372" t="s">
        <v>436</v>
      </c>
      <c r="H12" s="398">
        <v>69</v>
      </c>
      <c r="I12" s="397">
        <v>0.91010522136192173</v>
      </c>
      <c r="J12" s="399">
        <v>1692</v>
      </c>
      <c r="K12" s="400">
        <v>0.60536672629695887</v>
      </c>
      <c r="L12" s="401">
        <v>4.9837997054491899E-2</v>
      </c>
    </row>
    <row r="13" spans="1:12" s="369" customFormat="1" ht="21.75" customHeight="1">
      <c r="A13" s="369">
        <v>9</v>
      </c>
      <c r="B13" s="369">
        <v>2</v>
      </c>
      <c r="C13" s="695"/>
      <c r="D13" s="380" t="s">
        <v>434</v>
      </c>
      <c r="E13" s="381" t="s">
        <v>59</v>
      </c>
      <c r="F13" s="381" t="s">
        <v>435</v>
      </c>
      <c r="G13" s="382" t="s">
        <v>437</v>
      </c>
      <c r="H13" s="384">
        <v>34</v>
      </c>
      <c r="I13" s="383">
        <v>0.86752618855761476</v>
      </c>
      <c r="J13" s="386">
        <v>597</v>
      </c>
      <c r="K13" s="387">
        <v>0.21359570661896243</v>
      </c>
      <c r="L13" s="388">
        <v>1.7584683357879233E-2</v>
      </c>
    </row>
    <row r="14" spans="1:12" s="369" customFormat="1" ht="21.75" customHeight="1">
      <c r="A14" s="369">
        <v>10</v>
      </c>
      <c r="B14" s="369">
        <v>3</v>
      </c>
      <c r="C14" s="695"/>
      <c r="D14" s="380" t="s">
        <v>434</v>
      </c>
      <c r="E14" s="381" t="s">
        <v>66</v>
      </c>
      <c r="F14" s="381" t="s">
        <v>424</v>
      </c>
      <c r="G14" s="382" t="s">
        <v>438</v>
      </c>
      <c r="H14" s="384">
        <v>31</v>
      </c>
      <c r="I14" s="385" t="s">
        <v>27</v>
      </c>
      <c r="J14" s="386">
        <v>500</v>
      </c>
      <c r="K14" s="387">
        <v>0.17889087656529518</v>
      </c>
      <c r="L14" s="388">
        <v>1.4727540500736377E-2</v>
      </c>
    </row>
    <row r="15" spans="1:12" s="369" customFormat="1" ht="21.75" customHeight="1" thickBot="1">
      <c r="A15" s="369">
        <v>11</v>
      </c>
      <c r="B15" s="369">
        <v>4</v>
      </c>
      <c r="C15" s="697" t="s">
        <v>1017</v>
      </c>
      <c r="D15" s="402" t="s">
        <v>434</v>
      </c>
      <c r="E15" s="403" t="s">
        <v>59</v>
      </c>
      <c r="F15" s="403" t="s">
        <v>424</v>
      </c>
      <c r="G15" s="404" t="s">
        <v>77</v>
      </c>
      <c r="H15" s="406" t="s">
        <v>430</v>
      </c>
      <c r="I15" s="405" t="s">
        <v>27</v>
      </c>
      <c r="J15" s="407">
        <v>6</v>
      </c>
      <c r="K15" s="408">
        <v>2.1466905187835419E-3</v>
      </c>
      <c r="L15" s="409">
        <v>1.7673048600883653E-4</v>
      </c>
    </row>
    <row r="16" spans="1:12" s="369" customFormat="1" ht="21.75" customHeight="1">
      <c r="A16" s="369">
        <v>12</v>
      </c>
      <c r="B16" s="369">
        <v>1</v>
      </c>
      <c r="C16" s="698"/>
      <c r="D16" s="373" t="s">
        <v>439</v>
      </c>
      <c r="E16" s="375" t="s">
        <v>82</v>
      </c>
      <c r="F16" s="375" t="s">
        <v>435</v>
      </c>
      <c r="G16" s="410" t="s">
        <v>440</v>
      </c>
      <c r="H16" s="376">
        <v>43</v>
      </c>
      <c r="I16" s="374">
        <v>0.76017840076457477</v>
      </c>
      <c r="J16" s="377">
        <v>919</v>
      </c>
      <c r="K16" s="378">
        <v>0.28164266012871592</v>
      </c>
      <c r="L16" s="379">
        <v>2.7069219440353461E-2</v>
      </c>
    </row>
    <row r="17" spans="1:12" s="369" customFormat="1" ht="21.75" customHeight="1">
      <c r="A17" s="369">
        <v>13</v>
      </c>
      <c r="B17" s="369">
        <v>2</v>
      </c>
      <c r="C17" s="695"/>
      <c r="D17" s="380" t="s">
        <v>439</v>
      </c>
      <c r="E17" s="381" t="s">
        <v>82</v>
      </c>
      <c r="F17" s="381" t="s">
        <v>428</v>
      </c>
      <c r="G17" s="382" t="s">
        <v>99</v>
      </c>
      <c r="H17" s="384">
        <v>35</v>
      </c>
      <c r="I17" s="383">
        <v>0.86880626223091972</v>
      </c>
      <c r="J17" s="386">
        <v>807</v>
      </c>
      <c r="K17" s="387">
        <v>0.24731841863315968</v>
      </c>
      <c r="L17" s="388">
        <v>2.3770250368188514E-2</v>
      </c>
    </row>
    <row r="18" spans="1:12" s="369" customFormat="1" ht="21.75" customHeight="1">
      <c r="A18" s="369">
        <v>14</v>
      </c>
      <c r="B18" s="369">
        <v>3</v>
      </c>
      <c r="C18" s="695"/>
      <c r="D18" s="380" t="s">
        <v>439</v>
      </c>
      <c r="E18" s="381" t="s">
        <v>82</v>
      </c>
      <c r="F18" s="381" t="s">
        <v>424</v>
      </c>
      <c r="G18" s="382" t="s">
        <v>441</v>
      </c>
      <c r="H18" s="384">
        <v>34</v>
      </c>
      <c r="I18" s="383">
        <v>0.69983883964544724</v>
      </c>
      <c r="J18" s="386">
        <v>520</v>
      </c>
      <c r="K18" s="387">
        <v>0.15936254980079681</v>
      </c>
      <c r="L18" s="388">
        <v>1.5316642120765831E-2</v>
      </c>
    </row>
    <row r="19" spans="1:12" s="369" customFormat="1" ht="21.75" customHeight="1">
      <c r="A19" s="369">
        <v>15</v>
      </c>
      <c r="B19" s="369">
        <v>4</v>
      </c>
      <c r="C19" s="699"/>
      <c r="D19" s="411" t="s">
        <v>439</v>
      </c>
      <c r="E19" s="412" t="s">
        <v>89</v>
      </c>
      <c r="F19" s="412" t="s">
        <v>442</v>
      </c>
      <c r="G19" s="413" t="s">
        <v>443</v>
      </c>
      <c r="H19" s="415">
        <v>10</v>
      </c>
      <c r="I19" s="414" t="s">
        <v>27</v>
      </c>
      <c r="J19" s="416">
        <v>335</v>
      </c>
      <c r="K19" s="417">
        <v>0.10266625804474409</v>
      </c>
      <c r="L19" s="418">
        <v>9.8674521354933722E-3</v>
      </c>
    </row>
    <row r="20" spans="1:12" s="369" customFormat="1" ht="21.75" customHeight="1">
      <c r="A20" s="369">
        <v>16</v>
      </c>
      <c r="B20" s="369">
        <v>5</v>
      </c>
      <c r="C20" s="699"/>
      <c r="D20" s="411" t="s">
        <v>439</v>
      </c>
      <c r="E20" s="412" t="s">
        <v>100</v>
      </c>
      <c r="F20" s="412" t="s">
        <v>442</v>
      </c>
      <c r="G20" s="413" t="s">
        <v>444</v>
      </c>
      <c r="H20" s="415">
        <v>11</v>
      </c>
      <c r="I20" s="414" t="s">
        <v>27</v>
      </c>
      <c r="J20" s="416">
        <v>315</v>
      </c>
      <c r="K20" s="417">
        <v>9.6536929206251912E-2</v>
      </c>
      <c r="L20" s="418">
        <v>9.2783505154639175E-3</v>
      </c>
    </row>
    <row r="21" spans="1:12" s="369" customFormat="1" ht="21.75" customHeight="1">
      <c r="A21" s="369">
        <v>17</v>
      </c>
      <c r="B21" s="369">
        <v>6</v>
      </c>
      <c r="C21" s="699"/>
      <c r="D21" s="411" t="s">
        <v>439</v>
      </c>
      <c r="E21" s="412" t="s">
        <v>89</v>
      </c>
      <c r="F21" s="412" t="s">
        <v>442</v>
      </c>
      <c r="G21" s="413" t="s">
        <v>445</v>
      </c>
      <c r="H21" s="415">
        <v>14</v>
      </c>
      <c r="I21" s="414" t="s">
        <v>27</v>
      </c>
      <c r="J21" s="416">
        <v>241</v>
      </c>
      <c r="K21" s="417">
        <v>7.3858412503830836E-2</v>
      </c>
      <c r="L21" s="418">
        <v>7.0986745213549333E-3</v>
      </c>
    </row>
    <row r="22" spans="1:12" s="369" customFormat="1" ht="21.75" customHeight="1" thickBot="1">
      <c r="A22" s="369">
        <v>18</v>
      </c>
      <c r="B22" s="369">
        <v>7</v>
      </c>
      <c r="C22" s="696"/>
      <c r="D22" s="389" t="s">
        <v>439</v>
      </c>
      <c r="E22" s="390" t="s">
        <v>100</v>
      </c>
      <c r="F22" s="390" t="s">
        <v>424</v>
      </c>
      <c r="G22" s="391" t="s">
        <v>446</v>
      </c>
      <c r="H22" s="393">
        <v>10</v>
      </c>
      <c r="I22" s="392" t="s">
        <v>27</v>
      </c>
      <c r="J22" s="394">
        <v>126</v>
      </c>
      <c r="K22" s="395">
        <v>3.8614771682500763E-2</v>
      </c>
      <c r="L22" s="396">
        <v>3.7113402061855669E-3</v>
      </c>
    </row>
    <row r="23" spans="1:12" s="369" customFormat="1" ht="21.75" customHeight="1">
      <c r="A23" s="369">
        <v>19</v>
      </c>
      <c r="B23" s="369">
        <v>1</v>
      </c>
      <c r="C23" s="694"/>
      <c r="D23" s="370" t="s">
        <v>447</v>
      </c>
      <c r="E23" s="371" t="s">
        <v>117</v>
      </c>
      <c r="F23" s="371" t="s">
        <v>428</v>
      </c>
      <c r="G23" s="372" t="s">
        <v>448</v>
      </c>
      <c r="H23" s="398">
        <v>45</v>
      </c>
      <c r="I23" s="397">
        <v>0.63178082191780816</v>
      </c>
      <c r="J23" s="399">
        <v>928</v>
      </c>
      <c r="K23" s="400">
        <v>0.50905101481075155</v>
      </c>
      <c r="L23" s="401">
        <v>2.7334315169366716E-2</v>
      </c>
    </row>
    <row r="24" spans="1:12" s="369" customFormat="1" ht="21.75" customHeight="1">
      <c r="A24" s="369">
        <v>20</v>
      </c>
      <c r="B24" s="369">
        <v>2</v>
      </c>
      <c r="C24" s="695"/>
      <c r="D24" s="380" t="s">
        <v>447</v>
      </c>
      <c r="E24" s="381" t="s">
        <v>119</v>
      </c>
      <c r="F24" s="381" t="s">
        <v>428</v>
      </c>
      <c r="G24" s="382" t="s">
        <v>449</v>
      </c>
      <c r="H24" s="384">
        <v>38</v>
      </c>
      <c r="I24" s="383">
        <v>0.64124008651766407</v>
      </c>
      <c r="J24" s="386">
        <v>766</v>
      </c>
      <c r="K24" s="387">
        <v>0.42018650575973671</v>
      </c>
      <c r="L24" s="388">
        <v>2.2562592047128131E-2</v>
      </c>
    </row>
    <row r="25" spans="1:12" s="369" customFormat="1" ht="21.75" customHeight="1">
      <c r="A25" s="369">
        <v>21</v>
      </c>
      <c r="B25" s="369">
        <v>3</v>
      </c>
      <c r="C25" s="699"/>
      <c r="D25" s="411" t="s">
        <v>447</v>
      </c>
      <c r="E25" s="412" t="s">
        <v>117</v>
      </c>
      <c r="F25" s="412" t="s">
        <v>442</v>
      </c>
      <c r="G25" s="413" t="s">
        <v>348</v>
      </c>
      <c r="H25" s="415">
        <v>10</v>
      </c>
      <c r="I25" s="414" t="s">
        <v>27</v>
      </c>
      <c r="J25" s="416">
        <v>123</v>
      </c>
      <c r="K25" s="417">
        <v>6.7471201316511242E-2</v>
      </c>
      <c r="L25" s="418">
        <v>3.6229749631811487E-3</v>
      </c>
    </row>
    <row r="26" spans="1:12" s="369" customFormat="1" ht="21.75" customHeight="1" thickBot="1">
      <c r="A26" s="369">
        <v>22</v>
      </c>
      <c r="B26" s="369">
        <v>4</v>
      </c>
      <c r="C26" s="697"/>
      <c r="D26" s="402" t="s">
        <v>447</v>
      </c>
      <c r="E26" s="403" t="s">
        <v>117</v>
      </c>
      <c r="F26" s="403" t="s">
        <v>435</v>
      </c>
      <c r="G26" s="404" t="s">
        <v>450</v>
      </c>
      <c r="H26" s="406" t="s">
        <v>27</v>
      </c>
      <c r="I26" s="405" t="s">
        <v>27</v>
      </c>
      <c r="J26" s="407">
        <v>6</v>
      </c>
      <c r="K26" s="408">
        <v>3.2912781130005485E-3</v>
      </c>
      <c r="L26" s="409">
        <v>1.7673048600883653E-4</v>
      </c>
    </row>
    <row r="27" spans="1:12" s="369" customFormat="1" ht="21.75" customHeight="1">
      <c r="A27" s="369">
        <v>23</v>
      </c>
      <c r="B27" s="369">
        <v>1</v>
      </c>
      <c r="C27" s="698"/>
      <c r="D27" s="373" t="s">
        <v>451</v>
      </c>
      <c r="E27" s="375" t="s">
        <v>142</v>
      </c>
      <c r="F27" s="375" t="s">
        <v>435</v>
      </c>
      <c r="G27" s="410" t="s">
        <v>452</v>
      </c>
      <c r="H27" s="376">
        <v>49</v>
      </c>
      <c r="I27" s="374">
        <v>0.65647190383002518</v>
      </c>
      <c r="J27" s="377">
        <v>726</v>
      </c>
      <c r="K27" s="378">
        <v>0.28798095993653311</v>
      </c>
      <c r="L27" s="379">
        <v>2.1384388807069218E-2</v>
      </c>
    </row>
    <row r="28" spans="1:12" s="369" customFormat="1" ht="21.75" customHeight="1">
      <c r="A28" s="369">
        <v>24</v>
      </c>
      <c r="B28" s="369">
        <v>2</v>
      </c>
      <c r="C28" s="699"/>
      <c r="D28" s="411" t="s">
        <v>451</v>
      </c>
      <c r="E28" s="412" t="s">
        <v>138</v>
      </c>
      <c r="F28" s="412" t="s">
        <v>442</v>
      </c>
      <c r="G28" s="413" t="s">
        <v>453</v>
      </c>
      <c r="H28" s="415">
        <v>42</v>
      </c>
      <c r="I28" s="419">
        <v>0.53261578604044357</v>
      </c>
      <c r="J28" s="416">
        <v>546</v>
      </c>
      <c r="K28" s="417">
        <v>0.2165807219357398</v>
      </c>
      <c r="L28" s="418">
        <v>1.6082474226804123E-2</v>
      </c>
    </row>
    <row r="29" spans="1:12" s="369" customFormat="1" ht="21.75" customHeight="1">
      <c r="A29" s="369">
        <v>25</v>
      </c>
      <c r="B29" s="369">
        <v>3</v>
      </c>
      <c r="C29" s="699"/>
      <c r="D29" s="411" t="s">
        <v>451</v>
      </c>
      <c r="E29" s="412" t="s">
        <v>134</v>
      </c>
      <c r="F29" s="412" t="s">
        <v>442</v>
      </c>
      <c r="G29" s="413" t="s">
        <v>454</v>
      </c>
      <c r="H29" s="415">
        <v>32</v>
      </c>
      <c r="I29" s="419">
        <v>0.5273972602739726</v>
      </c>
      <c r="J29" s="416">
        <v>537</v>
      </c>
      <c r="K29" s="417">
        <v>0.21301071003570013</v>
      </c>
      <c r="L29" s="418">
        <v>1.5817378497790868E-2</v>
      </c>
    </row>
    <row r="30" spans="1:12" s="369" customFormat="1" ht="21.75" customHeight="1">
      <c r="A30" s="369">
        <v>26</v>
      </c>
      <c r="B30" s="369">
        <v>4</v>
      </c>
      <c r="C30" s="695"/>
      <c r="D30" s="380" t="s">
        <v>451</v>
      </c>
      <c r="E30" s="381" t="s">
        <v>132</v>
      </c>
      <c r="F30" s="381" t="s">
        <v>428</v>
      </c>
      <c r="G30" s="382" t="s">
        <v>455</v>
      </c>
      <c r="H30" s="384">
        <v>44</v>
      </c>
      <c r="I30" s="383">
        <v>0.54153175591531755</v>
      </c>
      <c r="J30" s="386">
        <v>507</v>
      </c>
      <c r="K30" s="387">
        <v>0.20111067036890123</v>
      </c>
      <c r="L30" s="388">
        <v>1.4933726067746686E-2</v>
      </c>
    </row>
    <row r="31" spans="1:12" s="369" customFormat="1" ht="21.75" customHeight="1" thickBot="1">
      <c r="A31" s="369">
        <v>27</v>
      </c>
      <c r="B31" s="369">
        <v>5</v>
      </c>
      <c r="C31" s="696"/>
      <c r="D31" s="389" t="s">
        <v>451</v>
      </c>
      <c r="E31" s="390" t="s">
        <v>136</v>
      </c>
      <c r="F31" s="390" t="s">
        <v>424</v>
      </c>
      <c r="G31" s="391" t="s">
        <v>456</v>
      </c>
      <c r="H31" s="393">
        <v>24</v>
      </c>
      <c r="I31" s="392" t="s">
        <v>27</v>
      </c>
      <c r="J31" s="394">
        <v>205</v>
      </c>
      <c r="K31" s="395">
        <v>8.1316937723125746E-2</v>
      </c>
      <c r="L31" s="396">
        <v>6.0382916053019148E-3</v>
      </c>
    </row>
    <row r="32" spans="1:12" s="369" customFormat="1" ht="21.75" customHeight="1">
      <c r="A32" s="369">
        <v>28</v>
      </c>
      <c r="B32" s="369">
        <v>1</v>
      </c>
      <c r="C32" s="694"/>
      <c r="D32" s="370" t="s">
        <v>457</v>
      </c>
      <c r="E32" s="371" t="s">
        <v>356</v>
      </c>
      <c r="F32" s="371" t="s">
        <v>428</v>
      </c>
      <c r="G32" s="372" t="s">
        <v>159</v>
      </c>
      <c r="H32" s="398">
        <v>38</v>
      </c>
      <c r="I32" s="397">
        <v>0.6887527036770007</v>
      </c>
      <c r="J32" s="399">
        <v>779</v>
      </c>
      <c r="K32" s="400">
        <v>0.42920110192837463</v>
      </c>
      <c r="L32" s="401">
        <v>2.2945508100147276E-2</v>
      </c>
    </row>
    <row r="33" spans="1:12" s="369" customFormat="1" ht="21.75" customHeight="1">
      <c r="A33" s="369">
        <v>29</v>
      </c>
      <c r="B33" s="369">
        <v>2</v>
      </c>
      <c r="C33" s="695"/>
      <c r="D33" s="380" t="s">
        <v>457</v>
      </c>
      <c r="E33" s="381" t="s">
        <v>356</v>
      </c>
      <c r="F33" s="381" t="s">
        <v>435</v>
      </c>
      <c r="G33" s="382" t="s">
        <v>458</v>
      </c>
      <c r="H33" s="384">
        <v>18</v>
      </c>
      <c r="I33" s="383">
        <v>0.88675799086758</v>
      </c>
      <c r="J33" s="386">
        <v>426</v>
      </c>
      <c r="K33" s="387">
        <v>0.23471074380165288</v>
      </c>
      <c r="L33" s="388">
        <v>1.2547864506627393E-2</v>
      </c>
    </row>
    <row r="34" spans="1:12" s="369" customFormat="1" ht="21.75" customHeight="1">
      <c r="A34" s="369">
        <v>30</v>
      </c>
      <c r="B34" s="369">
        <v>3</v>
      </c>
      <c r="C34" s="695"/>
      <c r="D34" s="380" t="s">
        <v>457</v>
      </c>
      <c r="E34" s="381" t="s">
        <v>356</v>
      </c>
      <c r="F34" s="381" t="s">
        <v>435</v>
      </c>
      <c r="G34" s="382" t="s">
        <v>152</v>
      </c>
      <c r="H34" s="384">
        <v>30</v>
      </c>
      <c r="I34" s="383">
        <v>0.91360730593607298</v>
      </c>
      <c r="J34" s="386">
        <v>345</v>
      </c>
      <c r="K34" s="387">
        <v>0.19008264462809918</v>
      </c>
      <c r="L34" s="388">
        <v>1.01620029455081E-2</v>
      </c>
    </row>
    <row r="35" spans="1:12" s="369" customFormat="1" ht="21.75" customHeight="1" thickBot="1">
      <c r="A35" s="369">
        <v>31</v>
      </c>
      <c r="B35" s="369">
        <v>4</v>
      </c>
      <c r="C35" s="697"/>
      <c r="D35" s="402" t="s">
        <v>457</v>
      </c>
      <c r="E35" s="403" t="s">
        <v>356</v>
      </c>
      <c r="F35" s="403" t="s">
        <v>424</v>
      </c>
      <c r="G35" s="404" t="s">
        <v>459</v>
      </c>
      <c r="H35" s="406">
        <v>25</v>
      </c>
      <c r="I35" s="405" t="s">
        <v>27</v>
      </c>
      <c r="J35" s="407">
        <v>265</v>
      </c>
      <c r="K35" s="408">
        <v>0.14600550964187328</v>
      </c>
      <c r="L35" s="409">
        <v>7.8055964653902798E-3</v>
      </c>
    </row>
    <row r="36" spans="1:12" s="369" customFormat="1" ht="21.75" customHeight="1">
      <c r="A36" s="369">
        <v>32</v>
      </c>
      <c r="B36" s="369">
        <v>1</v>
      </c>
      <c r="C36" s="698"/>
      <c r="D36" s="373" t="s">
        <v>460</v>
      </c>
      <c r="E36" s="375" t="s">
        <v>172</v>
      </c>
      <c r="F36" s="375" t="s">
        <v>428</v>
      </c>
      <c r="G36" s="410" t="s">
        <v>461</v>
      </c>
      <c r="H36" s="376">
        <v>240</v>
      </c>
      <c r="I36" s="374">
        <v>0.7316552511415525</v>
      </c>
      <c r="J36" s="377">
        <v>3521</v>
      </c>
      <c r="K36" s="378">
        <v>0.71030865442808155</v>
      </c>
      <c r="L36" s="379">
        <v>0.10371134020618557</v>
      </c>
    </row>
    <row r="37" spans="1:12" s="369" customFormat="1" ht="21.75" customHeight="1">
      <c r="A37" s="369">
        <v>33</v>
      </c>
      <c r="B37" s="369">
        <v>2</v>
      </c>
      <c r="C37" s="695"/>
      <c r="D37" s="380" t="s">
        <v>460</v>
      </c>
      <c r="E37" s="381" t="s">
        <v>181</v>
      </c>
      <c r="F37" s="381" t="s">
        <v>428</v>
      </c>
      <c r="G37" s="382" t="s">
        <v>462</v>
      </c>
      <c r="H37" s="384">
        <v>23</v>
      </c>
      <c r="I37" s="383">
        <v>0.65300774270399053</v>
      </c>
      <c r="J37" s="386">
        <v>400</v>
      </c>
      <c r="K37" s="387">
        <v>8.0693968125882587E-2</v>
      </c>
      <c r="L37" s="388">
        <v>1.1782032400589101E-2</v>
      </c>
    </row>
    <row r="38" spans="1:12" s="369" customFormat="1" ht="21.75" customHeight="1">
      <c r="A38" s="369">
        <v>34</v>
      </c>
      <c r="B38" s="369">
        <v>3</v>
      </c>
      <c r="C38" s="695" t="s">
        <v>1018</v>
      </c>
      <c r="D38" s="380" t="s">
        <v>460</v>
      </c>
      <c r="E38" s="381" t="s">
        <v>172</v>
      </c>
      <c r="F38" s="381" t="s">
        <v>428</v>
      </c>
      <c r="G38" s="382" t="s">
        <v>463</v>
      </c>
      <c r="H38" s="384">
        <v>17</v>
      </c>
      <c r="I38" s="385" t="s">
        <v>27</v>
      </c>
      <c r="J38" s="386">
        <v>323</v>
      </c>
      <c r="K38" s="387">
        <v>6.5160379261650192E-2</v>
      </c>
      <c r="L38" s="388">
        <v>9.5139911634756994E-3</v>
      </c>
    </row>
    <row r="39" spans="1:12" s="369" customFormat="1" ht="21.75" customHeight="1">
      <c r="A39" s="369">
        <v>35</v>
      </c>
      <c r="B39" s="369">
        <v>4</v>
      </c>
      <c r="C39" s="695"/>
      <c r="D39" s="380" t="s">
        <v>460</v>
      </c>
      <c r="E39" s="381" t="s">
        <v>183</v>
      </c>
      <c r="F39" s="381" t="s">
        <v>428</v>
      </c>
      <c r="G39" s="382" t="s">
        <v>196</v>
      </c>
      <c r="H39" s="384">
        <v>15</v>
      </c>
      <c r="I39" s="385" t="s">
        <v>27</v>
      </c>
      <c r="J39" s="386">
        <v>189</v>
      </c>
      <c r="K39" s="387">
        <v>3.8127899939479522E-2</v>
      </c>
      <c r="L39" s="388">
        <v>5.5670103092783502E-3</v>
      </c>
    </row>
    <row r="40" spans="1:12" s="369" customFormat="1" ht="21.75" customHeight="1">
      <c r="A40" s="369">
        <v>36</v>
      </c>
      <c r="B40" s="369">
        <v>5</v>
      </c>
      <c r="C40" s="695"/>
      <c r="D40" s="380" t="s">
        <v>460</v>
      </c>
      <c r="E40" s="381" t="s">
        <v>178</v>
      </c>
      <c r="F40" s="381" t="s">
        <v>428</v>
      </c>
      <c r="G40" s="382" t="s">
        <v>464</v>
      </c>
      <c r="H40" s="384">
        <v>14</v>
      </c>
      <c r="I40" s="385" t="s">
        <v>27</v>
      </c>
      <c r="J40" s="386">
        <v>181</v>
      </c>
      <c r="K40" s="387">
        <v>3.6514020576961875E-2</v>
      </c>
      <c r="L40" s="388">
        <v>5.3313696612665683E-3</v>
      </c>
    </row>
    <row r="41" spans="1:12" s="369" customFormat="1" ht="21.75" customHeight="1">
      <c r="A41" s="369">
        <v>37</v>
      </c>
      <c r="B41" s="369">
        <v>6</v>
      </c>
      <c r="C41" s="695" t="s">
        <v>1019</v>
      </c>
      <c r="D41" s="380" t="s">
        <v>460</v>
      </c>
      <c r="E41" s="381" t="s">
        <v>190</v>
      </c>
      <c r="F41" s="381" t="s">
        <v>428</v>
      </c>
      <c r="G41" s="382" t="s">
        <v>465</v>
      </c>
      <c r="H41" s="384">
        <v>11</v>
      </c>
      <c r="I41" s="385" t="s">
        <v>27</v>
      </c>
      <c r="J41" s="386">
        <v>175</v>
      </c>
      <c r="K41" s="387">
        <v>3.5303611055073632E-2</v>
      </c>
      <c r="L41" s="388">
        <v>5.1546391752577319E-3</v>
      </c>
    </row>
    <row r="42" spans="1:12" s="369" customFormat="1" ht="21.75" customHeight="1" thickBot="1">
      <c r="A42" s="369">
        <v>38</v>
      </c>
      <c r="B42" s="369">
        <v>7</v>
      </c>
      <c r="C42" s="696"/>
      <c r="D42" s="389" t="s">
        <v>460</v>
      </c>
      <c r="E42" s="390" t="s">
        <v>185</v>
      </c>
      <c r="F42" s="390" t="s">
        <v>428</v>
      </c>
      <c r="G42" s="391" t="s">
        <v>466</v>
      </c>
      <c r="H42" s="393">
        <v>18</v>
      </c>
      <c r="I42" s="392" t="s">
        <v>27</v>
      </c>
      <c r="J42" s="394">
        <v>168</v>
      </c>
      <c r="K42" s="395">
        <v>3.3891466612870687E-2</v>
      </c>
      <c r="L42" s="396">
        <v>4.9484536082474223E-3</v>
      </c>
    </row>
    <row r="43" spans="1:12" s="369" customFormat="1" ht="21.75" customHeight="1">
      <c r="A43" s="369">
        <v>39</v>
      </c>
      <c r="B43" s="369">
        <v>1</v>
      </c>
      <c r="C43" s="694"/>
      <c r="D43" s="370" t="s">
        <v>203</v>
      </c>
      <c r="E43" s="371" t="s">
        <v>467</v>
      </c>
      <c r="F43" s="371" t="s">
        <v>428</v>
      </c>
      <c r="G43" s="372" t="s">
        <v>468</v>
      </c>
      <c r="H43" s="398">
        <v>87</v>
      </c>
      <c r="I43" s="397">
        <v>0.61886317115414891</v>
      </c>
      <c r="J43" s="399">
        <v>3879</v>
      </c>
      <c r="K43" s="400">
        <v>0.45057497967243582</v>
      </c>
      <c r="L43" s="401">
        <v>0.11425625920471282</v>
      </c>
    </row>
    <row r="44" spans="1:12" s="369" customFormat="1" ht="21.75" customHeight="1">
      <c r="A44" s="369">
        <v>40</v>
      </c>
      <c r="B44" s="369">
        <v>2</v>
      </c>
      <c r="C44" s="699"/>
      <c r="D44" s="411" t="s">
        <v>203</v>
      </c>
      <c r="E44" s="412" t="s">
        <v>469</v>
      </c>
      <c r="F44" s="412" t="s">
        <v>442</v>
      </c>
      <c r="G44" s="413" t="s">
        <v>470</v>
      </c>
      <c r="H44" s="415">
        <v>79</v>
      </c>
      <c r="I44" s="419">
        <v>0.84664470261834579</v>
      </c>
      <c r="J44" s="416">
        <v>2237</v>
      </c>
      <c r="K44" s="417">
        <v>0.2598443489371588</v>
      </c>
      <c r="L44" s="418">
        <v>6.5891016200294555E-2</v>
      </c>
    </row>
    <row r="45" spans="1:12" s="369" customFormat="1" ht="21.75" customHeight="1">
      <c r="A45" s="369">
        <v>41</v>
      </c>
      <c r="B45" s="369">
        <v>3</v>
      </c>
      <c r="C45" s="695"/>
      <c r="D45" s="380" t="s">
        <v>203</v>
      </c>
      <c r="E45" s="381" t="s">
        <v>471</v>
      </c>
      <c r="F45" s="381" t="s">
        <v>435</v>
      </c>
      <c r="G45" s="382" t="s">
        <v>472</v>
      </c>
      <c r="H45" s="384">
        <v>48</v>
      </c>
      <c r="I45" s="383">
        <v>1.0426099495313625</v>
      </c>
      <c r="J45" s="386">
        <v>1243</v>
      </c>
      <c r="K45" s="387">
        <v>0.14438378441166222</v>
      </c>
      <c r="L45" s="388">
        <v>3.6612665684830632E-2</v>
      </c>
    </row>
    <row r="46" spans="1:12" s="369" customFormat="1" ht="21.75" customHeight="1">
      <c r="A46" s="369">
        <v>42</v>
      </c>
      <c r="B46" s="369">
        <v>4</v>
      </c>
      <c r="C46" s="695"/>
      <c r="D46" s="380" t="s">
        <v>203</v>
      </c>
      <c r="E46" s="381" t="s">
        <v>473</v>
      </c>
      <c r="F46" s="381" t="s">
        <v>435</v>
      </c>
      <c r="G46" s="382" t="s">
        <v>474</v>
      </c>
      <c r="H46" s="384">
        <v>43</v>
      </c>
      <c r="I46" s="383">
        <v>0.97005415737496015</v>
      </c>
      <c r="J46" s="386">
        <v>872</v>
      </c>
      <c r="K46" s="387">
        <v>0.10128934835637124</v>
      </c>
      <c r="L46" s="388">
        <v>2.5684830633284243E-2</v>
      </c>
    </row>
    <row r="47" spans="1:12" s="369" customFormat="1" ht="21.75" customHeight="1">
      <c r="A47" s="369">
        <v>43</v>
      </c>
      <c r="B47" s="369">
        <v>5</v>
      </c>
      <c r="C47" s="695"/>
      <c r="D47" s="380" t="s">
        <v>203</v>
      </c>
      <c r="E47" s="381" t="s">
        <v>471</v>
      </c>
      <c r="F47" s="381" t="s">
        <v>424</v>
      </c>
      <c r="G47" s="382" t="s">
        <v>475</v>
      </c>
      <c r="H47" s="384">
        <v>28</v>
      </c>
      <c r="I47" s="383">
        <v>0.32632093933463796</v>
      </c>
      <c r="J47" s="386">
        <v>203</v>
      </c>
      <c r="K47" s="387">
        <v>2.3579974445347891E-2</v>
      </c>
      <c r="L47" s="388">
        <v>5.9793814432989693E-3</v>
      </c>
    </row>
    <row r="48" spans="1:12" s="369" customFormat="1" ht="21.75" customHeight="1" thickBot="1">
      <c r="A48" s="369">
        <v>44</v>
      </c>
      <c r="B48" s="369">
        <v>6</v>
      </c>
      <c r="C48" s="697"/>
      <c r="D48" s="402" t="s">
        <v>203</v>
      </c>
      <c r="E48" s="403" t="s">
        <v>476</v>
      </c>
      <c r="F48" s="403" t="s">
        <v>428</v>
      </c>
      <c r="G48" s="404" t="s">
        <v>214</v>
      </c>
      <c r="H48" s="406">
        <v>21</v>
      </c>
      <c r="I48" s="405" t="s">
        <v>27</v>
      </c>
      <c r="J48" s="407">
        <v>175</v>
      </c>
      <c r="K48" s="408">
        <v>2.0327564177024044E-2</v>
      </c>
      <c r="L48" s="409">
        <v>5.1546391752577319E-3</v>
      </c>
    </row>
    <row r="49" spans="1:14" s="369" customFormat="1" ht="21.75" customHeight="1">
      <c r="A49" s="369">
        <v>45</v>
      </c>
      <c r="B49" s="369">
        <v>1</v>
      </c>
      <c r="C49" s="698"/>
      <c r="D49" s="373" t="s">
        <v>224</v>
      </c>
      <c r="E49" s="375" t="s">
        <v>477</v>
      </c>
      <c r="F49" s="375" t="s">
        <v>424</v>
      </c>
      <c r="G49" s="410" t="s">
        <v>478</v>
      </c>
      <c r="H49" s="376">
        <v>28</v>
      </c>
      <c r="I49" s="374">
        <v>0.44814090019569475</v>
      </c>
      <c r="J49" s="377">
        <v>499</v>
      </c>
      <c r="K49" s="378">
        <v>0.59903961584633858</v>
      </c>
      <c r="L49" s="379">
        <v>1.4698085419734904E-2</v>
      </c>
    </row>
    <row r="50" spans="1:14" s="369" customFormat="1" ht="21.75" customHeight="1">
      <c r="A50" s="369">
        <v>46</v>
      </c>
      <c r="B50" s="369">
        <v>2</v>
      </c>
      <c r="C50" s="699"/>
      <c r="D50" s="411" t="s">
        <v>224</v>
      </c>
      <c r="E50" s="412" t="s">
        <v>479</v>
      </c>
      <c r="F50" s="412" t="s">
        <v>442</v>
      </c>
      <c r="G50" s="413" t="s">
        <v>480</v>
      </c>
      <c r="H50" s="415">
        <v>25</v>
      </c>
      <c r="I50" s="419">
        <v>0.91707762557077632</v>
      </c>
      <c r="J50" s="416">
        <v>168</v>
      </c>
      <c r="K50" s="417">
        <v>0.20168067226890757</v>
      </c>
      <c r="L50" s="418">
        <v>4.9484536082474223E-3</v>
      </c>
    </row>
    <row r="51" spans="1:14" s="369" customFormat="1" ht="21.75" customHeight="1" thickBot="1">
      <c r="A51" s="369">
        <v>47</v>
      </c>
      <c r="B51" s="369">
        <v>3</v>
      </c>
      <c r="C51" s="696"/>
      <c r="D51" s="389" t="s">
        <v>224</v>
      </c>
      <c r="E51" s="390" t="s">
        <v>481</v>
      </c>
      <c r="F51" s="390" t="s">
        <v>435</v>
      </c>
      <c r="G51" s="391" t="s">
        <v>482</v>
      </c>
      <c r="H51" s="393">
        <v>10</v>
      </c>
      <c r="I51" s="392" t="s">
        <v>27</v>
      </c>
      <c r="J51" s="394">
        <v>166</v>
      </c>
      <c r="K51" s="395">
        <v>0.19927971188475391</v>
      </c>
      <c r="L51" s="396">
        <v>4.8895434462444768E-3</v>
      </c>
    </row>
    <row r="52" spans="1:14" s="369" customFormat="1" ht="21.75" customHeight="1">
      <c r="A52" s="369">
        <v>48</v>
      </c>
      <c r="B52" s="369">
        <v>1</v>
      </c>
      <c r="C52" s="694"/>
      <c r="D52" s="370" t="s">
        <v>239</v>
      </c>
      <c r="E52" s="371" t="s">
        <v>483</v>
      </c>
      <c r="F52" s="371" t="s">
        <v>424</v>
      </c>
      <c r="G52" s="372" t="s">
        <v>484</v>
      </c>
      <c r="H52" s="398">
        <v>54</v>
      </c>
      <c r="I52" s="397">
        <v>0.69315068493150689</v>
      </c>
      <c r="J52" s="399">
        <v>1025</v>
      </c>
      <c r="K52" s="400">
        <v>0.62999385371850025</v>
      </c>
      <c r="L52" s="401">
        <v>3.0191458026509573E-2</v>
      </c>
    </row>
    <row r="53" spans="1:14" s="369" customFormat="1" ht="21.75" customHeight="1">
      <c r="A53" s="369">
        <v>49</v>
      </c>
      <c r="B53" s="369">
        <v>2</v>
      </c>
      <c r="C53" s="699"/>
      <c r="D53" s="411" t="s">
        <v>239</v>
      </c>
      <c r="E53" s="412" t="s">
        <v>485</v>
      </c>
      <c r="F53" s="412" t="s">
        <v>442</v>
      </c>
      <c r="G53" s="413" t="s">
        <v>486</v>
      </c>
      <c r="H53" s="415">
        <v>25</v>
      </c>
      <c r="I53" s="419">
        <v>0.58126027397260271</v>
      </c>
      <c r="J53" s="416">
        <v>349</v>
      </c>
      <c r="K53" s="417">
        <v>0.21450522433927474</v>
      </c>
      <c r="L53" s="418">
        <v>1.0279823269513991E-2</v>
      </c>
    </row>
    <row r="54" spans="1:14" s="369" customFormat="1" ht="21.75" customHeight="1">
      <c r="A54" s="369">
        <v>50</v>
      </c>
      <c r="B54" s="369">
        <v>3</v>
      </c>
      <c r="C54" s="695"/>
      <c r="D54" s="380" t="s">
        <v>239</v>
      </c>
      <c r="E54" s="381" t="s">
        <v>483</v>
      </c>
      <c r="F54" s="381" t="s">
        <v>435</v>
      </c>
      <c r="G54" s="382" t="s">
        <v>378</v>
      </c>
      <c r="H54" s="384" t="s">
        <v>27</v>
      </c>
      <c r="I54" s="385" t="s">
        <v>27</v>
      </c>
      <c r="J54" s="386">
        <v>142</v>
      </c>
      <c r="K54" s="387">
        <v>8.7277197295636141E-2</v>
      </c>
      <c r="L54" s="388">
        <v>4.1826215022091311E-3</v>
      </c>
    </row>
    <row r="55" spans="1:14" s="369" customFormat="1" ht="21.75" customHeight="1" thickBot="1">
      <c r="A55" s="369">
        <v>51</v>
      </c>
      <c r="B55" s="369">
        <v>4</v>
      </c>
      <c r="C55" s="697"/>
      <c r="D55" s="402" t="s">
        <v>239</v>
      </c>
      <c r="E55" s="403" t="s">
        <v>487</v>
      </c>
      <c r="F55" s="403" t="s">
        <v>424</v>
      </c>
      <c r="G55" s="404" t="s">
        <v>379</v>
      </c>
      <c r="H55" s="406">
        <v>20</v>
      </c>
      <c r="I55" s="405" t="s">
        <v>27</v>
      </c>
      <c r="J55" s="407">
        <v>111</v>
      </c>
      <c r="K55" s="408">
        <v>6.822372464658881E-2</v>
      </c>
      <c r="L55" s="409">
        <v>3.2695139911634759E-3</v>
      </c>
    </row>
    <row r="56" spans="1:14" s="369" customFormat="1" ht="21.75" customHeight="1">
      <c r="A56" s="369">
        <v>52</v>
      </c>
      <c r="B56" s="369">
        <v>1</v>
      </c>
      <c r="C56" s="694"/>
      <c r="D56" s="370" t="s">
        <v>260</v>
      </c>
      <c r="E56" s="371" t="s">
        <v>488</v>
      </c>
      <c r="F56" s="371" t="s">
        <v>428</v>
      </c>
      <c r="G56" s="372" t="s">
        <v>489</v>
      </c>
      <c r="H56" s="398">
        <v>58</v>
      </c>
      <c r="I56" s="397">
        <v>0.49220595181861126</v>
      </c>
      <c r="J56" s="399">
        <v>877</v>
      </c>
      <c r="K56" s="378">
        <v>0.61673699015471173</v>
      </c>
      <c r="L56" s="379">
        <v>2.5832106038291607E-2</v>
      </c>
    </row>
    <row r="57" spans="1:14" s="369" customFormat="1" ht="21.75" customHeight="1" thickBot="1">
      <c r="A57" s="369">
        <v>53</v>
      </c>
      <c r="B57" s="369">
        <v>2</v>
      </c>
      <c r="C57" s="697"/>
      <c r="D57" s="402" t="s">
        <v>260</v>
      </c>
      <c r="E57" s="403" t="s">
        <v>490</v>
      </c>
      <c r="F57" s="403" t="s">
        <v>424</v>
      </c>
      <c r="G57" s="404" t="s">
        <v>491</v>
      </c>
      <c r="H57" s="406">
        <v>46</v>
      </c>
      <c r="I57" s="420">
        <v>0.55949970220369261</v>
      </c>
      <c r="J57" s="407">
        <v>545</v>
      </c>
      <c r="K57" s="408">
        <v>0.38326300984528833</v>
      </c>
      <c r="L57" s="409">
        <v>1.6053019145802649E-2</v>
      </c>
    </row>
    <row r="58" spans="1:14" ht="45.75" customHeight="1">
      <c r="D58" s="752" t="s">
        <v>492</v>
      </c>
      <c r="E58" s="753"/>
      <c r="F58" s="753"/>
      <c r="G58" s="753"/>
      <c r="H58" s="753"/>
      <c r="I58" s="753"/>
      <c r="J58" s="753"/>
    </row>
    <row r="59" spans="1:14">
      <c r="B59" s="421"/>
      <c r="C59" s="421"/>
      <c r="D59" s="421"/>
      <c r="E59" s="421"/>
      <c r="F59" s="421"/>
      <c r="G59" s="421"/>
      <c r="H59" s="421"/>
      <c r="I59" s="421"/>
      <c r="J59" s="421"/>
      <c r="K59" s="421"/>
      <c r="L59" s="421"/>
      <c r="M59" s="421"/>
      <c r="N59" s="421"/>
    </row>
    <row r="60" spans="1:14">
      <c r="B60" s="421"/>
      <c r="C60" s="421"/>
      <c r="D60" s="421"/>
      <c r="E60" s="421"/>
      <c r="F60" s="421"/>
      <c r="G60" s="421"/>
      <c r="H60" s="421"/>
      <c r="I60" s="421"/>
      <c r="J60" s="421"/>
      <c r="K60" s="421"/>
      <c r="L60" s="421"/>
      <c r="M60" s="421"/>
      <c r="N60" s="421"/>
    </row>
    <row r="61" spans="1:14">
      <c r="B61" s="421"/>
      <c r="C61" s="421"/>
      <c r="D61" s="421"/>
      <c r="E61" s="421"/>
      <c r="F61" s="421"/>
      <c r="G61" s="421"/>
      <c r="H61" s="421"/>
      <c r="I61" s="421"/>
      <c r="J61" s="421"/>
      <c r="K61" s="421"/>
      <c r="L61" s="421"/>
      <c r="M61" s="421"/>
      <c r="N61" s="421"/>
    </row>
    <row r="62" spans="1:14"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</row>
    <row r="63" spans="1:14"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</row>
    <row r="64" spans="1:14">
      <c r="B64" s="421"/>
      <c r="C64" s="421"/>
      <c r="D64" s="421"/>
      <c r="E64" s="421"/>
      <c r="F64" s="421"/>
      <c r="G64" s="421"/>
      <c r="H64" s="421"/>
      <c r="I64" s="421"/>
      <c r="J64" s="421"/>
      <c r="K64" s="421"/>
      <c r="L64" s="421"/>
      <c r="M64" s="421"/>
      <c r="N64" s="421"/>
    </row>
  </sheetData>
  <autoFilter ref="D4:K4">
    <sortState ref="D6:Q57">
      <sortCondition ref="D4"/>
    </sortState>
  </autoFilter>
  <mergeCells count="10">
    <mergeCell ref="C2:L2"/>
    <mergeCell ref="C3:C4"/>
    <mergeCell ref="K3:K4"/>
    <mergeCell ref="L3:L4"/>
    <mergeCell ref="D58:J58"/>
    <mergeCell ref="D3:D4"/>
    <mergeCell ref="E3:E4"/>
    <mergeCell ref="F3:F4"/>
    <mergeCell ref="G3:G4"/>
    <mergeCell ref="H3:J3"/>
  </mergeCells>
  <phoneticPr fontId="3"/>
  <conditionalFormatting sqref="H5:H5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{92C6D232-1A9B-4703-8E55-0BE853C3A8EE}</x14:id>
        </ext>
      </extLst>
    </cfRule>
  </conditionalFormatting>
  <conditionalFormatting sqref="J5:J5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{9B3A1E44-C453-4683-8318-EE9A77832524}</x14:id>
        </ext>
      </extLst>
    </cfRule>
  </conditionalFormatting>
  <pageMargins left="0.70866141732283472" right="0.31496062992125984" top="0.94488188976377963" bottom="0.74803149606299213" header="0.31496062992125984" footer="0.31496062992125984"/>
  <pageSetup paperSize="9" scale="4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C6D232-1A9B-4703-8E55-0BE853C3A8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H5:H57</xm:sqref>
        </x14:conditionalFormatting>
        <x14:conditionalFormatting xmlns:xm="http://schemas.microsoft.com/office/excel/2006/main">
          <x14:cfRule type="dataBar" id="{9B3A1E44-C453-4683-8318-EE9A7783252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J5:J57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427"/>
  <sheetViews>
    <sheetView view="pageBreakPreview" zoomScale="80" zoomScaleNormal="100" zoomScaleSheetLayoutView="80" workbookViewId="0">
      <pane ySplit="3" topLeftCell="A4" activePane="bottomLeft" state="frozen"/>
      <selection pane="bottomLeft"/>
    </sheetView>
  </sheetViews>
  <sheetFormatPr defaultColWidth="8.625" defaultRowHeight="15.75"/>
  <cols>
    <col min="1" max="1" width="2.5" style="554" customWidth="1"/>
    <col min="2" max="2" width="9.25" style="555" customWidth="1"/>
    <col min="3" max="3" width="6.75" style="556" customWidth="1"/>
    <col min="4" max="4" width="7.875" style="556" customWidth="1"/>
    <col min="5" max="5" width="7.75" style="556" customWidth="1"/>
    <col min="6" max="6" width="6" style="556" customWidth="1"/>
    <col min="7" max="7" width="36.625" style="557" customWidth="1"/>
    <col min="8" max="8" width="11.875" style="556" customWidth="1"/>
    <col min="9" max="9" width="12.625" style="554" customWidth="1"/>
    <col min="10" max="10" width="14.5" style="558" customWidth="1"/>
    <col min="11" max="11" width="21.125" style="558" customWidth="1"/>
    <col min="12" max="13" width="7.75" style="553" customWidth="1"/>
    <col min="14" max="16384" width="8.625" style="553"/>
  </cols>
  <sheetData>
    <row r="1" spans="1:16" s="427" customFormat="1" ht="21">
      <c r="A1" s="422"/>
      <c r="B1" s="423" t="s">
        <v>493</v>
      </c>
      <c r="C1" s="424"/>
      <c r="D1" s="424"/>
      <c r="E1" s="424"/>
      <c r="F1" s="424"/>
      <c r="G1" s="425"/>
      <c r="H1" s="424"/>
      <c r="I1" s="422"/>
      <c r="J1" s="426"/>
      <c r="K1" s="426"/>
      <c r="M1" s="287" t="s">
        <v>312</v>
      </c>
    </row>
    <row r="2" spans="1:16" s="427" customFormat="1" ht="26.25" customHeight="1" thickBot="1">
      <c r="A2" s="422"/>
      <c r="B2" s="762" t="s">
        <v>494</v>
      </c>
      <c r="C2" s="763"/>
      <c r="D2" s="763"/>
      <c r="E2" s="763"/>
      <c r="F2" s="763"/>
      <c r="G2" s="763"/>
      <c r="H2" s="763"/>
      <c r="I2" s="763"/>
      <c r="J2" s="763"/>
      <c r="K2" s="763"/>
      <c r="L2" s="741"/>
      <c r="M2" s="741"/>
    </row>
    <row r="3" spans="1:16" s="439" customFormat="1" ht="39.75" customHeight="1" thickBot="1">
      <c r="A3" s="428"/>
      <c r="B3" s="429" t="s">
        <v>314</v>
      </c>
      <c r="C3" s="430" t="s">
        <v>3</v>
      </c>
      <c r="D3" s="430" t="s">
        <v>315</v>
      </c>
      <c r="E3" s="431" t="s">
        <v>316</v>
      </c>
      <c r="F3" s="432" t="s">
        <v>317</v>
      </c>
      <c r="G3" s="433" t="s">
        <v>495</v>
      </c>
      <c r="H3" s="434" t="s">
        <v>496</v>
      </c>
      <c r="I3" s="434" t="s">
        <v>497</v>
      </c>
      <c r="J3" s="435" t="s">
        <v>498</v>
      </c>
      <c r="K3" s="436" t="s">
        <v>499</v>
      </c>
      <c r="L3" s="437" t="s">
        <v>12</v>
      </c>
      <c r="M3" s="438" t="s">
        <v>13</v>
      </c>
    </row>
    <row r="4" spans="1:16" s="452" customFormat="1" ht="13.5" customHeight="1">
      <c r="A4" s="440">
        <v>1</v>
      </c>
      <c r="B4" s="441"/>
      <c r="C4" s="442" t="s">
        <v>320</v>
      </c>
      <c r="D4" s="443" t="s">
        <v>28</v>
      </c>
      <c r="E4" s="444" t="s">
        <v>331</v>
      </c>
      <c r="F4" s="444" t="s">
        <v>407</v>
      </c>
      <c r="G4" s="445" t="s">
        <v>500</v>
      </c>
      <c r="H4" s="446" t="s">
        <v>501</v>
      </c>
      <c r="I4" s="447">
        <v>180</v>
      </c>
      <c r="J4" s="448">
        <v>5961</v>
      </c>
      <c r="K4" s="449">
        <f t="shared" ref="K4:K67" si="0">IF(I4=0, "", J4/I4)</f>
        <v>33.116666666666667</v>
      </c>
      <c r="L4" s="450">
        <f>J4/$J$415</f>
        <v>0.12468885309682683</v>
      </c>
      <c r="M4" s="451">
        <f>J4/$J$427</f>
        <v>1.2151319705481854E-2</v>
      </c>
    </row>
    <row r="5" spans="1:16" s="452" customFormat="1">
      <c r="A5" s="440">
        <v>2</v>
      </c>
      <c r="B5" s="453"/>
      <c r="C5" s="454" t="s">
        <v>320</v>
      </c>
      <c r="D5" s="455" t="s">
        <v>28</v>
      </c>
      <c r="E5" s="456" t="s">
        <v>325</v>
      </c>
      <c r="F5" s="456" t="s">
        <v>404</v>
      </c>
      <c r="G5" s="457" t="s">
        <v>502</v>
      </c>
      <c r="H5" s="458" t="s">
        <v>501</v>
      </c>
      <c r="I5" s="459">
        <v>599</v>
      </c>
      <c r="J5" s="460">
        <v>5810</v>
      </c>
      <c r="K5" s="461">
        <f t="shared" si="0"/>
        <v>9.6994991652754585</v>
      </c>
      <c r="L5" s="462">
        <f t="shared" ref="L5:L34" si="1">J5/$J$415</f>
        <v>0.1215303198276403</v>
      </c>
      <c r="M5" s="463">
        <f t="shared" ref="M5:M68" si="2">J5/$J$427</f>
        <v>1.1843510734583052E-2</v>
      </c>
    </row>
    <row r="6" spans="1:16" s="452" customFormat="1">
      <c r="A6" s="440">
        <v>3</v>
      </c>
      <c r="B6" s="453"/>
      <c r="C6" s="454" t="s">
        <v>320</v>
      </c>
      <c r="D6" s="455" t="s">
        <v>23</v>
      </c>
      <c r="E6" s="456" t="s">
        <v>323</v>
      </c>
      <c r="F6" s="456" t="s">
        <v>403</v>
      </c>
      <c r="G6" s="457" t="s">
        <v>503</v>
      </c>
      <c r="H6" s="458" t="s">
        <v>347</v>
      </c>
      <c r="I6" s="459">
        <v>500</v>
      </c>
      <c r="J6" s="460">
        <v>5572</v>
      </c>
      <c r="K6" s="461">
        <f t="shared" si="0"/>
        <v>11.144</v>
      </c>
      <c r="L6" s="462">
        <f t="shared" si="1"/>
        <v>0.1165519693768695</v>
      </c>
      <c r="M6" s="463">
        <f t="shared" si="2"/>
        <v>1.1358354873166396E-2</v>
      </c>
    </row>
    <row r="7" spans="1:16" s="452" customFormat="1">
      <c r="A7" s="440">
        <v>4</v>
      </c>
      <c r="B7" s="464"/>
      <c r="C7" s="465" t="s">
        <v>320</v>
      </c>
      <c r="D7" s="466" t="s">
        <v>23</v>
      </c>
      <c r="E7" s="467" t="s">
        <v>331</v>
      </c>
      <c r="F7" s="467" t="s">
        <v>407</v>
      </c>
      <c r="G7" s="468" t="s">
        <v>504</v>
      </c>
      <c r="H7" s="469" t="s">
        <v>347</v>
      </c>
      <c r="I7" s="470">
        <v>265</v>
      </c>
      <c r="J7" s="471">
        <v>5007</v>
      </c>
      <c r="K7" s="472">
        <f t="shared" si="0"/>
        <v>18.89433962264151</v>
      </c>
      <c r="L7" s="473">
        <f t="shared" si="1"/>
        <v>0.10473361641600602</v>
      </c>
      <c r="M7" s="474">
        <f t="shared" si="2"/>
        <v>1.0206619319803328E-2</v>
      </c>
    </row>
    <row r="8" spans="1:16" s="452" customFormat="1">
      <c r="A8" s="440">
        <v>5</v>
      </c>
      <c r="B8" s="453"/>
      <c r="C8" s="454" t="s">
        <v>320</v>
      </c>
      <c r="D8" s="455" t="s">
        <v>23</v>
      </c>
      <c r="E8" s="456" t="s">
        <v>323</v>
      </c>
      <c r="F8" s="456" t="s">
        <v>403</v>
      </c>
      <c r="G8" s="457" t="s">
        <v>505</v>
      </c>
      <c r="H8" s="458" t="s">
        <v>347</v>
      </c>
      <c r="I8" s="459">
        <v>343</v>
      </c>
      <c r="J8" s="460">
        <v>3969</v>
      </c>
      <c r="K8" s="461">
        <f t="shared" si="0"/>
        <v>11.571428571428571</v>
      </c>
      <c r="L8" s="462">
        <f t="shared" si="1"/>
        <v>8.3021314870207294E-2</v>
      </c>
      <c r="M8" s="463">
        <f t="shared" si="2"/>
        <v>8.090687453624807E-3</v>
      </c>
    </row>
    <row r="9" spans="1:16" s="452" customFormat="1">
      <c r="A9" s="440">
        <v>6</v>
      </c>
      <c r="B9" s="453"/>
      <c r="C9" s="454" t="s">
        <v>320</v>
      </c>
      <c r="D9" s="455" t="s">
        <v>18</v>
      </c>
      <c r="E9" s="456" t="s">
        <v>325</v>
      </c>
      <c r="F9" s="456" t="s">
        <v>404</v>
      </c>
      <c r="G9" s="457" t="s">
        <v>51</v>
      </c>
      <c r="H9" s="458" t="s">
        <v>347</v>
      </c>
      <c r="I9" s="459">
        <v>267</v>
      </c>
      <c r="J9" s="460">
        <v>3903</v>
      </c>
      <c r="K9" s="461">
        <f t="shared" si="0"/>
        <v>14.617977528089888</v>
      </c>
      <c r="L9" s="462">
        <f t="shared" si="1"/>
        <v>8.1640763904867492E-2</v>
      </c>
      <c r="M9" s="463">
        <f t="shared" si="2"/>
        <v>7.9561484332319535E-3</v>
      </c>
    </row>
    <row r="10" spans="1:16" s="452" customFormat="1">
      <c r="A10" s="440">
        <v>7</v>
      </c>
      <c r="B10" s="453"/>
      <c r="C10" s="454" t="s">
        <v>320</v>
      </c>
      <c r="D10" s="455" t="s">
        <v>23</v>
      </c>
      <c r="E10" s="456" t="s">
        <v>342</v>
      </c>
      <c r="F10" s="456" t="s">
        <v>404</v>
      </c>
      <c r="G10" s="457" t="s">
        <v>48</v>
      </c>
      <c r="H10" s="458" t="s">
        <v>347</v>
      </c>
      <c r="I10" s="459">
        <v>391</v>
      </c>
      <c r="J10" s="460">
        <v>3583</v>
      </c>
      <c r="K10" s="461">
        <f t="shared" si="0"/>
        <v>9.1636828644501271</v>
      </c>
      <c r="L10" s="462">
        <f t="shared" si="1"/>
        <v>7.4947183466856318E-2</v>
      </c>
      <c r="M10" s="463">
        <f t="shared" si="2"/>
        <v>7.3038380313272073E-3</v>
      </c>
    </row>
    <row r="11" spans="1:16" s="452" customFormat="1">
      <c r="A11" s="440">
        <v>8</v>
      </c>
      <c r="B11" s="453"/>
      <c r="C11" s="454" t="s">
        <v>320</v>
      </c>
      <c r="D11" s="455" t="s">
        <v>46</v>
      </c>
      <c r="E11" s="456" t="s">
        <v>325</v>
      </c>
      <c r="F11" s="456" t="s">
        <v>404</v>
      </c>
      <c r="G11" s="457" t="s">
        <v>432</v>
      </c>
      <c r="H11" s="458" t="s">
        <v>506</v>
      </c>
      <c r="I11" s="459">
        <v>364</v>
      </c>
      <c r="J11" s="460">
        <v>3056</v>
      </c>
      <c r="K11" s="461">
        <f t="shared" si="0"/>
        <v>8.395604395604396</v>
      </c>
      <c r="L11" s="462">
        <f t="shared" si="1"/>
        <v>6.3923693183006669E-2</v>
      </c>
      <c r="M11" s="463">
        <f t="shared" si="2"/>
        <v>6.2295643381903281E-3</v>
      </c>
    </row>
    <row r="12" spans="1:16" s="452" customFormat="1">
      <c r="A12" s="440">
        <v>9</v>
      </c>
      <c r="B12" s="453"/>
      <c r="C12" s="454" t="s">
        <v>320</v>
      </c>
      <c r="D12" s="455" t="s">
        <v>23</v>
      </c>
      <c r="E12" s="456" t="s">
        <v>328</v>
      </c>
      <c r="F12" s="456" t="s">
        <v>403</v>
      </c>
      <c r="G12" s="457" t="s">
        <v>507</v>
      </c>
      <c r="H12" s="458" t="s">
        <v>347</v>
      </c>
      <c r="I12" s="459">
        <v>565</v>
      </c>
      <c r="J12" s="460">
        <v>2059</v>
      </c>
      <c r="K12" s="461">
        <f t="shared" si="0"/>
        <v>3.6442477876106194</v>
      </c>
      <c r="L12" s="462">
        <f t="shared" si="1"/>
        <v>4.3069006630828119E-2</v>
      </c>
      <c r="M12" s="463">
        <f t="shared" si="2"/>
        <v>4.1972097422558526E-3</v>
      </c>
    </row>
    <row r="13" spans="1:16" s="452" customFormat="1">
      <c r="A13" s="440">
        <v>10</v>
      </c>
      <c r="B13" s="464"/>
      <c r="C13" s="465" t="s">
        <v>320</v>
      </c>
      <c r="D13" s="466" t="s">
        <v>28</v>
      </c>
      <c r="E13" s="467" t="s">
        <v>365</v>
      </c>
      <c r="F13" s="467" t="s">
        <v>407</v>
      </c>
      <c r="G13" s="468" t="s">
        <v>508</v>
      </c>
      <c r="H13" s="469" t="s">
        <v>506</v>
      </c>
      <c r="I13" s="470">
        <v>90</v>
      </c>
      <c r="J13" s="471">
        <v>1992</v>
      </c>
      <c r="K13" s="472">
        <f t="shared" si="0"/>
        <v>22.133333333333333</v>
      </c>
      <c r="L13" s="473">
        <f t="shared" si="1"/>
        <v>4.1667538226619533E-2</v>
      </c>
      <c r="M13" s="474">
        <f t="shared" si="2"/>
        <v>4.0606322518570463E-3</v>
      </c>
    </row>
    <row r="14" spans="1:16" s="452" customFormat="1">
      <c r="A14" s="440">
        <v>11</v>
      </c>
      <c r="B14" s="464"/>
      <c r="C14" s="465" t="s">
        <v>320</v>
      </c>
      <c r="D14" s="466" t="s">
        <v>46</v>
      </c>
      <c r="E14" s="467" t="s">
        <v>331</v>
      </c>
      <c r="F14" s="467" t="s">
        <v>407</v>
      </c>
      <c r="G14" s="468" t="s">
        <v>509</v>
      </c>
      <c r="H14" s="469" t="s">
        <v>347</v>
      </c>
      <c r="I14" s="470">
        <v>75</v>
      </c>
      <c r="J14" s="471">
        <v>1932</v>
      </c>
      <c r="K14" s="472">
        <f t="shared" si="0"/>
        <v>25.76</v>
      </c>
      <c r="L14" s="473">
        <f t="shared" si="1"/>
        <v>4.041249189449244E-2</v>
      </c>
      <c r="M14" s="474">
        <f t="shared" si="2"/>
        <v>3.9383240514999059E-3</v>
      </c>
    </row>
    <row r="15" spans="1:16" s="452" customFormat="1">
      <c r="A15" s="440">
        <v>12</v>
      </c>
      <c r="B15" s="453"/>
      <c r="C15" s="454" t="s">
        <v>320</v>
      </c>
      <c r="D15" s="455" t="s">
        <v>23</v>
      </c>
      <c r="E15" s="456" t="s">
        <v>321</v>
      </c>
      <c r="F15" s="456" t="s">
        <v>403</v>
      </c>
      <c r="G15" s="457" t="s">
        <v>510</v>
      </c>
      <c r="H15" s="458" t="s">
        <v>347</v>
      </c>
      <c r="I15" s="459">
        <v>1034</v>
      </c>
      <c r="J15" s="460">
        <v>1189</v>
      </c>
      <c r="K15" s="461">
        <f t="shared" si="0"/>
        <v>1.1499032882011606</v>
      </c>
      <c r="L15" s="462">
        <f t="shared" si="1"/>
        <v>2.4870834814985254E-2</v>
      </c>
      <c r="M15" s="463">
        <f t="shared" si="2"/>
        <v>2.4237408370773234E-3</v>
      </c>
      <c r="O15" s="475"/>
      <c r="P15" s="475"/>
    </row>
    <row r="16" spans="1:16" s="452" customFormat="1">
      <c r="A16" s="440">
        <v>13</v>
      </c>
      <c r="B16" s="464"/>
      <c r="C16" s="465" t="s">
        <v>320</v>
      </c>
      <c r="D16" s="466" t="s">
        <v>28</v>
      </c>
      <c r="E16" s="467" t="s">
        <v>331</v>
      </c>
      <c r="F16" s="467" t="s">
        <v>407</v>
      </c>
      <c r="G16" s="468" t="s">
        <v>511</v>
      </c>
      <c r="H16" s="469" t="s">
        <v>506</v>
      </c>
      <c r="I16" s="470">
        <v>94</v>
      </c>
      <c r="J16" s="471">
        <v>892</v>
      </c>
      <c r="K16" s="472">
        <f t="shared" si="0"/>
        <v>9.4893617021276597</v>
      </c>
      <c r="L16" s="473">
        <f t="shared" si="1"/>
        <v>1.8658355470956137E-2</v>
      </c>
      <c r="M16" s="474">
        <f t="shared" si="2"/>
        <v>1.8183152453094804E-3</v>
      </c>
      <c r="O16" s="475"/>
      <c r="P16" s="475"/>
    </row>
    <row r="17" spans="1:16" s="452" customFormat="1">
      <c r="A17" s="440">
        <v>14</v>
      </c>
      <c r="B17" s="464"/>
      <c r="C17" s="465" t="s">
        <v>320</v>
      </c>
      <c r="D17" s="466" t="s">
        <v>28</v>
      </c>
      <c r="E17" s="467" t="s">
        <v>331</v>
      </c>
      <c r="F17" s="467" t="s">
        <v>407</v>
      </c>
      <c r="G17" s="468" t="s">
        <v>512</v>
      </c>
      <c r="H17" s="469" t="s">
        <v>347</v>
      </c>
      <c r="I17" s="470">
        <v>37</v>
      </c>
      <c r="J17" s="471">
        <v>478</v>
      </c>
      <c r="K17" s="472">
        <f t="shared" si="0"/>
        <v>12.918918918918919</v>
      </c>
      <c r="L17" s="473">
        <f t="shared" si="1"/>
        <v>9.9985357792791857E-3</v>
      </c>
      <c r="M17" s="474">
        <f t="shared" si="2"/>
        <v>9.7438866284521488E-4</v>
      </c>
      <c r="O17" s="475"/>
      <c r="P17" s="475"/>
    </row>
    <row r="18" spans="1:16" s="452" customFormat="1">
      <c r="A18" s="440">
        <v>15</v>
      </c>
      <c r="B18" s="464"/>
      <c r="C18" s="465" t="s">
        <v>320</v>
      </c>
      <c r="D18" s="466" t="s">
        <v>23</v>
      </c>
      <c r="E18" s="467" t="s">
        <v>331</v>
      </c>
      <c r="F18" s="467" t="s">
        <v>407</v>
      </c>
      <c r="G18" s="468" t="s">
        <v>513</v>
      </c>
      <c r="H18" s="469" t="s">
        <v>506</v>
      </c>
      <c r="I18" s="470">
        <v>59</v>
      </c>
      <c r="J18" s="471">
        <v>429</v>
      </c>
      <c r="K18" s="472">
        <f t="shared" si="0"/>
        <v>7.2711864406779663</v>
      </c>
      <c r="L18" s="473">
        <f t="shared" si="1"/>
        <v>8.9735812747087241E-3</v>
      </c>
      <c r="M18" s="474">
        <f t="shared" si="2"/>
        <v>8.7450363255355055E-4</v>
      </c>
      <c r="O18" s="475"/>
      <c r="P18" s="475"/>
    </row>
    <row r="19" spans="1:16" s="452" customFormat="1">
      <c r="A19" s="440">
        <v>16</v>
      </c>
      <c r="B19" s="453"/>
      <c r="C19" s="454" t="s">
        <v>320</v>
      </c>
      <c r="D19" s="455" t="s">
        <v>28</v>
      </c>
      <c r="E19" s="456" t="s">
        <v>353</v>
      </c>
      <c r="F19" s="456" t="s">
        <v>403</v>
      </c>
      <c r="G19" s="457" t="s">
        <v>514</v>
      </c>
      <c r="H19" s="458"/>
      <c r="I19" s="459">
        <v>184</v>
      </c>
      <c r="J19" s="460">
        <v>402</v>
      </c>
      <c r="K19" s="461">
        <f t="shared" si="0"/>
        <v>2.1847826086956523</v>
      </c>
      <c r="L19" s="462">
        <f t="shared" si="1"/>
        <v>8.4088104252515328E-3</v>
      </c>
      <c r="M19" s="463">
        <f t="shared" si="2"/>
        <v>8.1946494239283759E-4</v>
      </c>
      <c r="O19" s="475"/>
      <c r="P19" s="475"/>
    </row>
    <row r="20" spans="1:16" s="452" customFormat="1">
      <c r="A20" s="440">
        <v>17</v>
      </c>
      <c r="B20" s="464"/>
      <c r="C20" s="465" t="s">
        <v>320</v>
      </c>
      <c r="D20" s="466" t="s">
        <v>28</v>
      </c>
      <c r="E20" s="467" t="s">
        <v>331</v>
      </c>
      <c r="F20" s="467" t="s">
        <v>407</v>
      </c>
      <c r="G20" s="468" t="s">
        <v>515</v>
      </c>
      <c r="H20" s="469" t="s">
        <v>347</v>
      </c>
      <c r="I20" s="470">
        <v>30</v>
      </c>
      <c r="J20" s="471">
        <v>326</v>
      </c>
      <c r="K20" s="472">
        <f t="shared" si="0"/>
        <v>10.866666666666667</v>
      </c>
      <c r="L20" s="473">
        <f t="shared" si="1"/>
        <v>6.8190850712238791E-3</v>
      </c>
      <c r="M20" s="474">
        <f t="shared" si="2"/>
        <v>6.6454122194046041E-4</v>
      </c>
      <c r="O20" s="475"/>
      <c r="P20" s="475"/>
    </row>
    <row r="21" spans="1:16" s="452" customFormat="1">
      <c r="A21" s="440">
        <v>18</v>
      </c>
      <c r="B21" s="476"/>
      <c r="C21" s="466" t="s">
        <v>320</v>
      </c>
      <c r="D21" s="466" t="s">
        <v>28</v>
      </c>
      <c r="E21" s="467" t="s">
        <v>331</v>
      </c>
      <c r="F21" s="467" t="s">
        <v>407</v>
      </c>
      <c r="G21" s="468" t="s">
        <v>516</v>
      </c>
      <c r="H21" s="469" t="s">
        <v>347</v>
      </c>
      <c r="I21" s="470">
        <v>60</v>
      </c>
      <c r="J21" s="471">
        <v>269</v>
      </c>
      <c r="K21" s="472">
        <f t="shared" si="0"/>
        <v>4.4833333333333334</v>
      </c>
      <c r="L21" s="473">
        <f t="shared" si="1"/>
        <v>5.6267910557031399E-3</v>
      </c>
      <c r="M21" s="474">
        <f t="shared" si="2"/>
        <v>5.4834843160117737E-4</v>
      </c>
      <c r="O21" s="475"/>
      <c r="P21" s="475"/>
    </row>
    <row r="22" spans="1:16" s="452" customFormat="1">
      <c r="A22" s="440">
        <v>19</v>
      </c>
      <c r="B22" s="476"/>
      <c r="C22" s="466" t="s">
        <v>320</v>
      </c>
      <c r="D22" s="466" t="s">
        <v>23</v>
      </c>
      <c r="E22" s="467" t="s">
        <v>331</v>
      </c>
      <c r="F22" s="467" t="s">
        <v>407</v>
      </c>
      <c r="G22" s="468" t="s">
        <v>517</v>
      </c>
      <c r="H22" s="469" t="s">
        <v>347</v>
      </c>
      <c r="I22" s="470">
        <v>86</v>
      </c>
      <c r="J22" s="471">
        <v>268</v>
      </c>
      <c r="K22" s="472">
        <f t="shared" si="0"/>
        <v>3.1162790697674421</v>
      </c>
      <c r="L22" s="473">
        <f t="shared" si="1"/>
        <v>5.6058736168343552E-3</v>
      </c>
      <c r="M22" s="474">
        <f t="shared" si="2"/>
        <v>5.4630996159522513E-4</v>
      </c>
      <c r="O22" s="475"/>
      <c r="P22" s="475"/>
    </row>
    <row r="23" spans="1:16" s="452" customFormat="1">
      <c r="A23" s="440">
        <v>20</v>
      </c>
      <c r="B23" s="476"/>
      <c r="C23" s="466" t="s">
        <v>320</v>
      </c>
      <c r="D23" s="466" t="s">
        <v>23</v>
      </c>
      <c r="E23" s="467" t="s">
        <v>331</v>
      </c>
      <c r="F23" s="467" t="s">
        <v>407</v>
      </c>
      <c r="G23" s="468" t="s">
        <v>518</v>
      </c>
      <c r="H23" s="469" t="s">
        <v>506</v>
      </c>
      <c r="I23" s="470">
        <v>131</v>
      </c>
      <c r="J23" s="471">
        <v>247</v>
      </c>
      <c r="K23" s="472">
        <f t="shared" si="0"/>
        <v>1.8854961832061068</v>
      </c>
      <c r="L23" s="473">
        <f t="shared" si="1"/>
        <v>5.1666074005898722E-3</v>
      </c>
      <c r="M23" s="474">
        <f t="shared" si="2"/>
        <v>5.0350209147022611E-4</v>
      </c>
      <c r="O23" s="475"/>
      <c r="P23" s="475"/>
    </row>
    <row r="24" spans="1:16" s="452" customFormat="1">
      <c r="A24" s="440">
        <v>21</v>
      </c>
      <c r="B24" s="476"/>
      <c r="C24" s="466" t="s">
        <v>320</v>
      </c>
      <c r="D24" s="466" t="s">
        <v>23</v>
      </c>
      <c r="E24" s="467" t="s">
        <v>321</v>
      </c>
      <c r="F24" s="467" t="s">
        <v>407</v>
      </c>
      <c r="G24" s="468" t="s">
        <v>519</v>
      </c>
      <c r="H24" s="469"/>
      <c r="I24" s="470">
        <v>40</v>
      </c>
      <c r="J24" s="471">
        <v>159</v>
      </c>
      <c r="K24" s="472">
        <f t="shared" si="0"/>
        <v>3.9750000000000001</v>
      </c>
      <c r="L24" s="473">
        <f t="shared" si="1"/>
        <v>3.3258727801367999E-3</v>
      </c>
      <c r="M24" s="474">
        <f t="shared" si="2"/>
        <v>3.2411673094642085E-4</v>
      </c>
      <c r="O24" s="475"/>
      <c r="P24" s="475"/>
    </row>
    <row r="25" spans="1:16" s="452" customFormat="1">
      <c r="A25" s="440">
        <v>22</v>
      </c>
      <c r="B25" s="476"/>
      <c r="C25" s="466" t="s">
        <v>320</v>
      </c>
      <c r="D25" s="466" t="s">
        <v>46</v>
      </c>
      <c r="E25" s="467" t="s">
        <v>331</v>
      </c>
      <c r="F25" s="467" t="s">
        <v>407</v>
      </c>
      <c r="G25" s="468" t="s">
        <v>520</v>
      </c>
      <c r="H25" s="469" t="s">
        <v>347</v>
      </c>
      <c r="I25" s="470">
        <v>97</v>
      </c>
      <c r="J25" s="471">
        <v>130</v>
      </c>
      <c r="K25" s="472">
        <f t="shared" si="0"/>
        <v>1.3402061855670102</v>
      </c>
      <c r="L25" s="473">
        <f t="shared" si="1"/>
        <v>2.7192670529420379E-3</v>
      </c>
      <c r="M25" s="474">
        <f t="shared" si="2"/>
        <v>2.6500110077380321E-4</v>
      </c>
      <c r="O25" s="475"/>
      <c r="P25" s="475"/>
    </row>
    <row r="26" spans="1:16" s="452" customFormat="1">
      <c r="A26" s="440">
        <v>23</v>
      </c>
      <c r="B26" s="476"/>
      <c r="C26" s="466" t="s">
        <v>320</v>
      </c>
      <c r="D26" s="466" t="s">
        <v>28</v>
      </c>
      <c r="E26" s="467" t="s">
        <v>331</v>
      </c>
      <c r="F26" s="467" t="s">
        <v>407</v>
      </c>
      <c r="G26" s="468" t="s">
        <v>521</v>
      </c>
      <c r="H26" s="469" t="s">
        <v>347</v>
      </c>
      <c r="I26" s="470">
        <v>59</v>
      </c>
      <c r="J26" s="471">
        <v>78</v>
      </c>
      <c r="K26" s="472">
        <f t="shared" si="0"/>
        <v>1.3220338983050848</v>
      </c>
      <c r="L26" s="473">
        <f t="shared" si="1"/>
        <v>1.6315602317652227E-3</v>
      </c>
      <c r="M26" s="474">
        <f t="shared" si="2"/>
        <v>1.5900066046428194E-4</v>
      </c>
      <c r="O26" s="475"/>
      <c r="P26" s="475"/>
    </row>
    <row r="27" spans="1:16" s="452" customFormat="1">
      <c r="A27" s="440">
        <v>24</v>
      </c>
      <c r="B27" s="476"/>
      <c r="C27" s="466" t="s">
        <v>320</v>
      </c>
      <c r="D27" s="466" t="s">
        <v>18</v>
      </c>
      <c r="E27" s="467" t="s">
        <v>331</v>
      </c>
      <c r="F27" s="467" t="s">
        <v>407</v>
      </c>
      <c r="G27" s="468" t="s">
        <v>522</v>
      </c>
      <c r="H27" s="469"/>
      <c r="I27" s="470">
        <v>0</v>
      </c>
      <c r="J27" s="471">
        <v>59</v>
      </c>
      <c r="K27" s="472" t="str">
        <f t="shared" si="0"/>
        <v/>
      </c>
      <c r="L27" s="473">
        <f t="shared" si="1"/>
        <v>1.2341288932583095E-3</v>
      </c>
      <c r="M27" s="474">
        <f t="shared" si="2"/>
        <v>1.2026973035118762E-4</v>
      </c>
      <c r="O27" s="475"/>
      <c r="P27" s="475"/>
    </row>
    <row r="28" spans="1:16" s="452" customFormat="1">
      <c r="A28" s="440">
        <v>25</v>
      </c>
      <c r="B28" s="476"/>
      <c r="C28" s="466" t="s">
        <v>320</v>
      </c>
      <c r="D28" s="466" t="s">
        <v>23</v>
      </c>
      <c r="E28" s="467" t="s">
        <v>331</v>
      </c>
      <c r="F28" s="467" t="s">
        <v>407</v>
      </c>
      <c r="G28" s="468" t="s">
        <v>523</v>
      </c>
      <c r="H28" s="469"/>
      <c r="I28" s="470">
        <v>0</v>
      </c>
      <c r="J28" s="471">
        <v>12</v>
      </c>
      <c r="K28" s="472" t="str">
        <f t="shared" si="0"/>
        <v/>
      </c>
      <c r="L28" s="473">
        <f t="shared" si="1"/>
        <v>2.5100926642541884E-4</v>
      </c>
      <c r="M28" s="474">
        <f t="shared" si="2"/>
        <v>2.446164007142799E-5</v>
      </c>
      <c r="O28" s="475"/>
      <c r="P28" s="475"/>
    </row>
    <row r="29" spans="1:16" s="452" customFormat="1">
      <c r="A29" s="440">
        <v>26</v>
      </c>
      <c r="B29" s="477" t="s">
        <v>506</v>
      </c>
      <c r="C29" s="455" t="s">
        <v>320</v>
      </c>
      <c r="D29" s="455" t="s">
        <v>23</v>
      </c>
      <c r="E29" s="456" t="s">
        <v>325</v>
      </c>
      <c r="F29" s="456" t="s">
        <v>403</v>
      </c>
      <c r="G29" s="457" t="s">
        <v>524</v>
      </c>
      <c r="H29" s="458"/>
      <c r="I29" s="459">
        <v>90</v>
      </c>
      <c r="J29" s="460">
        <v>10</v>
      </c>
      <c r="K29" s="461">
        <f t="shared" si="0"/>
        <v>0.1111111111111111</v>
      </c>
      <c r="L29" s="462">
        <f t="shared" si="1"/>
        <v>2.0917438868784906E-4</v>
      </c>
      <c r="M29" s="463">
        <f t="shared" si="2"/>
        <v>2.0384700059523324E-5</v>
      </c>
      <c r="O29" s="475"/>
      <c r="P29" s="475"/>
    </row>
    <row r="30" spans="1:16" s="452" customFormat="1">
      <c r="A30" s="440">
        <v>27</v>
      </c>
      <c r="B30" s="476"/>
      <c r="C30" s="466" t="s">
        <v>320</v>
      </c>
      <c r="D30" s="466" t="s">
        <v>18</v>
      </c>
      <c r="E30" s="467" t="s">
        <v>525</v>
      </c>
      <c r="F30" s="467" t="s">
        <v>407</v>
      </c>
      <c r="G30" s="468" t="s">
        <v>526</v>
      </c>
      <c r="H30" s="469"/>
      <c r="I30" s="470">
        <v>0</v>
      </c>
      <c r="J30" s="471">
        <v>5</v>
      </c>
      <c r="K30" s="472" t="str">
        <f t="shared" si="0"/>
        <v/>
      </c>
      <c r="L30" s="473">
        <f t="shared" si="1"/>
        <v>1.0458719434392453E-4</v>
      </c>
      <c r="M30" s="474">
        <f t="shared" si="2"/>
        <v>1.0192350029761662E-5</v>
      </c>
      <c r="O30" s="475"/>
      <c r="P30" s="475"/>
    </row>
    <row r="31" spans="1:16" s="452" customFormat="1">
      <c r="A31" s="440">
        <v>28</v>
      </c>
      <c r="B31" s="476"/>
      <c r="C31" s="466" t="s">
        <v>320</v>
      </c>
      <c r="D31" s="466" t="s">
        <v>28</v>
      </c>
      <c r="E31" s="467" t="s">
        <v>331</v>
      </c>
      <c r="F31" s="467" t="s">
        <v>407</v>
      </c>
      <c r="G31" s="468" t="s">
        <v>527</v>
      </c>
      <c r="H31" s="469"/>
      <c r="I31" s="470">
        <v>0</v>
      </c>
      <c r="J31" s="471">
        <v>3</v>
      </c>
      <c r="K31" s="472" t="str">
        <f t="shared" si="0"/>
        <v/>
      </c>
      <c r="L31" s="473">
        <f t="shared" si="1"/>
        <v>6.2752316606354711E-5</v>
      </c>
      <c r="M31" s="474">
        <f t="shared" si="2"/>
        <v>6.1154100178569976E-6</v>
      </c>
      <c r="O31" s="475"/>
      <c r="P31" s="475"/>
    </row>
    <row r="32" spans="1:16" s="452" customFormat="1">
      <c r="A32" s="440">
        <v>29</v>
      </c>
      <c r="B32" s="476"/>
      <c r="C32" s="466" t="s">
        <v>320</v>
      </c>
      <c r="D32" s="466" t="s">
        <v>23</v>
      </c>
      <c r="E32" s="467" t="s">
        <v>331</v>
      </c>
      <c r="F32" s="467" t="s">
        <v>407</v>
      </c>
      <c r="G32" s="468" t="s">
        <v>528</v>
      </c>
      <c r="H32" s="469"/>
      <c r="I32" s="470">
        <v>58</v>
      </c>
      <c r="J32" s="471">
        <v>3</v>
      </c>
      <c r="K32" s="472">
        <f t="shared" si="0"/>
        <v>5.1724137931034482E-2</v>
      </c>
      <c r="L32" s="473">
        <f t="shared" si="1"/>
        <v>6.2752316606354711E-5</v>
      </c>
      <c r="M32" s="474">
        <f t="shared" si="2"/>
        <v>6.1154100178569976E-6</v>
      </c>
      <c r="O32" s="475"/>
      <c r="P32" s="475"/>
    </row>
    <row r="33" spans="1:16" s="452" customFormat="1">
      <c r="A33" s="440">
        <v>30</v>
      </c>
      <c r="B33" s="476"/>
      <c r="C33" s="466" t="s">
        <v>320</v>
      </c>
      <c r="D33" s="466" t="s">
        <v>23</v>
      </c>
      <c r="E33" s="467" t="s">
        <v>331</v>
      </c>
      <c r="F33" s="467" t="s">
        <v>407</v>
      </c>
      <c r="G33" s="468" t="s">
        <v>529</v>
      </c>
      <c r="H33" s="469"/>
      <c r="I33" s="470">
        <v>0</v>
      </c>
      <c r="J33" s="471">
        <v>3</v>
      </c>
      <c r="K33" s="472" t="str">
        <f t="shared" si="0"/>
        <v/>
      </c>
      <c r="L33" s="473">
        <f t="shared" si="1"/>
        <v>6.2752316606354711E-5</v>
      </c>
      <c r="M33" s="474">
        <f t="shared" si="2"/>
        <v>6.1154100178569976E-6</v>
      </c>
      <c r="O33" s="475"/>
      <c r="P33" s="475"/>
    </row>
    <row r="34" spans="1:16" s="452" customFormat="1" ht="16.5" thickBot="1">
      <c r="A34" s="440">
        <v>31</v>
      </c>
      <c r="B34" s="478"/>
      <c r="C34" s="479" t="s">
        <v>320</v>
      </c>
      <c r="D34" s="479" t="s">
        <v>18</v>
      </c>
      <c r="E34" s="480" t="s">
        <v>331</v>
      </c>
      <c r="F34" s="480" t="s">
        <v>407</v>
      </c>
      <c r="G34" s="481" t="s">
        <v>530</v>
      </c>
      <c r="H34" s="482"/>
      <c r="I34" s="483">
        <v>31</v>
      </c>
      <c r="J34" s="484">
        <v>1</v>
      </c>
      <c r="K34" s="485">
        <f t="shared" si="0"/>
        <v>3.2258064516129031E-2</v>
      </c>
      <c r="L34" s="486">
        <f t="shared" si="1"/>
        <v>2.0917438868784907E-5</v>
      </c>
      <c r="M34" s="487">
        <f t="shared" si="2"/>
        <v>2.0384700059523323E-6</v>
      </c>
      <c r="O34" s="475"/>
      <c r="P34" s="475"/>
    </row>
    <row r="35" spans="1:16" s="452" customFormat="1">
      <c r="A35" s="440">
        <v>1</v>
      </c>
      <c r="B35" s="488"/>
      <c r="C35" s="489" t="s">
        <v>330</v>
      </c>
      <c r="D35" s="489" t="s">
        <v>59</v>
      </c>
      <c r="E35" s="489" t="s">
        <v>331</v>
      </c>
      <c r="F35" s="489" t="s">
        <v>405</v>
      </c>
      <c r="G35" s="490" t="s">
        <v>531</v>
      </c>
      <c r="H35" s="491" t="s">
        <v>347</v>
      </c>
      <c r="I35" s="492">
        <v>477</v>
      </c>
      <c r="J35" s="493">
        <v>7841</v>
      </c>
      <c r="K35" s="494">
        <f t="shared" si="0"/>
        <v>16.438155136268342</v>
      </c>
      <c r="L35" s="495">
        <f>J35/$J$416</f>
        <v>0.22532256674042359</v>
      </c>
      <c r="M35" s="496">
        <f t="shared" si="2"/>
        <v>1.5983643316672239E-2</v>
      </c>
    </row>
    <row r="36" spans="1:16" s="452" customFormat="1">
      <c r="A36" s="440">
        <v>2</v>
      </c>
      <c r="B36" s="453"/>
      <c r="C36" s="455" t="s">
        <v>330</v>
      </c>
      <c r="D36" s="455" t="s">
        <v>59</v>
      </c>
      <c r="E36" s="456" t="s">
        <v>331</v>
      </c>
      <c r="F36" s="456" t="s">
        <v>405</v>
      </c>
      <c r="G36" s="457" t="s">
        <v>532</v>
      </c>
      <c r="H36" s="458" t="s">
        <v>347</v>
      </c>
      <c r="I36" s="459">
        <v>243</v>
      </c>
      <c r="J36" s="460">
        <v>3989</v>
      </c>
      <c r="K36" s="461">
        <f t="shared" si="0"/>
        <v>16.415637860082306</v>
      </c>
      <c r="L36" s="462">
        <f t="shared" ref="L36:L63" si="3">J36/$J$416</f>
        <v>0.11462973073938906</v>
      </c>
      <c r="M36" s="463">
        <f t="shared" si="2"/>
        <v>8.1314568537438538E-3</v>
      </c>
    </row>
    <row r="37" spans="1:16" s="452" customFormat="1">
      <c r="A37" s="440">
        <v>3</v>
      </c>
      <c r="B37" s="464"/>
      <c r="C37" s="466" t="s">
        <v>330</v>
      </c>
      <c r="D37" s="466" t="s">
        <v>59</v>
      </c>
      <c r="E37" s="467" t="s">
        <v>331</v>
      </c>
      <c r="F37" s="467" t="s">
        <v>407</v>
      </c>
      <c r="G37" s="468" t="s">
        <v>533</v>
      </c>
      <c r="H37" s="497" t="s">
        <v>347</v>
      </c>
      <c r="I37" s="470">
        <v>185</v>
      </c>
      <c r="J37" s="471">
        <v>3855</v>
      </c>
      <c r="K37" s="472">
        <f t="shared" si="0"/>
        <v>20.837837837837839</v>
      </c>
      <c r="L37" s="473">
        <f t="shared" si="3"/>
        <v>0.11077904537486709</v>
      </c>
      <c r="M37" s="474">
        <f t="shared" si="2"/>
        <v>7.8583018729462412E-3</v>
      </c>
    </row>
    <row r="38" spans="1:16" s="452" customFormat="1">
      <c r="A38" s="440">
        <v>4</v>
      </c>
      <c r="B38" s="453" t="s">
        <v>347</v>
      </c>
      <c r="C38" s="455" t="s">
        <v>330</v>
      </c>
      <c r="D38" s="455" t="s">
        <v>59</v>
      </c>
      <c r="E38" s="456" t="s">
        <v>331</v>
      </c>
      <c r="F38" s="456" t="s">
        <v>405</v>
      </c>
      <c r="G38" s="457" t="s">
        <v>534</v>
      </c>
      <c r="H38" s="458" t="s">
        <v>347</v>
      </c>
      <c r="I38" s="459">
        <v>217</v>
      </c>
      <c r="J38" s="460">
        <v>3607</v>
      </c>
      <c r="K38" s="461">
        <f t="shared" si="0"/>
        <v>16.622119815668203</v>
      </c>
      <c r="L38" s="462">
        <f t="shared" si="3"/>
        <v>0.10365240380470703</v>
      </c>
      <c r="M38" s="463">
        <f t="shared" si="2"/>
        <v>7.3527613114700626E-3</v>
      </c>
    </row>
    <row r="39" spans="1:16" s="452" customFormat="1">
      <c r="A39" s="440">
        <v>5</v>
      </c>
      <c r="B39" s="453"/>
      <c r="C39" s="455" t="s">
        <v>330</v>
      </c>
      <c r="D39" s="455" t="s">
        <v>59</v>
      </c>
      <c r="E39" s="456" t="s">
        <v>334</v>
      </c>
      <c r="F39" s="456" t="s">
        <v>405</v>
      </c>
      <c r="G39" s="457" t="s">
        <v>535</v>
      </c>
      <c r="H39" s="458" t="s">
        <v>347</v>
      </c>
      <c r="I39" s="459">
        <v>822</v>
      </c>
      <c r="J39" s="460">
        <v>3349</v>
      </c>
      <c r="K39" s="461">
        <f t="shared" si="0"/>
        <v>4.0742092457420922</v>
      </c>
      <c r="L39" s="462">
        <f t="shared" si="3"/>
        <v>9.6238397655105029E-2</v>
      </c>
      <c r="M39" s="463">
        <f t="shared" si="2"/>
        <v>6.8268360499343615E-3</v>
      </c>
    </row>
    <row r="40" spans="1:16" s="452" customFormat="1">
      <c r="A40" s="440">
        <v>6</v>
      </c>
      <c r="B40" s="453"/>
      <c r="C40" s="455" t="s">
        <v>330</v>
      </c>
      <c r="D40" s="455" t="s">
        <v>66</v>
      </c>
      <c r="E40" s="456" t="s">
        <v>323</v>
      </c>
      <c r="F40" s="456" t="s">
        <v>403</v>
      </c>
      <c r="G40" s="457" t="s">
        <v>438</v>
      </c>
      <c r="H40" s="458" t="s">
        <v>506</v>
      </c>
      <c r="I40" s="459">
        <v>315</v>
      </c>
      <c r="J40" s="460">
        <v>3241</v>
      </c>
      <c r="K40" s="461">
        <f t="shared" si="0"/>
        <v>10.28888888888889</v>
      </c>
      <c r="L40" s="462">
        <f t="shared" si="3"/>
        <v>9.3134860197132102E-2</v>
      </c>
      <c r="M40" s="463">
        <f t="shared" si="2"/>
        <v>6.6066812892915097E-3</v>
      </c>
    </row>
    <row r="41" spans="1:16" s="452" customFormat="1">
      <c r="A41" s="440">
        <v>7</v>
      </c>
      <c r="B41" s="453" t="s">
        <v>506</v>
      </c>
      <c r="C41" s="455" t="s">
        <v>330</v>
      </c>
      <c r="D41" s="455" t="s">
        <v>59</v>
      </c>
      <c r="E41" s="456" t="s">
        <v>376</v>
      </c>
      <c r="F41" s="456" t="s">
        <v>403</v>
      </c>
      <c r="G41" s="457" t="s">
        <v>77</v>
      </c>
      <c r="H41" s="458" t="s">
        <v>506</v>
      </c>
      <c r="I41" s="459">
        <v>387</v>
      </c>
      <c r="J41" s="460">
        <v>2524</v>
      </c>
      <c r="K41" s="461">
        <f t="shared" si="0"/>
        <v>6.521963824289406</v>
      </c>
      <c r="L41" s="462">
        <f t="shared" si="3"/>
        <v>7.2530819851145151E-2</v>
      </c>
      <c r="M41" s="463">
        <f t="shared" si="2"/>
        <v>5.1450982950236868E-3</v>
      </c>
      <c r="O41" s="498"/>
      <c r="P41" s="498"/>
    </row>
    <row r="42" spans="1:16" s="452" customFormat="1">
      <c r="A42" s="440">
        <v>8</v>
      </c>
      <c r="B42" s="464"/>
      <c r="C42" s="466" t="s">
        <v>330</v>
      </c>
      <c r="D42" s="466" t="s">
        <v>66</v>
      </c>
      <c r="E42" s="467" t="s">
        <v>331</v>
      </c>
      <c r="F42" s="467" t="s">
        <v>407</v>
      </c>
      <c r="G42" s="468" t="s">
        <v>536</v>
      </c>
      <c r="H42" s="497" t="s">
        <v>347</v>
      </c>
      <c r="I42" s="470">
        <v>43</v>
      </c>
      <c r="J42" s="471">
        <v>1090</v>
      </c>
      <c r="K42" s="472">
        <f t="shared" si="0"/>
        <v>25.348837209302324</v>
      </c>
      <c r="L42" s="499">
        <f t="shared" si="3"/>
        <v>3.1322739159171241E-2</v>
      </c>
      <c r="M42" s="500">
        <f t="shared" si="2"/>
        <v>2.2219323064880422E-3</v>
      </c>
      <c r="O42" s="501"/>
      <c r="P42" s="501"/>
    </row>
    <row r="43" spans="1:16" s="452" customFormat="1">
      <c r="A43" s="440">
        <v>9</v>
      </c>
      <c r="B43" s="464"/>
      <c r="C43" s="466" t="s">
        <v>330</v>
      </c>
      <c r="D43" s="466" t="s">
        <v>59</v>
      </c>
      <c r="E43" s="467" t="s">
        <v>334</v>
      </c>
      <c r="F43" s="467" t="s">
        <v>407</v>
      </c>
      <c r="G43" s="468" t="s">
        <v>537</v>
      </c>
      <c r="H43" s="497" t="s">
        <v>506</v>
      </c>
      <c r="I43" s="470">
        <v>93</v>
      </c>
      <c r="J43" s="471">
        <v>722</v>
      </c>
      <c r="K43" s="472">
        <f t="shared" si="0"/>
        <v>7.763440860215054</v>
      </c>
      <c r="L43" s="473">
        <f t="shared" si="3"/>
        <v>2.0747722635707923E-2</v>
      </c>
      <c r="M43" s="474">
        <f t="shared" si="2"/>
        <v>1.471775344297584E-3</v>
      </c>
      <c r="O43" s="475"/>
      <c r="P43" s="475"/>
    </row>
    <row r="44" spans="1:16" s="452" customFormat="1">
      <c r="A44" s="440">
        <v>10</v>
      </c>
      <c r="B44" s="464"/>
      <c r="C44" s="466" t="s">
        <v>330</v>
      </c>
      <c r="D44" s="466" t="s">
        <v>66</v>
      </c>
      <c r="E44" s="467" t="s">
        <v>538</v>
      </c>
      <c r="F44" s="467" t="s">
        <v>407</v>
      </c>
      <c r="G44" s="468" t="s">
        <v>539</v>
      </c>
      <c r="H44" s="497" t="s">
        <v>506</v>
      </c>
      <c r="I44" s="470">
        <v>112</v>
      </c>
      <c r="J44" s="471">
        <v>716</v>
      </c>
      <c r="K44" s="472">
        <f t="shared" si="0"/>
        <v>6.3928571428571432</v>
      </c>
      <c r="L44" s="473">
        <f t="shared" si="3"/>
        <v>2.0575303888042761E-2</v>
      </c>
      <c r="M44" s="474">
        <f t="shared" si="2"/>
        <v>1.4595445242618699E-3</v>
      </c>
      <c r="O44" s="475"/>
      <c r="P44" s="475"/>
    </row>
    <row r="45" spans="1:16" s="452" customFormat="1">
      <c r="A45" s="440">
        <v>11</v>
      </c>
      <c r="B45" s="464"/>
      <c r="C45" s="466" t="s">
        <v>330</v>
      </c>
      <c r="D45" s="466" t="s">
        <v>59</v>
      </c>
      <c r="E45" s="467" t="s">
        <v>365</v>
      </c>
      <c r="F45" s="467" t="s">
        <v>407</v>
      </c>
      <c r="G45" s="468" t="s">
        <v>540</v>
      </c>
      <c r="H45" s="497" t="s">
        <v>506</v>
      </c>
      <c r="I45" s="470">
        <v>41</v>
      </c>
      <c r="J45" s="471">
        <v>657</v>
      </c>
      <c r="K45" s="472">
        <f t="shared" si="0"/>
        <v>16.024390243902438</v>
      </c>
      <c r="L45" s="473">
        <f t="shared" si="3"/>
        <v>1.8879852869335325E-2</v>
      </c>
      <c r="M45" s="474">
        <f t="shared" si="2"/>
        <v>1.3392747939106823E-3</v>
      </c>
      <c r="O45" s="475"/>
      <c r="P45" s="475"/>
    </row>
    <row r="46" spans="1:16" s="452" customFormat="1">
      <c r="A46" s="440">
        <v>12</v>
      </c>
      <c r="B46" s="464"/>
      <c r="C46" s="466" t="s">
        <v>330</v>
      </c>
      <c r="D46" s="466" t="s">
        <v>66</v>
      </c>
      <c r="E46" s="467" t="s">
        <v>331</v>
      </c>
      <c r="F46" s="467" t="s">
        <v>407</v>
      </c>
      <c r="G46" s="468" t="s">
        <v>68</v>
      </c>
      <c r="H46" s="497" t="s">
        <v>506</v>
      </c>
      <c r="I46" s="470">
        <v>78</v>
      </c>
      <c r="J46" s="471">
        <v>606</v>
      </c>
      <c r="K46" s="472">
        <f t="shared" si="0"/>
        <v>7.7692307692307692</v>
      </c>
      <c r="L46" s="473">
        <f t="shared" si="3"/>
        <v>1.7414293514181441E-2</v>
      </c>
      <c r="M46" s="474">
        <f t="shared" si="2"/>
        <v>1.2353128236071134E-3</v>
      </c>
      <c r="O46" s="475"/>
      <c r="P46" s="475"/>
    </row>
    <row r="47" spans="1:16" s="452" customFormat="1">
      <c r="A47" s="440">
        <v>13</v>
      </c>
      <c r="B47" s="502"/>
      <c r="C47" s="503" t="s">
        <v>330</v>
      </c>
      <c r="D47" s="503" t="s">
        <v>63</v>
      </c>
      <c r="E47" s="503" t="s">
        <v>331</v>
      </c>
      <c r="F47" s="503" t="s">
        <v>407</v>
      </c>
      <c r="G47" s="504" t="s">
        <v>541</v>
      </c>
      <c r="H47" s="497" t="s">
        <v>506</v>
      </c>
      <c r="I47" s="505">
        <v>52</v>
      </c>
      <c r="J47" s="506">
        <v>501</v>
      </c>
      <c r="K47" s="472">
        <f t="shared" si="0"/>
        <v>9.634615384615385</v>
      </c>
      <c r="L47" s="507">
        <f t="shared" si="3"/>
        <v>1.4396965430041092E-2</v>
      </c>
      <c r="M47" s="508">
        <f t="shared" si="2"/>
        <v>1.0212734729821186E-3</v>
      </c>
      <c r="O47" s="475"/>
      <c r="P47" s="475"/>
    </row>
    <row r="48" spans="1:16" s="452" customFormat="1">
      <c r="A48" s="440">
        <v>14</v>
      </c>
      <c r="B48" s="464"/>
      <c r="C48" s="466" t="s">
        <v>330</v>
      </c>
      <c r="D48" s="466" t="s">
        <v>63</v>
      </c>
      <c r="E48" s="467" t="s">
        <v>538</v>
      </c>
      <c r="F48" s="467" t="s">
        <v>407</v>
      </c>
      <c r="G48" s="468" t="s">
        <v>542</v>
      </c>
      <c r="H48" s="497" t="s">
        <v>506</v>
      </c>
      <c r="I48" s="470">
        <v>50</v>
      </c>
      <c r="J48" s="471">
        <v>461</v>
      </c>
      <c r="K48" s="472">
        <f t="shared" si="0"/>
        <v>9.2200000000000006</v>
      </c>
      <c r="L48" s="473">
        <f t="shared" si="3"/>
        <v>1.3247507112273342E-2</v>
      </c>
      <c r="M48" s="474">
        <f t="shared" si="2"/>
        <v>9.3973467274402521E-4</v>
      </c>
      <c r="O48" s="475"/>
      <c r="P48" s="475"/>
    </row>
    <row r="49" spans="1:16" s="452" customFormat="1">
      <c r="A49" s="440">
        <v>15</v>
      </c>
      <c r="B49" s="464"/>
      <c r="C49" s="466" t="s">
        <v>330</v>
      </c>
      <c r="D49" s="466" t="s">
        <v>66</v>
      </c>
      <c r="E49" s="467" t="s">
        <v>331</v>
      </c>
      <c r="F49" s="467" t="s">
        <v>407</v>
      </c>
      <c r="G49" s="468" t="s">
        <v>543</v>
      </c>
      <c r="H49" s="497" t="s">
        <v>506</v>
      </c>
      <c r="I49" s="470">
        <v>145</v>
      </c>
      <c r="J49" s="471">
        <v>345</v>
      </c>
      <c r="K49" s="472">
        <f t="shared" si="0"/>
        <v>2.3793103448275863</v>
      </c>
      <c r="L49" s="473">
        <f t="shared" si="3"/>
        <v>9.9140779907468599E-3</v>
      </c>
      <c r="M49" s="474">
        <f t="shared" si="2"/>
        <v>7.0327215205355465E-4</v>
      </c>
      <c r="O49" s="475"/>
      <c r="P49" s="475"/>
    </row>
    <row r="50" spans="1:16" s="452" customFormat="1">
      <c r="A50" s="440">
        <v>16</v>
      </c>
      <c r="B50" s="464"/>
      <c r="C50" s="466" t="s">
        <v>330</v>
      </c>
      <c r="D50" s="466" t="s">
        <v>66</v>
      </c>
      <c r="E50" s="467" t="s">
        <v>331</v>
      </c>
      <c r="F50" s="467" t="s">
        <v>407</v>
      </c>
      <c r="G50" s="468" t="s">
        <v>544</v>
      </c>
      <c r="H50" s="497" t="s">
        <v>506</v>
      </c>
      <c r="I50" s="470">
        <v>0</v>
      </c>
      <c r="J50" s="471">
        <v>273</v>
      </c>
      <c r="K50" s="472" t="str">
        <f t="shared" si="0"/>
        <v/>
      </c>
      <c r="L50" s="473">
        <f t="shared" si="3"/>
        <v>7.8450530187649074E-3</v>
      </c>
      <c r="M50" s="474">
        <f t="shared" si="2"/>
        <v>5.5650231162498673E-4</v>
      </c>
      <c r="O50" s="475"/>
      <c r="P50" s="475"/>
    </row>
    <row r="51" spans="1:16" s="452" customFormat="1">
      <c r="A51" s="440">
        <v>17</v>
      </c>
      <c r="B51" s="464"/>
      <c r="C51" s="466" t="s">
        <v>330</v>
      </c>
      <c r="D51" s="466" t="s">
        <v>59</v>
      </c>
      <c r="E51" s="467" t="s">
        <v>331</v>
      </c>
      <c r="F51" s="467" t="s">
        <v>407</v>
      </c>
      <c r="G51" s="468" t="s">
        <v>545</v>
      </c>
      <c r="H51" s="497" t="s">
        <v>506</v>
      </c>
      <c r="I51" s="470">
        <v>58</v>
      </c>
      <c r="J51" s="471">
        <v>240</v>
      </c>
      <c r="K51" s="472">
        <f t="shared" si="0"/>
        <v>4.1379310344827589</v>
      </c>
      <c r="L51" s="473">
        <f t="shared" si="3"/>
        <v>6.8967499066065118E-3</v>
      </c>
      <c r="M51" s="474">
        <f t="shared" si="2"/>
        <v>4.8923280142855973E-4</v>
      </c>
      <c r="O51" s="475"/>
      <c r="P51" s="475"/>
    </row>
    <row r="52" spans="1:16" s="452" customFormat="1">
      <c r="A52" s="440">
        <v>18</v>
      </c>
      <c r="B52" s="464"/>
      <c r="C52" s="466" t="s">
        <v>330</v>
      </c>
      <c r="D52" s="466" t="s">
        <v>66</v>
      </c>
      <c r="E52" s="467" t="s">
        <v>331</v>
      </c>
      <c r="F52" s="467" t="s">
        <v>407</v>
      </c>
      <c r="G52" s="468" t="s">
        <v>546</v>
      </c>
      <c r="H52" s="469"/>
      <c r="I52" s="470">
        <v>60</v>
      </c>
      <c r="J52" s="471">
        <v>209</v>
      </c>
      <c r="K52" s="472">
        <f t="shared" si="0"/>
        <v>3.4833333333333334</v>
      </c>
      <c r="L52" s="473">
        <f t="shared" si="3"/>
        <v>6.0059197103365042E-3</v>
      </c>
      <c r="M52" s="474">
        <f t="shared" si="2"/>
        <v>4.2604023124403746E-4</v>
      </c>
      <c r="O52" s="475"/>
      <c r="P52" s="475"/>
    </row>
    <row r="53" spans="1:16" s="452" customFormat="1">
      <c r="A53" s="440">
        <v>19</v>
      </c>
      <c r="B53" s="464"/>
      <c r="C53" s="466" t="s">
        <v>330</v>
      </c>
      <c r="D53" s="466" t="s">
        <v>66</v>
      </c>
      <c r="E53" s="467" t="s">
        <v>331</v>
      </c>
      <c r="F53" s="467" t="s">
        <v>407</v>
      </c>
      <c r="G53" s="468" t="s">
        <v>547</v>
      </c>
      <c r="H53" s="469" t="s">
        <v>506</v>
      </c>
      <c r="I53" s="470">
        <v>0</v>
      </c>
      <c r="J53" s="471">
        <v>204</v>
      </c>
      <c r="K53" s="472" t="str">
        <f t="shared" si="0"/>
        <v/>
      </c>
      <c r="L53" s="473">
        <f t="shared" si="3"/>
        <v>5.8622374206155348E-3</v>
      </c>
      <c r="M53" s="474">
        <f t="shared" si="2"/>
        <v>4.1584788121427582E-4</v>
      </c>
      <c r="O53" s="475"/>
      <c r="P53" s="475"/>
    </row>
    <row r="54" spans="1:16" s="452" customFormat="1">
      <c r="A54" s="440">
        <v>20</v>
      </c>
      <c r="B54" s="464"/>
      <c r="C54" s="466" t="s">
        <v>330</v>
      </c>
      <c r="D54" s="466" t="s">
        <v>59</v>
      </c>
      <c r="E54" s="467" t="s">
        <v>331</v>
      </c>
      <c r="F54" s="467" t="s">
        <v>407</v>
      </c>
      <c r="G54" s="468" t="s">
        <v>548</v>
      </c>
      <c r="H54" s="469"/>
      <c r="I54" s="470">
        <v>0</v>
      </c>
      <c r="J54" s="471">
        <v>128</v>
      </c>
      <c r="K54" s="472" t="str">
        <f t="shared" si="0"/>
        <v/>
      </c>
      <c r="L54" s="473">
        <f t="shared" si="3"/>
        <v>3.6782666168568064E-3</v>
      </c>
      <c r="M54" s="474">
        <f t="shared" si="2"/>
        <v>2.6092416076189853E-4</v>
      </c>
      <c r="O54" s="475"/>
      <c r="P54" s="475"/>
    </row>
    <row r="55" spans="1:16" s="452" customFormat="1">
      <c r="A55" s="440">
        <v>21</v>
      </c>
      <c r="B55" s="464"/>
      <c r="C55" s="466" t="s">
        <v>330</v>
      </c>
      <c r="D55" s="466" t="s">
        <v>74</v>
      </c>
      <c r="E55" s="467" t="s">
        <v>331</v>
      </c>
      <c r="F55" s="467" t="s">
        <v>407</v>
      </c>
      <c r="G55" s="468" t="s">
        <v>549</v>
      </c>
      <c r="H55" s="469" t="s">
        <v>506</v>
      </c>
      <c r="I55" s="470">
        <v>57</v>
      </c>
      <c r="J55" s="471">
        <v>106</v>
      </c>
      <c r="K55" s="472">
        <f t="shared" si="0"/>
        <v>1.8596491228070176</v>
      </c>
      <c r="L55" s="473">
        <f t="shared" si="3"/>
        <v>3.0460645420845429E-3</v>
      </c>
      <c r="M55" s="474">
        <f t="shared" si="2"/>
        <v>2.1607782063094724E-4</v>
      </c>
      <c r="O55" s="475"/>
      <c r="P55" s="475"/>
    </row>
    <row r="56" spans="1:16" s="452" customFormat="1">
      <c r="A56" s="440">
        <v>22</v>
      </c>
      <c r="B56" s="464"/>
      <c r="C56" s="466" t="s">
        <v>330</v>
      </c>
      <c r="D56" s="466" t="s">
        <v>66</v>
      </c>
      <c r="E56" s="467" t="s">
        <v>331</v>
      </c>
      <c r="F56" s="467" t="s">
        <v>407</v>
      </c>
      <c r="G56" s="468" t="s">
        <v>550</v>
      </c>
      <c r="H56" s="469"/>
      <c r="I56" s="470">
        <v>204</v>
      </c>
      <c r="J56" s="471">
        <v>35</v>
      </c>
      <c r="K56" s="472">
        <f t="shared" si="0"/>
        <v>0.17156862745098039</v>
      </c>
      <c r="L56" s="473">
        <f t="shared" si="3"/>
        <v>1.0057760280467829E-3</v>
      </c>
      <c r="M56" s="474">
        <f t="shared" si="2"/>
        <v>7.1346450208331638E-5</v>
      </c>
      <c r="O56" s="475"/>
      <c r="P56" s="475"/>
    </row>
    <row r="57" spans="1:16" s="452" customFormat="1">
      <c r="A57" s="440">
        <v>23</v>
      </c>
      <c r="B57" s="464"/>
      <c r="C57" s="466" t="s">
        <v>330</v>
      </c>
      <c r="D57" s="466" t="s">
        <v>59</v>
      </c>
      <c r="E57" s="467" t="s">
        <v>331</v>
      </c>
      <c r="F57" s="467" t="s">
        <v>407</v>
      </c>
      <c r="G57" s="468" t="s">
        <v>551</v>
      </c>
      <c r="H57" s="469"/>
      <c r="I57" s="470">
        <v>0</v>
      </c>
      <c r="J57" s="471">
        <v>33</v>
      </c>
      <c r="K57" s="472" t="str">
        <f t="shared" si="0"/>
        <v/>
      </c>
      <c r="L57" s="473">
        <f t="shared" si="3"/>
        <v>9.4830311215839537E-4</v>
      </c>
      <c r="M57" s="474">
        <f t="shared" si="2"/>
        <v>6.7269510196426972E-5</v>
      </c>
      <c r="O57" s="475"/>
      <c r="P57" s="475"/>
    </row>
    <row r="58" spans="1:16" s="452" customFormat="1">
      <c r="A58" s="440">
        <v>24</v>
      </c>
      <c r="B58" s="464"/>
      <c r="C58" s="466" t="s">
        <v>330</v>
      </c>
      <c r="D58" s="466" t="s">
        <v>59</v>
      </c>
      <c r="E58" s="467" t="s">
        <v>331</v>
      </c>
      <c r="F58" s="467" t="s">
        <v>407</v>
      </c>
      <c r="G58" s="468" t="s">
        <v>552</v>
      </c>
      <c r="H58" s="469"/>
      <c r="I58" s="470">
        <v>25</v>
      </c>
      <c r="J58" s="471">
        <v>22</v>
      </c>
      <c r="K58" s="472">
        <f t="shared" si="0"/>
        <v>0.88</v>
      </c>
      <c r="L58" s="473">
        <f t="shared" si="3"/>
        <v>6.3220207477226358E-4</v>
      </c>
      <c r="M58" s="474">
        <f t="shared" si="2"/>
        <v>4.4846340130951315E-5</v>
      </c>
      <c r="O58" s="475"/>
      <c r="P58" s="475"/>
    </row>
    <row r="59" spans="1:16" s="452" customFormat="1">
      <c r="A59" s="440">
        <v>25</v>
      </c>
      <c r="B59" s="464"/>
      <c r="C59" s="466" t="s">
        <v>330</v>
      </c>
      <c r="D59" s="466" t="s">
        <v>59</v>
      </c>
      <c r="E59" s="467" t="s">
        <v>331</v>
      </c>
      <c r="F59" s="467" t="s">
        <v>407</v>
      </c>
      <c r="G59" s="468" t="s">
        <v>553</v>
      </c>
      <c r="H59" s="469"/>
      <c r="I59" s="470">
        <v>33</v>
      </c>
      <c r="J59" s="471">
        <v>15</v>
      </c>
      <c r="K59" s="472">
        <f t="shared" si="0"/>
        <v>0.45454545454545453</v>
      </c>
      <c r="L59" s="473">
        <f t="shared" si="3"/>
        <v>4.3104686916290699E-4</v>
      </c>
      <c r="M59" s="474">
        <f t="shared" si="2"/>
        <v>3.0577050089284983E-5</v>
      </c>
      <c r="O59" s="475"/>
      <c r="P59" s="475"/>
    </row>
    <row r="60" spans="1:16" s="452" customFormat="1">
      <c r="A60" s="440">
        <v>26</v>
      </c>
      <c r="B60" s="464"/>
      <c r="C60" s="466" t="s">
        <v>330</v>
      </c>
      <c r="D60" s="466" t="s">
        <v>63</v>
      </c>
      <c r="E60" s="467" t="s">
        <v>331</v>
      </c>
      <c r="F60" s="467" t="s">
        <v>407</v>
      </c>
      <c r="G60" s="468" t="s">
        <v>554</v>
      </c>
      <c r="H60" s="469"/>
      <c r="I60" s="470">
        <v>0</v>
      </c>
      <c r="J60" s="471">
        <v>15</v>
      </c>
      <c r="K60" s="472" t="str">
        <f t="shared" si="0"/>
        <v/>
      </c>
      <c r="L60" s="473">
        <f t="shared" si="3"/>
        <v>4.3104686916290699E-4</v>
      </c>
      <c r="M60" s="474">
        <f t="shared" si="2"/>
        <v>3.0577050089284983E-5</v>
      </c>
      <c r="O60" s="475"/>
      <c r="P60" s="475"/>
    </row>
    <row r="61" spans="1:16" s="452" customFormat="1">
      <c r="A61" s="440">
        <v>27</v>
      </c>
      <c r="B61" s="464"/>
      <c r="C61" s="466" t="s">
        <v>330</v>
      </c>
      <c r="D61" s="466" t="s">
        <v>59</v>
      </c>
      <c r="E61" s="467" t="s">
        <v>331</v>
      </c>
      <c r="F61" s="467" t="s">
        <v>407</v>
      </c>
      <c r="G61" s="468" t="s">
        <v>555</v>
      </c>
      <c r="H61" s="469"/>
      <c r="I61" s="470">
        <v>0</v>
      </c>
      <c r="J61" s="471">
        <v>7</v>
      </c>
      <c r="K61" s="472" t="str">
        <f t="shared" si="0"/>
        <v/>
      </c>
      <c r="L61" s="473">
        <f t="shared" si="3"/>
        <v>2.0115520560935659E-4</v>
      </c>
      <c r="M61" s="474">
        <f t="shared" si="2"/>
        <v>1.4269290041666327E-5</v>
      </c>
      <c r="O61" s="475"/>
      <c r="P61" s="475"/>
    </row>
    <row r="62" spans="1:16" s="452" customFormat="1">
      <c r="A62" s="440">
        <v>28</v>
      </c>
      <c r="B62" s="464"/>
      <c r="C62" s="466" t="s">
        <v>330</v>
      </c>
      <c r="D62" s="466" t="s">
        <v>66</v>
      </c>
      <c r="E62" s="467" t="s">
        <v>331</v>
      </c>
      <c r="F62" s="467" t="s">
        <v>407</v>
      </c>
      <c r="G62" s="468" t="s">
        <v>556</v>
      </c>
      <c r="H62" s="469"/>
      <c r="I62" s="470">
        <v>83</v>
      </c>
      <c r="J62" s="471">
        <v>5</v>
      </c>
      <c r="K62" s="472">
        <f t="shared" si="0"/>
        <v>6.0240963855421686E-2</v>
      </c>
      <c r="L62" s="473">
        <f t="shared" si="3"/>
        <v>1.4368228972096899E-4</v>
      </c>
      <c r="M62" s="474">
        <f t="shared" si="2"/>
        <v>1.0192350029761662E-5</v>
      </c>
      <c r="O62" s="475"/>
      <c r="P62" s="475"/>
    </row>
    <row r="63" spans="1:16" s="452" customFormat="1" ht="16.5" thickBot="1">
      <c r="A63" s="440">
        <v>29</v>
      </c>
      <c r="B63" s="509"/>
      <c r="C63" s="479" t="s">
        <v>330</v>
      </c>
      <c r="D63" s="479" t="s">
        <v>63</v>
      </c>
      <c r="E63" s="480" t="s">
        <v>331</v>
      </c>
      <c r="F63" s="480" t="s">
        <v>407</v>
      </c>
      <c r="G63" s="481" t="s">
        <v>557</v>
      </c>
      <c r="H63" s="482"/>
      <c r="I63" s="483">
        <v>0</v>
      </c>
      <c r="J63" s="484">
        <v>3</v>
      </c>
      <c r="K63" s="485" t="str">
        <f t="shared" si="0"/>
        <v/>
      </c>
      <c r="L63" s="510">
        <f t="shared" si="3"/>
        <v>8.6209373832581401E-5</v>
      </c>
      <c r="M63" s="511">
        <f t="shared" si="2"/>
        <v>6.1154100178569976E-6</v>
      </c>
      <c r="O63" s="475"/>
      <c r="P63" s="475"/>
    </row>
    <row r="64" spans="1:16" s="452" customFormat="1">
      <c r="A64" s="440">
        <v>1</v>
      </c>
      <c r="B64" s="512"/>
      <c r="C64" s="513" t="s">
        <v>337</v>
      </c>
      <c r="D64" s="513" t="s">
        <v>84</v>
      </c>
      <c r="E64" s="513" t="s">
        <v>331</v>
      </c>
      <c r="F64" s="513" t="s">
        <v>407</v>
      </c>
      <c r="G64" s="514" t="s">
        <v>558</v>
      </c>
      <c r="H64" s="515" t="s">
        <v>506</v>
      </c>
      <c r="I64" s="516">
        <v>218</v>
      </c>
      <c r="J64" s="517">
        <v>5079</v>
      </c>
      <c r="K64" s="449">
        <f t="shared" si="0"/>
        <v>23.298165137614678</v>
      </c>
      <c r="L64" s="518">
        <f>J64/$J$417</f>
        <v>9.2370646539965448E-2</v>
      </c>
      <c r="M64" s="519">
        <f t="shared" si="2"/>
        <v>1.0353389160231896E-2</v>
      </c>
    </row>
    <row r="65" spans="1:16" s="452" customFormat="1">
      <c r="A65" s="440">
        <v>2</v>
      </c>
      <c r="B65" s="520"/>
      <c r="C65" s="521" t="s">
        <v>337</v>
      </c>
      <c r="D65" s="521" t="s">
        <v>82</v>
      </c>
      <c r="E65" s="521" t="s">
        <v>325</v>
      </c>
      <c r="F65" s="521" t="s">
        <v>404</v>
      </c>
      <c r="G65" s="522" t="s">
        <v>99</v>
      </c>
      <c r="H65" s="523" t="s">
        <v>506</v>
      </c>
      <c r="I65" s="524">
        <v>327</v>
      </c>
      <c r="J65" s="525">
        <v>4193</v>
      </c>
      <c r="K65" s="461">
        <f t="shared" si="0"/>
        <v>12.82262996941896</v>
      </c>
      <c r="L65" s="526">
        <f t="shared" ref="L65:L112" si="4">J65/$J$417</f>
        <v>7.6257161043921065E-2</v>
      </c>
      <c r="M65" s="527">
        <f t="shared" si="2"/>
        <v>8.5473047349581294E-3</v>
      </c>
    </row>
    <row r="66" spans="1:16" s="452" customFormat="1">
      <c r="A66" s="440">
        <v>3</v>
      </c>
      <c r="B66" s="502"/>
      <c r="C66" s="503" t="s">
        <v>337</v>
      </c>
      <c r="D66" s="503" t="s">
        <v>100</v>
      </c>
      <c r="E66" s="503" t="s">
        <v>331</v>
      </c>
      <c r="F66" s="503" t="s">
        <v>407</v>
      </c>
      <c r="G66" s="504" t="s">
        <v>559</v>
      </c>
      <c r="H66" s="469" t="s">
        <v>506</v>
      </c>
      <c r="I66" s="505">
        <v>199</v>
      </c>
      <c r="J66" s="506">
        <v>3313</v>
      </c>
      <c r="K66" s="472">
        <f t="shared" si="0"/>
        <v>16.64824120603015</v>
      </c>
      <c r="L66" s="507">
        <f t="shared" si="4"/>
        <v>6.0252796217150129E-2</v>
      </c>
      <c r="M66" s="508">
        <f t="shared" si="2"/>
        <v>6.7534511297200773E-3</v>
      </c>
    </row>
    <row r="67" spans="1:16" s="452" customFormat="1">
      <c r="A67" s="440">
        <v>4</v>
      </c>
      <c r="B67" s="520"/>
      <c r="C67" s="521" t="s">
        <v>337</v>
      </c>
      <c r="D67" s="521" t="s">
        <v>82</v>
      </c>
      <c r="E67" s="521" t="s">
        <v>560</v>
      </c>
      <c r="F67" s="521" t="s">
        <v>403</v>
      </c>
      <c r="G67" s="522" t="s">
        <v>561</v>
      </c>
      <c r="H67" s="523" t="s">
        <v>506</v>
      </c>
      <c r="I67" s="524">
        <v>313</v>
      </c>
      <c r="J67" s="525">
        <v>3273</v>
      </c>
      <c r="K67" s="461">
        <f t="shared" si="0"/>
        <v>10.456869009584665</v>
      </c>
      <c r="L67" s="526">
        <f t="shared" si="4"/>
        <v>5.9525325088660541E-2</v>
      </c>
      <c r="M67" s="527">
        <f t="shared" si="2"/>
        <v>6.6719123294819837E-3</v>
      </c>
    </row>
    <row r="68" spans="1:16" s="452" customFormat="1">
      <c r="A68" s="440">
        <v>5</v>
      </c>
      <c r="B68" s="502"/>
      <c r="C68" s="503" t="s">
        <v>337</v>
      </c>
      <c r="D68" s="503" t="s">
        <v>89</v>
      </c>
      <c r="E68" s="503" t="s">
        <v>331</v>
      </c>
      <c r="F68" s="503" t="s">
        <v>407</v>
      </c>
      <c r="G68" s="504" t="s">
        <v>562</v>
      </c>
      <c r="H68" s="469" t="s">
        <v>506</v>
      </c>
      <c r="I68" s="505">
        <v>103</v>
      </c>
      <c r="J68" s="506">
        <v>3216</v>
      </c>
      <c r="K68" s="472">
        <f t="shared" ref="K68:K131" si="5">IF(I68=0, "", J68/I68)</f>
        <v>31.223300970873787</v>
      </c>
      <c r="L68" s="507">
        <f t="shared" si="4"/>
        <v>5.8488678730562883E-2</v>
      </c>
      <c r="M68" s="508">
        <f t="shared" si="2"/>
        <v>6.5557195391427008E-3</v>
      </c>
    </row>
    <row r="69" spans="1:16" s="452" customFormat="1">
      <c r="A69" s="440">
        <v>6</v>
      </c>
      <c r="B69" s="502"/>
      <c r="C69" s="503" t="s">
        <v>337</v>
      </c>
      <c r="D69" s="503" t="s">
        <v>104</v>
      </c>
      <c r="E69" s="503" t="s">
        <v>331</v>
      </c>
      <c r="F69" s="503" t="s">
        <v>407</v>
      </c>
      <c r="G69" s="504" t="s">
        <v>563</v>
      </c>
      <c r="H69" s="469" t="s">
        <v>506</v>
      </c>
      <c r="I69" s="505">
        <v>228</v>
      </c>
      <c r="J69" s="506">
        <v>3072</v>
      </c>
      <c r="K69" s="472">
        <f t="shared" si="5"/>
        <v>13.473684210526315</v>
      </c>
      <c r="L69" s="507">
        <f t="shared" si="4"/>
        <v>5.5869782668000363E-2</v>
      </c>
      <c r="M69" s="508">
        <f t="shared" ref="M69:M132" si="6">J69/$J$427</f>
        <v>6.2621798582855655E-3</v>
      </c>
    </row>
    <row r="70" spans="1:16" s="452" customFormat="1">
      <c r="A70" s="440">
        <v>7</v>
      </c>
      <c r="B70" s="520"/>
      <c r="C70" s="521" t="s">
        <v>337</v>
      </c>
      <c r="D70" s="521" t="s">
        <v>100</v>
      </c>
      <c r="E70" s="521" t="s">
        <v>564</v>
      </c>
      <c r="F70" s="521" t="s">
        <v>403</v>
      </c>
      <c r="G70" s="522" t="s">
        <v>446</v>
      </c>
      <c r="H70" s="523" t="s">
        <v>347</v>
      </c>
      <c r="I70" s="524">
        <v>307</v>
      </c>
      <c r="J70" s="525">
        <v>2969</v>
      </c>
      <c r="K70" s="461">
        <f t="shared" si="5"/>
        <v>9.6710097719869701</v>
      </c>
      <c r="L70" s="526">
        <f t="shared" si="4"/>
        <v>5.3996544512139671E-2</v>
      </c>
      <c r="M70" s="527">
        <f t="shared" si="6"/>
        <v>6.052217447672475E-3</v>
      </c>
    </row>
    <row r="71" spans="1:16" s="452" customFormat="1">
      <c r="A71" s="440">
        <v>8</v>
      </c>
      <c r="B71" s="520"/>
      <c r="C71" s="521" t="s">
        <v>337</v>
      </c>
      <c r="D71" s="521" t="s">
        <v>82</v>
      </c>
      <c r="E71" s="521" t="s">
        <v>334</v>
      </c>
      <c r="F71" s="521" t="s">
        <v>405</v>
      </c>
      <c r="G71" s="522" t="s">
        <v>565</v>
      </c>
      <c r="H71" s="523" t="s">
        <v>347</v>
      </c>
      <c r="I71" s="524">
        <v>751</v>
      </c>
      <c r="J71" s="525">
        <v>2904</v>
      </c>
      <c r="K71" s="461">
        <f t="shared" si="5"/>
        <v>3.8668442077230361</v>
      </c>
      <c r="L71" s="526">
        <f t="shared" si="4"/>
        <v>5.2814403928344092E-2</v>
      </c>
      <c r="M71" s="527">
        <f t="shared" si="6"/>
        <v>5.9197168972855733E-3</v>
      </c>
    </row>
    <row r="72" spans="1:16" s="452" customFormat="1">
      <c r="A72" s="440">
        <v>9</v>
      </c>
      <c r="B72" s="502"/>
      <c r="C72" s="503" t="s">
        <v>337</v>
      </c>
      <c r="D72" s="503" t="s">
        <v>100</v>
      </c>
      <c r="E72" s="503" t="s">
        <v>331</v>
      </c>
      <c r="F72" s="503" t="s">
        <v>407</v>
      </c>
      <c r="G72" s="504" t="s">
        <v>566</v>
      </c>
      <c r="H72" s="469" t="s">
        <v>347</v>
      </c>
      <c r="I72" s="505">
        <v>185</v>
      </c>
      <c r="J72" s="506">
        <v>2494</v>
      </c>
      <c r="K72" s="472">
        <f t="shared" si="5"/>
        <v>13.481081081081081</v>
      </c>
      <c r="L72" s="507">
        <f t="shared" si="4"/>
        <v>4.5357824861325814E-2</v>
      </c>
      <c r="M72" s="508">
        <f t="shared" si="6"/>
        <v>5.0839441948451174E-3</v>
      </c>
    </row>
    <row r="73" spans="1:16" s="452" customFormat="1">
      <c r="A73" s="440">
        <v>10</v>
      </c>
      <c r="B73" s="502"/>
      <c r="C73" s="503" t="s">
        <v>337</v>
      </c>
      <c r="D73" s="503" t="s">
        <v>91</v>
      </c>
      <c r="E73" s="503" t="s">
        <v>331</v>
      </c>
      <c r="F73" s="503" t="s">
        <v>407</v>
      </c>
      <c r="G73" s="504" t="s">
        <v>567</v>
      </c>
      <c r="H73" s="469" t="s">
        <v>347</v>
      </c>
      <c r="I73" s="505">
        <v>140</v>
      </c>
      <c r="J73" s="506">
        <v>2411</v>
      </c>
      <c r="K73" s="472">
        <f t="shared" si="5"/>
        <v>17.221428571428572</v>
      </c>
      <c r="L73" s="507">
        <f t="shared" si="4"/>
        <v>4.3848322269709923E-2</v>
      </c>
      <c r="M73" s="508">
        <f t="shared" si="6"/>
        <v>4.9147511843510737E-3</v>
      </c>
    </row>
    <row r="74" spans="1:16" s="452" customFormat="1">
      <c r="A74" s="440">
        <v>11</v>
      </c>
      <c r="B74" s="520"/>
      <c r="C74" s="521" t="s">
        <v>337</v>
      </c>
      <c r="D74" s="521" t="s">
        <v>82</v>
      </c>
      <c r="E74" s="521" t="s">
        <v>372</v>
      </c>
      <c r="F74" s="521" t="s">
        <v>403</v>
      </c>
      <c r="G74" s="522" t="s">
        <v>441</v>
      </c>
      <c r="H74" s="523" t="s">
        <v>347</v>
      </c>
      <c r="I74" s="524">
        <v>426</v>
      </c>
      <c r="J74" s="525">
        <v>2283</v>
      </c>
      <c r="K74" s="461">
        <f t="shared" si="5"/>
        <v>5.359154929577465</v>
      </c>
      <c r="L74" s="526">
        <f t="shared" si="4"/>
        <v>4.1520414658543239E-2</v>
      </c>
      <c r="M74" s="527">
        <f t="shared" si="6"/>
        <v>4.653827023589175E-3</v>
      </c>
    </row>
    <row r="75" spans="1:16" s="452" customFormat="1">
      <c r="A75" s="440">
        <v>12</v>
      </c>
      <c r="B75" s="502"/>
      <c r="C75" s="503" t="s">
        <v>337</v>
      </c>
      <c r="D75" s="503" t="s">
        <v>82</v>
      </c>
      <c r="E75" s="503" t="s">
        <v>331</v>
      </c>
      <c r="F75" s="503" t="s">
        <v>407</v>
      </c>
      <c r="G75" s="504" t="s">
        <v>568</v>
      </c>
      <c r="H75" s="469" t="s">
        <v>347</v>
      </c>
      <c r="I75" s="505">
        <v>120</v>
      </c>
      <c r="J75" s="506">
        <v>2080</v>
      </c>
      <c r="K75" s="472">
        <f t="shared" si="5"/>
        <v>17.333333333333332</v>
      </c>
      <c r="L75" s="507">
        <f t="shared" si="4"/>
        <v>3.7828498681458579E-2</v>
      </c>
      <c r="M75" s="508">
        <f t="shared" si="6"/>
        <v>4.2400176123808513E-3</v>
      </c>
    </row>
    <row r="76" spans="1:16" s="498" customFormat="1">
      <c r="A76" s="440">
        <v>13</v>
      </c>
      <c r="B76" s="502"/>
      <c r="C76" s="503" t="s">
        <v>337</v>
      </c>
      <c r="D76" s="503" t="s">
        <v>100</v>
      </c>
      <c r="E76" s="503" t="s">
        <v>334</v>
      </c>
      <c r="F76" s="503" t="s">
        <v>407</v>
      </c>
      <c r="G76" s="504" t="s">
        <v>444</v>
      </c>
      <c r="H76" s="469" t="s">
        <v>347</v>
      </c>
      <c r="I76" s="505">
        <v>438</v>
      </c>
      <c r="J76" s="506">
        <v>2040</v>
      </c>
      <c r="K76" s="472">
        <f t="shared" si="5"/>
        <v>4.6575342465753424</v>
      </c>
      <c r="L76" s="507">
        <f t="shared" si="4"/>
        <v>3.7101027552968992E-2</v>
      </c>
      <c r="M76" s="508">
        <f t="shared" si="6"/>
        <v>4.1584788121427577E-3</v>
      </c>
      <c r="N76" s="452"/>
      <c r="O76" s="452"/>
      <c r="P76" s="452"/>
    </row>
    <row r="77" spans="1:16" s="452" customFormat="1">
      <c r="A77" s="440">
        <v>14</v>
      </c>
      <c r="B77" s="502"/>
      <c r="C77" s="503" t="s">
        <v>337</v>
      </c>
      <c r="D77" s="503" t="s">
        <v>89</v>
      </c>
      <c r="E77" s="503" t="s">
        <v>331</v>
      </c>
      <c r="F77" s="503" t="s">
        <v>407</v>
      </c>
      <c r="G77" s="504" t="s">
        <v>443</v>
      </c>
      <c r="H77" s="469" t="s">
        <v>347</v>
      </c>
      <c r="I77" s="505">
        <v>190</v>
      </c>
      <c r="J77" s="506">
        <v>2026</v>
      </c>
      <c r="K77" s="472">
        <f t="shared" si="5"/>
        <v>10.663157894736843</v>
      </c>
      <c r="L77" s="507">
        <f t="shared" si="4"/>
        <v>3.6846412657997638E-2</v>
      </c>
      <c r="M77" s="508">
        <f t="shared" si="6"/>
        <v>4.1299402320594258E-3</v>
      </c>
    </row>
    <row r="78" spans="1:16" s="452" customFormat="1">
      <c r="A78" s="440">
        <v>15</v>
      </c>
      <c r="B78" s="502"/>
      <c r="C78" s="503" t="s">
        <v>337</v>
      </c>
      <c r="D78" s="503" t="s">
        <v>108</v>
      </c>
      <c r="E78" s="503" t="s">
        <v>331</v>
      </c>
      <c r="F78" s="503" t="s">
        <v>407</v>
      </c>
      <c r="G78" s="504" t="s">
        <v>569</v>
      </c>
      <c r="H78" s="469" t="s">
        <v>347</v>
      </c>
      <c r="I78" s="505">
        <v>138</v>
      </c>
      <c r="J78" s="506">
        <v>1894</v>
      </c>
      <c r="K78" s="472">
        <f t="shared" si="5"/>
        <v>13.72463768115942</v>
      </c>
      <c r="L78" s="507">
        <f t="shared" si="4"/>
        <v>3.4445757933981996E-2</v>
      </c>
      <c r="M78" s="508">
        <f t="shared" si="6"/>
        <v>3.8608621912737174E-3</v>
      </c>
    </row>
    <row r="79" spans="1:16" s="452" customFormat="1">
      <c r="A79" s="440">
        <v>16</v>
      </c>
      <c r="B79" s="502"/>
      <c r="C79" s="503" t="s">
        <v>337</v>
      </c>
      <c r="D79" s="503" t="s">
        <v>89</v>
      </c>
      <c r="E79" s="503" t="s">
        <v>331</v>
      </c>
      <c r="F79" s="503" t="s">
        <v>407</v>
      </c>
      <c r="G79" s="504" t="s">
        <v>570</v>
      </c>
      <c r="H79" s="469" t="s">
        <v>347</v>
      </c>
      <c r="I79" s="505">
        <v>145</v>
      </c>
      <c r="J79" s="506">
        <v>1864</v>
      </c>
      <c r="K79" s="472">
        <f t="shared" si="5"/>
        <v>12.855172413793104</v>
      </c>
      <c r="L79" s="507">
        <f t="shared" si="4"/>
        <v>3.3900154587614806E-2</v>
      </c>
      <c r="M79" s="508">
        <f t="shared" si="6"/>
        <v>3.7997080910951476E-3</v>
      </c>
    </row>
    <row r="80" spans="1:16" s="452" customFormat="1">
      <c r="A80" s="440">
        <v>17</v>
      </c>
      <c r="B80" s="502"/>
      <c r="C80" s="503" t="s">
        <v>337</v>
      </c>
      <c r="D80" s="503" t="s">
        <v>84</v>
      </c>
      <c r="E80" s="503" t="s">
        <v>331</v>
      </c>
      <c r="F80" s="503" t="s">
        <v>407</v>
      </c>
      <c r="G80" s="504" t="s">
        <v>571</v>
      </c>
      <c r="H80" s="469" t="s">
        <v>347</v>
      </c>
      <c r="I80" s="505">
        <v>117</v>
      </c>
      <c r="J80" s="506">
        <v>1501</v>
      </c>
      <c r="K80" s="472">
        <f t="shared" si="5"/>
        <v>12.82905982905983</v>
      </c>
      <c r="L80" s="507">
        <f t="shared" si="4"/>
        <v>2.7298354096571793E-2</v>
      </c>
      <c r="M80" s="508">
        <f t="shared" si="6"/>
        <v>3.0597434789344509E-3</v>
      </c>
      <c r="O80" s="475"/>
      <c r="P80" s="475"/>
    </row>
    <row r="81" spans="1:16" s="452" customFormat="1">
      <c r="A81" s="440">
        <v>18</v>
      </c>
      <c r="B81" s="502"/>
      <c r="C81" s="503" t="s">
        <v>337</v>
      </c>
      <c r="D81" s="503" t="s">
        <v>91</v>
      </c>
      <c r="E81" s="503" t="s">
        <v>331</v>
      </c>
      <c r="F81" s="503" t="s">
        <v>407</v>
      </c>
      <c r="G81" s="504" t="s">
        <v>572</v>
      </c>
      <c r="H81" s="469" t="s">
        <v>506</v>
      </c>
      <c r="I81" s="505">
        <v>150</v>
      </c>
      <c r="J81" s="506">
        <v>1431</v>
      </c>
      <c r="K81" s="472">
        <f t="shared" si="5"/>
        <v>9.5399999999999991</v>
      </c>
      <c r="L81" s="507">
        <f t="shared" si="4"/>
        <v>2.6025279621715015E-2</v>
      </c>
      <c r="M81" s="508">
        <f t="shared" si="6"/>
        <v>2.9170505785177875E-3</v>
      </c>
      <c r="O81" s="475"/>
      <c r="P81" s="475"/>
    </row>
    <row r="82" spans="1:16" s="452" customFormat="1">
      <c r="A82" s="440">
        <v>19</v>
      </c>
      <c r="B82" s="502"/>
      <c r="C82" s="503" t="s">
        <v>337</v>
      </c>
      <c r="D82" s="503" t="s">
        <v>91</v>
      </c>
      <c r="E82" s="503" t="s">
        <v>331</v>
      </c>
      <c r="F82" s="503" t="s">
        <v>407</v>
      </c>
      <c r="G82" s="504" t="s">
        <v>573</v>
      </c>
      <c r="H82" s="469" t="s">
        <v>347</v>
      </c>
      <c r="I82" s="505">
        <v>229</v>
      </c>
      <c r="J82" s="506">
        <v>1368</v>
      </c>
      <c r="K82" s="472">
        <f t="shared" si="5"/>
        <v>5.9737991266375543</v>
      </c>
      <c r="L82" s="507">
        <f t="shared" si="4"/>
        <v>2.487951259434391E-2</v>
      </c>
      <c r="M82" s="508">
        <f t="shared" si="6"/>
        <v>2.7886269681427905E-3</v>
      </c>
      <c r="O82" s="475"/>
      <c r="P82" s="475"/>
    </row>
    <row r="83" spans="1:16" s="452" customFormat="1">
      <c r="A83" s="440">
        <v>20</v>
      </c>
      <c r="B83" s="502"/>
      <c r="C83" s="503" t="s">
        <v>337</v>
      </c>
      <c r="D83" s="503" t="s">
        <v>89</v>
      </c>
      <c r="E83" s="503" t="s">
        <v>331</v>
      </c>
      <c r="F83" s="503" t="s">
        <v>407</v>
      </c>
      <c r="G83" s="504" t="s">
        <v>340</v>
      </c>
      <c r="H83" s="469" t="s">
        <v>506</v>
      </c>
      <c r="I83" s="505">
        <v>150</v>
      </c>
      <c r="J83" s="506">
        <v>899</v>
      </c>
      <c r="K83" s="472">
        <f t="shared" si="5"/>
        <v>5.9933333333333332</v>
      </c>
      <c r="L83" s="507">
        <f t="shared" si="4"/>
        <v>1.6349913612803493E-2</v>
      </c>
      <c r="M83" s="508">
        <f t="shared" si="6"/>
        <v>1.8325845353511468E-3</v>
      </c>
      <c r="O83" s="475"/>
      <c r="P83" s="475"/>
    </row>
    <row r="84" spans="1:16" s="452" customFormat="1">
      <c r="A84" s="440">
        <v>21</v>
      </c>
      <c r="B84" s="502"/>
      <c r="C84" s="503" t="s">
        <v>337</v>
      </c>
      <c r="D84" s="503" t="s">
        <v>89</v>
      </c>
      <c r="E84" s="503" t="s">
        <v>331</v>
      </c>
      <c r="F84" s="503" t="s">
        <v>407</v>
      </c>
      <c r="G84" s="504" t="s">
        <v>574</v>
      </c>
      <c r="H84" s="469" t="s">
        <v>347</v>
      </c>
      <c r="I84" s="505">
        <v>0</v>
      </c>
      <c r="J84" s="506">
        <v>843</v>
      </c>
      <c r="K84" s="472" t="str">
        <f t="shared" si="5"/>
        <v/>
      </c>
      <c r="L84" s="507">
        <f t="shared" si="4"/>
        <v>1.5331454032918069E-2</v>
      </c>
      <c r="M84" s="508">
        <f t="shared" si="6"/>
        <v>1.7184302150178162E-3</v>
      </c>
      <c r="O84" s="475"/>
      <c r="P84" s="475"/>
    </row>
    <row r="85" spans="1:16" s="452" customFormat="1">
      <c r="A85" s="440">
        <v>22</v>
      </c>
      <c r="B85" s="502"/>
      <c r="C85" s="503" t="s">
        <v>337</v>
      </c>
      <c r="D85" s="503" t="s">
        <v>89</v>
      </c>
      <c r="E85" s="503" t="s">
        <v>331</v>
      </c>
      <c r="F85" s="503" t="s">
        <v>407</v>
      </c>
      <c r="G85" s="504" t="s">
        <v>575</v>
      </c>
      <c r="H85" s="469" t="s">
        <v>347</v>
      </c>
      <c r="I85" s="505">
        <v>51</v>
      </c>
      <c r="J85" s="506">
        <v>679</v>
      </c>
      <c r="K85" s="472">
        <f t="shared" si="5"/>
        <v>13.313725490196079</v>
      </c>
      <c r="L85" s="507">
        <f t="shared" si="4"/>
        <v>1.2348822406110757E-2</v>
      </c>
      <c r="M85" s="508">
        <f t="shared" si="6"/>
        <v>1.3841211340416338E-3</v>
      </c>
      <c r="O85" s="475"/>
      <c r="P85" s="475"/>
    </row>
    <row r="86" spans="1:16" s="452" customFormat="1">
      <c r="A86" s="440">
        <v>23</v>
      </c>
      <c r="B86" s="502"/>
      <c r="C86" s="503" t="s">
        <v>337</v>
      </c>
      <c r="D86" s="503" t="s">
        <v>82</v>
      </c>
      <c r="E86" s="503" t="s">
        <v>331</v>
      </c>
      <c r="F86" s="503" t="s">
        <v>407</v>
      </c>
      <c r="G86" s="504" t="s">
        <v>576</v>
      </c>
      <c r="H86" s="469" t="s">
        <v>347</v>
      </c>
      <c r="I86" s="505">
        <v>60</v>
      </c>
      <c r="J86" s="506">
        <v>659</v>
      </c>
      <c r="K86" s="472">
        <f t="shared" si="5"/>
        <v>10.983333333333333</v>
      </c>
      <c r="L86" s="507">
        <f t="shared" si="4"/>
        <v>1.1985086841865963E-2</v>
      </c>
      <c r="M86" s="508">
        <f t="shared" si="6"/>
        <v>1.343351733922587E-3</v>
      </c>
      <c r="O86" s="475"/>
      <c r="P86" s="475"/>
    </row>
    <row r="87" spans="1:16" s="452" customFormat="1">
      <c r="A87" s="440">
        <v>24</v>
      </c>
      <c r="B87" s="502"/>
      <c r="C87" s="503" t="s">
        <v>337</v>
      </c>
      <c r="D87" s="503" t="s">
        <v>82</v>
      </c>
      <c r="E87" s="503" t="s">
        <v>334</v>
      </c>
      <c r="F87" s="503" t="s">
        <v>407</v>
      </c>
      <c r="G87" s="504" t="s">
        <v>577</v>
      </c>
      <c r="H87" s="469" t="s">
        <v>506</v>
      </c>
      <c r="I87" s="505">
        <v>30</v>
      </c>
      <c r="J87" s="506">
        <v>277</v>
      </c>
      <c r="K87" s="472">
        <f t="shared" si="5"/>
        <v>9.2333333333333325</v>
      </c>
      <c r="L87" s="507">
        <f t="shared" si="4"/>
        <v>5.0377375647903972E-3</v>
      </c>
      <c r="M87" s="508">
        <f t="shared" si="6"/>
        <v>5.6465619164879609E-4</v>
      </c>
      <c r="O87" s="475"/>
      <c r="P87" s="475"/>
    </row>
    <row r="88" spans="1:16" s="452" customFormat="1">
      <c r="A88" s="440">
        <v>25</v>
      </c>
      <c r="B88" s="502"/>
      <c r="C88" s="503" t="s">
        <v>337</v>
      </c>
      <c r="D88" s="503" t="s">
        <v>89</v>
      </c>
      <c r="E88" s="503" t="s">
        <v>334</v>
      </c>
      <c r="F88" s="503" t="s">
        <v>407</v>
      </c>
      <c r="G88" s="504" t="s">
        <v>445</v>
      </c>
      <c r="H88" s="497"/>
      <c r="I88" s="505">
        <v>199</v>
      </c>
      <c r="J88" s="506">
        <v>241</v>
      </c>
      <c r="K88" s="472">
        <f t="shared" si="5"/>
        <v>1.2110552763819096</v>
      </c>
      <c r="L88" s="507">
        <f t="shared" si="4"/>
        <v>4.383013549149768E-3</v>
      </c>
      <c r="M88" s="508">
        <f t="shared" si="6"/>
        <v>4.9127127143451207E-4</v>
      </c>
      <c r="O88" s="475"/>
      <c r="P88" s="475"/>
    </row>
    <row r="89" spans="1:16" s="452" customFormat="1">
      <c r="A89" s="440">
        <v>26</v>
      </c>
      <c r="B89" s="502"/>
      <c r="C89" s="503" t="s">
        <v>337</v>
      </c>
      <c r="D89" s="503" t="s">
        <v>82</v>
      </c>
      <c r="E89" s="503" t="s">
        <v>331</v>
      </c>
      <c r="F89" s="503" t="s">
        <v>407</v>
      </c>
      <c r="G89" s="504" t="s">
        <v>578</v>
      </c>
      <c r="H89" s="469" t="s">
        <v>347</v>
      </c>
      <c r="I89" s="505">
        <v>52</v>
      </c>
      <c r="J89" s="506">
        <v>233</v>
      </c>
      <c r="K89" s="472">
        <f t="shared" si="5"/>
        <v>4.4807692307692308</v>
      </c>
      <c r="L89" s="507">
        <f t="shared" si="4"/>
        <v>4.2375193234518507E-3</v>
      </c>
      <c r="M89" s="508">
        <f t="shared" si="6"/>
        <v>4.7496351138689346E-4</v>
      </c>
      <c r="O89" s="475"/>
      <c r="P89" s="475"/>
    </row>
    <row r="90" spans="1:16" s="452" customFormat="1">
      <c r="A90" s="440">
        <v>27</v>
      </c>
      <c r="B90" s="502"/>
      <c r="C90" s="503" t="s">
        <v>337</v>
      </c>
      <c r="D90" s="503" t="s">
        <v>84</v>
      </c>
      <c r="E90" s="503" t="s">
        <v>331</v>
      </c>
      <c r="F90" s="503" t="s">
        <v>407</v>
      </c>
      <c r="G90" s="504" t="s">
        <v>579</v>
      </c>
      <c r="H90" s="469" t="s">
        <v>347</v>
      </c>
      <c r="I90" s="505">
        <v>93</v>
      </c>
      <c r="J90" s="506">
        <v>228</v>
      </c>
      <c r="K90" s="472">
        <f t="shared" si="5"/>
        <v>2.4516129032258065</v>
      </c>
      <c r="L90" s="507">
        <f t="shared" si="4"/>
        <v>4.1465854323906523E-3</v>
      </c>
      <c r="M90" s="508">
        <f t="shared" si="6"/>
        <v>4.6477116135713181E-4</v>
      </c>
      <c r="O90" s="475"/>
      <c r="P90" s="475"/>
    </row>
    <row r="91" spans="1:16" s="452" customFormat="1">
      <c r="A91" s="440">
        <v>28</v>
      </c>
      <c r="B91" s="502"/>
      <c r="C91" s="503" t="s">
        <v>337</v>
      </c>
      <c r="D91" s="503" t="s">
        <v>82</v>
      </c>
      <c r="E91" s="503" t="s">
        <v>331</v>
      </c>
      <c r="F91" s="503" t="s">
        <v>407</v>
      </c>
      <c r="G91" s="504" t="s">
        <v>580</v>
      </c>
      <c r="H91" s="469" t="s">
        <v>347</v>
      </c>
      <c r="I91" s="505">
        <v>32</v>
      </c>
      <c r="J91" s="506">
        <v>226</v>
      </c>
      <c r="K91" s="472">
        <f t="shared" si="5"/>
        <v>7.0625</v>
      </c>
      <c r="L91" s="507">
        <f t="shared" si="4"/>
        <v>4.1102118759661728E-3</v>
      </c>
      <c r="M91" s="508">
        <f t="shared" si="6"/>
        <v>4.6069422134522713E-4</v>
      </c>
      <c r="O91" s="475"/>
      <c r="P91" s="475"/>
    </row>
    <row r="92" spans="1:16" s="452" customFormat="1">
      <c r="A92" s="440">
        <v>29</v>
      </c>
      <c r="B92" s="502"/>
      <c r="C92" s="503" t="s">
        <v>337</v>
      </c>
      <c r="D92" s="503" t="s">
        <v>82</v>
      </c>
      <c r="E92" s="503" t="s">
        <v>538</v>
      </c>
      <c r="F92" s="503" t="s">
        <v>407</v>
      </c>
      <c r="G92" s="504" t="s">
        <v>581</v>
      </c>
      <c r="H92" s="469" t="s">
        <v>347</v>
      </c>
      <c r="I92" s="505">
        <v>60</v>
      </c>
      <c r="J92" s="506">
        <v>198</v>
      </c>
      <c r="K92" s="472">
        <f t="shared" si="5"/>
        <v>3.3</v>
      </c>
      <c r="L92" s="507">
        <f t="shared" si="4"/>
        <v>3.6009820860234609E-3</v>
      </c>
      <c r="M92" s="508">
        <f t="shared" si="6"/>
        <v>4.0361706117856183E-4</v>
      </c>
      <c r="O92" s="475"/>
      <c r="P92" s="475"/>
    </row>
    <row r="93" spans="1:16" s="452" customFormat="1">
      <c r="A93" s="440">
        <v>30</v>
      </c>
      <c r="B93" s="502"/>
      <c r="C93" s="503" t="s">
        <v>337</v>
      </c>
      <c r="D93" s="503" t="s">
        <v>82</v>
      </c>
      <c r="E93" s="503" t="s">
        <v>331</v>
      </c>
      <c r="F93" s="503" t="s">
        <v>407</v>
      </c>
      <c r="G93" s="504" t="s">
        <v>582</v>
      </c>
      <c r="H93" s="469" t="s">
        <v>347</v>
      </c>
      <c r="I93" s="505">
        <v>60</v>
      </c>
      <c r="J93" s="506">
        <v>189</v>
      </c>
      <c r="K93" s="472">
        <f t="shared" si="5"/>
        <v>3.15</v>
      </c>
      <c r="L93" s="507">
        <f t="shared" si="4"/>
        <v>3.4373010821133038E-3</v>
      </c>
      <c r="M93" s="508">
        <f t="shared" si="6"/>
        <v>3.8527083112499083E-4</v>
      </c>
      <c r="O93" s="475"/>
      <c r="P93" s="475"/>
    </row>
    <row r="94" spans="1:16" s="452" customFormat="1">
      <c r="A94" s="440">
        <v>31</v>
      </c>
      <c r="B94" s="502"/>
      <c r="C94" s="503" t="s">
        <v>337</v>
      </c>
      <c r="D94" s="503" t="s">
        <v>89</v>
      </c>
      <c r="E94" s="503" t="s">
        <v>367</v>
      </c>
      <c r="F94" s="503" t="s">
        <v>407</v>
      </c>
      <c r="G94" s="504" t="s">
        <v>583</v>
      </c>
      <c r="H94" s="469" t="s">
        <v>347</v>
      </c>
      <c r="I94" s="505">
        <v>62</v>
      </c>
      <c r="J94" s="506">
        <v>165</v>
      </c>
      <c r="K94" s="472">
        <f t="shared" si="5"/>
        <v>2.661290322580645</v>
      </c>
      <c r="L94" s="507">
        <f t="shared" si="4"/>
        <v>3.0008184050195506E-3</v>
      </c>
      <c r="M94" s="508">
        <f t="shared" si="6"/>
        <v>3.3634755098213483E-4</v>
      </c>
      <c r="O94" s="475"/>
      <c r="P94" s="475"/>
    </row>
    <row r="95" spans="1:16" s="452" customFormat="1">
      <c r="A95" s="440">
        <v>32</v>
      </c>
      <c r="B95" s="502"/>
      <c r="C95" s="503" t="s">
        <v>337</v>
      </c>
      <c r="D95" s="503" t="s">
        <v>100</v>
      </c>
      <c r="E95" s="503" t="s">
        <v>331</v>
      </c>
      <c r="F95" s="503" t="s">
        <v>407</v>
      </c>
      <c r="G95" s="504" t="s">
        <v>584</v>
      </c>
      <c r="H95" s="469" t="s">
        <v>347</v>
      </c>
      <c r="I95" s="505">
        <v>54</v>
      </c>
      <c r="J95" s="506">
        <v>129</v>
      </c>
      <c r="K95" s="472">
        <f t="shared" si="5"/>
        <v>2.3888888888888888</v>
      </c>
      <c r="L95" s="507">
        <f t="shared" si="4"/>
        <v>2.3460943893789214E-3</v>
      </c>
      <c r="M95" s="508">
        <f t="shared" si="6"/>
        <v>2.6296263076785087E-4</v>
      </c>
      <c r="O95" s="475"/>
      <c r="P95" s="475"/>
    </row>
    <row r="96" spans="1:16" s="452" customFormat="1">
      <c r="A96" s="440">
        <v>33</v>
      </c>
      <c r="B96" s="502"/>
      <c r="C96" s="503" t="s">
        <v>337</v>
      </c>
      <c r="D96" s="503" t="s">
        <v>84</v>
      </c>
      <c r="E96" s="503" t="s">
        <v>331</v>
      </c>
      <c r="F96" s="503" t="s">
        <v>407</v>
      </c>
      <c r="G96" s="504" t="s">
        <v>585</v>
      </c>
      <c r="H96" s="469" t="s">
        <v>347</v>
      </c>
      <c r="I96" s="505">
        <v>0</v>
      </c>
      <c r="J96" s="506">
        <v>99</v>
      </c>
      <c r="K96" s="472" t="str">
        <f t="shared" si="5"/>
        <v/>
      </c>
      <c r="L96" s="507">
        <f t="shared" si="4"/>
        <v>1.8004910430117304E-3</v>
      </c>
      <c r="M96" s="508">
        <f t="shared" si="6"/>
        <v>2.0180853058928092E-4</v>
      </c>
      <c r="O96" s="475"/>
      <c r="P96" s="475"/>
    </row>
    <row r="97" spans="1:16" s="452" customFormat="1">
      <c r="A97" s="440">
        <v>34</v>
      </c>
      <c r="B97" s="502"/>
      <c r="C97" s="503" t="s">
        <v>337</v>
      </c>
      <c r="D97" s="503" t="s">
        <v>82</v>
      </c>
      <c r="E97" s="503" t="s">
        <v>331</v>
      </c>
      <c r="F97" s="503" t="s">
        <v>407</v>
      </c>
      <c r="G97" s="504" t="s">
        <v>586</v>
      </c>
      <c r="H97" s="469" t="s">
        <v>347</v>
      </c>
      <c r="I97" s="505">
        <v>91</v>
      </c>
      <c r="J97" s="506">
        <v>97</v>
      </c>
      <c r="K97" s="472">
        <f t="shared" si="5"/>
        <v>1.0659340659340659</v>
      </c>
      <c r="L97" s="507">
        <f t="shared" si="4"/>
        <v>1.7641174865872511E-3</v>
      </c>
      <c r="M97" s="508">
        <f t="shared" si="6"/>
        <v>1.9773159057737624E-4</v>
      </c>
      <c r="O97" s="475"/>
      <c r="P97" s="475"/>
    </row>
    <row r="98" spans="1:16" s="452" customFormat="1">
      <c r="A98" s="440">
        <v>35</v>
      </c>
      <c r="B98" s="502"/>
      <c r="C98" s="503" t="s">
        <v>337</v>
      </c>
      <c r="D98" s="503" t="s">
        <v>82</v>
      </c>
      <c r="E98" s="503" t="s">
        <v>331</v>
      </c>
      <c r="F98" s="503" t="s">
        <v>407</v>
      </c>
      <c r="G98" s="504" t="s">
        <v>587</v>
      </c>
      <c r="H98" s="469" t="s">
        <v>347</v>
      </c>
      <c r="I98" s="505">
        <v>44</v>
      </c>
      <c r="J98" s="506">
        <v>96</v>
      </c>
      <c r="K98" s="472">
        <f t="shared" si="5"/>
        <v>2.1818181818181817</v>
      </c>
      <c r="L98" s="507">
        <f t="shared" si="4"/>
        <v>1.7459307083750113E-3</v>
      </c>
      <c r="M98" s="508">
        <f t="shared" si="6"/>
        <v>1.9569312057142392E-4</v>
      </c>
      <c r="O98" s="475"/>
      <c r="P98" s="475"/>
    </row>
    <row r="99" spans="1:16" s="452" customFormat="1">
      <c r="A99" s="440">
        <v>36</v>
      </c>
      <c r="B99" s="502"/>
      <c r="C99" s="503" t="s">
        <v>337</v>
      </c>
      <c r="D99" s="503" t="s">
        <v>104</v>
      </c>
      <c r="E99" s="503" t="s">
        <v>331</v>
      </c>
      <c r="F99" s="503" t="s">
        <v>407</v>
      </c>
      <c r="G99" s="504" t="s">
        <v>588</v>
      </c>
      <c r="H99" s="469" t="s">
        <v>347</v>
      </c>
      <c r="I99" s="505">
        <v>0</v>
      </c>
      <c r="J99" s="506">
        <v>95</v>
      </c>
      <c r="K99" s="472" t="str">
        <f t="shared" si="5"/>
        <v/>
      </c>
      <c r="L99" s="507">
        <f t="shared" si="4"/>
        <v>1.7277439301627716E-3</v>
      </c>
      <c r="M99" s="508">
        <f t="shared" si="6"/>
        <v>1.9365465056547158E-4</v>
      </c>
      <c r="O99" s="475"/>
      <c r="P99" s="475"/>
    </row>
    <row r="100" spans="1:16" s="452" customFormat="1">
      <c r="A100" s="440">
        <v>37</v>
      </c>
      <c r="B100" s="502"/>
      <c r="C100" s="503" t="s">
        <v>337</v>
      </c>
      <c r="D100" s="503" t="s">
        <v>82</v>
      </c>
      <c r="E100" s="503" t="s">
        <v>331</v>
      </c>
      <c r="F100" s="503" t="s">
        <v>407</v>
      </c>
      <c r="G100" s="504" t="s">
        <v>589</v>
      </c>
      <c r="H100" s="469" t="s">
        <v>347</v>
      </c>
      <c r="I100" s="505">
        <v>50</v>
      </c>
      <c r="J100" s="506">
        <v>66</v>
      </c>
      <c r="K100" s="472">
        <f t="shared" si="5"/>
        <v>1.32</v>
      </c>
      <c r="L100" s="507">
        <f t="shared" si="4"/>
        <v>1.2003273620078204E-3</v>
      </c>
      <c r="M100" s="508">
        <f t="shared" si="6"/>
        <v>1.3453902039285394E-4</v>
      </c>
      <c r="O100" s="475"/>
      <c r="P100" s="475"/>
    </row>
    <row r="101" spans="1:16" s="452" customFormat="1">
      <c r="A101" s="440">
        <v>38</v>
      </c>
      <c r="B101" s="502"/>
      <c r="C101" s="503" t="s">
        <v>337</v>
      </c>
      <c r="D101" s="503" t="s">
        <v>89</v>
      </c>
      <c r="E101" s="503" t="s">
        <v>331</v>
      </c>
      <c r="F101" s="503" t="s">
        <v>407</v>
      </c>
      <c r="G101" s="504" t="s">
        <v>590</v>
      </c>
      <c r="H101" s="497"/>
      <c r="I101" s="505">
        <v>42</v>
      </c>
      <c r="J101" s="506">
        <v>39</v>
      </c>
      <c r="K101" s="472">
        <f t="shared" si="5"/>
        <v>0.9285714285714286</v>
      </c>
      <c r="L101" s="507">
        <f t="shared" si="4"/>
        <v>7.0928435027734838E-4</v>
      </c>
      <c r="M101" s="508">
        <f t="shared" si="6"/>
        <v>7.9500330232140971E-5</v>
      </c>
      <c r="O101" s="475"/>
      <c r="P101" s="475"/>
    </row>
    <row r="102" spans="1:16" s="475" customFormat="1">
      <c r="A102" s="440">
        <v>39</v>
      </c>
      <c r="B102" s="502"/>
      <c r="C102" s="503" t="s">
        <v>337</v>
      </c>
      <c r="D102" s="503" t="s">
        <v>82</v>
      </c>
      <c r="E102" s="503" t="s">
        <v>331</v>
      </c>
      <c r="F102" s="503" t="s">
        <v>407</v>
      </c>
      <c r="G102" s="504" t="s">
        <v>591</v>
      </c>
      <c r="H102" s="497"/>
      <c r="I102" s="505">
        <v>38</v>
      </c>
      <c r="J102" s="506">
        <v>32</v>
      </c>
      <c r="K102" s="472">
        <f t="shared" si="5"/>
        <v>0.84210526315789469</v>
      </c>
      <c r="L102" s="507">
        <f t="shared" si="4"/>
        <v>5.8197690279167041E-4</v>
      </c>
      <c r="M102" s="508">
        <f t="shared" si="6"/>
        <v>6.5231040190474632E-5</v>
      </c>
      <c r="N102" s="452"/>
    </row>
    <row r="103" spans="1:16" s="475" customFormat="1">
      <c r="A103" s="440">
        <v>40</v>
      </c>
      <c r="B103" s="502"/>
      <c r="C103" s="503" t="s">
        <v>337</v>
      </c>
      <c r="D103" s="503" t="s">
        <v>82</v>
      </c>
      <c r="E103" s="503" t="s">
        <v>331</v>
      </c>
      <c r="F103" s="503" t="s">
        <v>407</v>
      </c>
      <c r="G103" s="504" t="s">
        <v>592</v>
      </c>
      <c r="H103" s="469" t="s">
        <v>506</v>
      </c>
      <c r="I103" s="505">
        <v>0</v>
      </c>
      <c r="J103" s="506">
        <v>28</v>
      </c>
      <c r="K103" s="472" t="str">
        <f t="shared" si="5"/>
        <v/>
      </c>
      <c r="L103" s="507">
        <f t="shared" si="4"/>
        <v>5.0922978994271165E-4</v>
      </c>
      <c r="M103" s="508">
        <f t="shared" si="6"/>
        <v>5.7077160166665306E-5</v>
      </c>
      <c r="N103" s="452"/>
    </row>
    <row r="104" spans="1:16" s="475" customFormat="1">
      <c r="A104" s="440">
        <v>41</v>
      </c>
      <c r="B104" s="502"/>
      <c r="C104" s="503" t="s">
        <v>337</v>
      </c>
      <c r="D104" s="503" t="s">
        <v>89</v>
      </c>
      <c r="E104" s="503" t="s">
        <v>538</v>
      </c>
      <c r="F104" s="503" t="s">
        <v>407</v>
      </c>
      <c r="G104" s="504" t="s">
        <v>593</v>
      </c>
      <c r="H104" s="497"/>
      <c r="I104" s="505">
        <v>0</v>
      </c>
      <c r="J104" s="506">
        <v>18</v>
      </c>
      <c r="K104" s="472" t="str">
        <f t="shared" si="5"/>
        <v/>
      </c>
      <c r="L104" s="507">
        <f t="shared" si="4"/>
        <v>3.2736200782031464E-4</v>
      </c>
      <c r="M104" s="508">
        <f t="shared" si="6"/>
        <v>3.6692460107141982E-5</v>
      </c>
      <c r="N104" s="452"/>
    </row>
    <row r="105" spans="1:16" s="475" customFormat="1">
      <c r="A105" s="440">
        <v>42</v>
      </c>
      <c r="B105" s="502"/>
      <c r="C105" s="503" t="s">
        <v>337</v>
      </c>
      <c r="D105" s="503" t="s">
        <v>82</v>
      </c>
      <c r="E105" s="503" t="s">
        <v>331</v>
      </c>
      <c r="F105" s="503" t="s">
        <v>407</v>
      </c>
      <c r="G105" s="504" t="s">
        <v>594</v>
      </c>
      <c r="H105" s="497"/>
      <c r="I105" s="505">
        <v>0</v>
      </c>
      <c r="J105" s="506">
        <v>7</v>
      </c>
      <c r="K105" s="472" t="str">
        <f t="shared" si="5"/>
        <v/>
      </c>
      <c r="L105" s="507">
        <f t="shared" si="4"/>
        <v>1.2730744748567791E-4</v>
      </c>
      <c r="M105" s="508">
        <f t="shared" si="6"/>
        <v>1.4269290041666327E-5</v>
      </c>
      <c r="N105" s="452"/>
    </row>
    <row r="106" spans="1:16" s="475" customFormat="1">
      <c r="A106" s="440">
        <v>43</v>
      </c>
      <c r="B106" s="502"/>
      <c r="C106" s="503" t="s">
        <v>337</v>
      </c>
      <c r="D106" s="503" t="s">
        <v>82</v>
      </c>
      <c r="E106" s="503" t="s">
        <v>331</v>
      </c>
      <c r="F106" s="503" t="s">
        <v>407</v>
      </c>
      <c r="G106" s="504" t="s">
        <v>595</v>
      </c>
      <c r="H106" s="497"/>
      <c r="I106" s="505">
        <v>0</v>
      </c>
      <c r="J106" s="506">
        <v>7</v>
      </c>
      <c r="K106" s="472" t="str">
        <f t="shared" si="5"/>
        <v/>
      </c>
      <c r="L106" s="507">
        <f t="shared" si="4"/>
        <v>1.2730744748567791E-4</v>
      </c>
      <c r="M106" s="508">
        <f t="shared" si="6"/>
        <v>1.4269290041666327E-5</v>
      </c>
      <c r="N106" s="452"/>
    </row>
    <row r="107" spans="1:16" s="475" customFormat="1">
      <c r="A107" s="440">
        <v>44</v>
      </c>
      <c r="B107" s="502"/>
      <c r="C107" s="503" t="s">
        <v>337</v>
      </c>
      <c r="D107" s="503" t="s">
        <v>89</v>
      </c>
      <c r="E107" s="503" t="s">
        <v>331</v>
      </c>
      <c r="F107" s="503" t="s">
        <v>407</v>
      </c>
      <c r="G107" s="504" t="s">
        <v>596</v>
      </c>
      <c r="H107" s="497"/>
      <c r="I107" s="505">
        <v>0</v>
      </c>
      <c r="J107" s="506">
        <v>7</v>
      </c>
      <c r="K107" s="472" t="str">
        <f t="shared" si="5"/>
        <v/>
      </c>
      <c r="L107" s="507">
        <f t="shared" si="4"/>
        <v>1.2730744748567791E-4</v>
      </c>
      <c r="M107" s="508">
        <f t="shared" si="6"/>
        <v>1.4269290041666327E-5</v>
      </c>
      <c r="N107" s="452"/>
    </row>
    <row r="108" spans="1:16" s="475" customFormat="1">
      <c r="A108" s="440">
        <v>45</v>
      </c>
      <c r="B108" s="502"/>
      <c r="C108" s="503" t="s">
        <v>337</v>
      </c>
      <c r="D108" s="503" t="s">
        <v>89</v>
      </c>
      <c r="E108" s="503" t="s">
        <v>331</v>
      </c>
      <c r="F108" s="503" t="s">
        <v>407</v>
      </c>
      <c r="G108" s="504" t="s">
        <v>597</v>
      </c>
      <c r="H108" s="497"/>
      <c r="I108" s="505">
        <v>0</v>
      </c>
      <c r="J108" s="506">
        <v>7</v>
      </c>
      <c r="K108" s="472" t="str">
        <f t="shared" si="5"/>
        <v/>
      </c>
      <c r="L108" s="507">
        <f t="shared" si="4"/>
        <v>1.2730744748567791E-4</v>
      </c>
      <c r="M108" s="508">
        <f t="shared" si="6"/>
        <v>1.4269290041666327E-5</v>
      </c>
      <c r="N108" s="452"/>
    </row>
    <row r="109" spans="1:16" s="475" customFormat="1">
      <c r="A109" s="440">
        <v>46</v>
      </c>
      <c r="B109" s="502"/>
      <c r="C109" s="503" t="s">
        <v>337</v>
      </c>
      <c r="D109" s="503" t="s">
        <v>82</v>
      </c>
      <c r="E109" s="503" t="s">
        <v>331</v>
      </c>
      <c r="F109" s="503" t="s">
        <v>407</v>
      </c>
      <c r="G109" s="504" t="s">
        <v>598</v>
      </c>
      <c r="H109" s="497"/>
      <c r="I109" s="505">
        <v>23</v>
      </c>
      <c r="J109" s="506">
        <v>6</v>
      </c>
      <c r="K109" s="472">
        <f t="shared" si="5"/>
        <v>0.2608695652173913</v>
      </c>
      <c r="L109" s="507">
        <f t="shared" si="4"/>
        <v>1.0912066927343821E-4</v>
      </c>
      <c r="M109" s="508">
        <f t="shared" si="6"/>
        <v>1.2230820035713995E-5</v>
      </c>
      <c r="N109" s="452"/>
    </row>
    <row r="110" spans="1:16" s="475" customFormat="1">
      <c r="A110" s="440">
        <v>47</v>
      </c>
      <c r="B110" s="502"/>
      <c r="C110" s="503" t="s">
        <v>337</v>
      </c>
      <c r="D110" s="503" t="s">
        <v>82</v>
      </c>
      <c r="E110" s="503" t="s">
        <v>331</v>
      </c>
      <c r="F110" s="503" t="s">
        <v>407</v>
      </c>
      <c r="G110" s="504" t="s">
        <v>599</v>
      </c>
      <c r="H110" s="497"/>
      <c r="I110" s="505">
        <v>0</v>
      </c>
      <c r="J110" s="506">
        <v>2</v>
      </c>
      <c r="K110" s="472" t="str">
        <f t="shared" si="5"/>
        <v/>
      </c>
      <c r="L110" s="507">
        <f t="shared" si="4"/>
        <v>3.6373556424479401E-5</v>
      </c>
      <c r="M110" s="508">
        <f t="shared" si="6"/>
        <v>4.0769400119046645E-6</v>
      </c>
      <c r="N110" s="452"/>
    </row>
    <row r="111" spans="1:16" s="475" customFormat="1">
      <c r="A111" s="440">
        <v>48</v>
      </c>
      <c r="B111" s="502"/>
      <c r="C111" s="503" t="s">
        <v>337</v>
      </c>
      <c r="D111" s="503" t="s">
        <v>108</v>
      </c>
      <c r="E111" s="503" t="s">
        <v>331</v>
      </c>
      <c r="F111" s="503" t="s">
        <v>407</v>
      </c>
      <c r="G111" s="504" t="s">
        <v>600</v>
      </c>
      <c r="H111" s="497"/>
      <c r="I111" s="505">
        <v>0</v>
      </c>
      <c r="J111" s="506">
        <v>1</v>
      </c>
      <c r="K111" s="472" t="str">
        <f t="shared" si="5"/>
        <v/>
      </c>
      <c r="L111" s="507">
        <f t="shared" si="4"/>
        <v>1.81867782122397E-5</v>
      </c>
      <c r="M111" s="508">
        <f t="shared" si="6"/>
        <v>2.0384700059523323E-6</v>
      </c>
      <c r="N111" s="452"/>
    </row>
    <row r="112" spans="1:16" s="475" customFormat="1" ht="16.5" thickBot="1">
      <c r="A112" s="440">
        <v>49</v>
      </c>
      <c r="B112" s="528"/>
      <c r="C112" s="529" t="s">
        <v>337</v>
      </c>
      <c r="D112" s="529" t="s">
        <v>100</v>
      </c>
      <c r="E112" s="529" t="s">
        <v>331</v>
      </c>
      <c r="F112" s="529" t="s">
        <v>407</v>
      </c>
      <c r="G112" s="530" t="s">
        <v>601</v>
      </c>
      <c r="H112" s="531"/>
      <c r="I112" s="532">
        <v>0</v>
      </c>
      <c r="J112" s="533">
        <v>1</v>
      </c>
      <c r="K112" s="485" t="str">
        <f t="shared" si="5"/>
        <v/>
      </c>
      <c r="L112" s="534">
        <f t="shared" si="4"/>
        <v>1.81867782122397E-5</v>
      </c>
      <c r="M112" s="535">
        <f t="shared" si="6"/>
        <v>2.0384700059523323E-6</v>
      </c>
      <c r="N112" s="452"/>
    </row>
    <row r="113" spans="1:16" s="475" customFormat="1">
      <c r="A113" s="440">
        <v>1</v>
      </c>
      <c r="B113" s="512"/>
      <c r="C113" s="513" t="s">
        <v>341</v>
      </c>
      <c r="D113" s="513" t="s">
        <v>119</v>
      </c>
      <c r="E113" s="513" t="s">
        <v>331</v>
      </c>
      <c r="F113" s="513" t="s">
        <v>407</v>
      </c>
      <c r="G113" s="514" t="s">
        <v>602</v>
      </c>
      <c r="H113" s="515" t="s">
        <v>347</v>
      </c>
      <c r="I113" s="516">
        <v>415</v>
      </c>
      <c r="J113" s="517">
        <v>6481</v>
      </c>
      <c r="K113" s="449">
        <f t="shared" si="5"/>
        <v>15.616867469879518</v>
      </c>
      <c r="L113" s="536">
        <f>J113/$J$418</f>
        <v>0.15552409291610675</v>
      </c>
      <c r="M113" s="537">
        <f t="shared" si="6"/>
        <v>1.3211324108577066E-2</v>
      </c>
      <c r="N113" s="452"/>
      <c r="O113" s="452"/>
      <c r="P113" s="452"/>
    </row>
    <row r="114" spans="1:16" s="475" customFormat="1">
      <c r="A114" s="440">
        <v>2</v>
      </c>
      <c r="B114" s="520"/>
      <c r="C114" s="521" t="s">
        <v>341</v>
      </c>
      <c r="D114" s="521" t="s">
        <v>117</v>
      </c>
      <c r="E114" s="521" t="s">
        <v>342</v>
      </c>
      <c r="F114" s="521" t="s">
        <v>404</v>
      </c>
      <c r="G114" s="522" t="s">
        <v>603</v>
      </c>
      <c r="H114" s="523" t="s">
        <v>506</v>
      </c>
      <c r="I114" s="524">
        <v>522</v>
      </c>
      <c r="J114" s="525">
        <v>5951</v>
      </c>
      <c r="K114" s="461">
        <f t="shared" si="5"/>
        <v>11.400383141762452</v>
      </c>
      <c r="L114" s="526">
        <f t="shared" ref="L114:L136" si="7">J114/$J$418</f>
        <v>0.14280572086772894</v>
      </c>
      <c r="M114" s="527">
        <f t="shared" si="6"/>
        <v>1.213093500542233E-2</v>
      </c>
      <c r="N114" s="452"/>
      <c r="O114" s="452"/>
      <c r="P114" s="452"/>
    </row>
    <row r="115" spans="1:16" s="475" customFormat="1">
      <c r="A115" s="440">
        <v>3</v>
      </c>
      <c r="B115" s="520"/>
      <c r="C115" s="521" t="s">
        <v>341</v>
      </c>
      <c r="D115" s="521" t="s">
        <v>117</v>
      </c>
      <c r="E115" s="521" t="s">
        <v>331</v>
      </c>
      <c r="F115" s="521" t="s">
        <v>405</v>
      </c>
      <c r="G115" s="522" t="s">
        <v>450</v>
      </c>
      <c r="H115" s="523" t="s">
        <v>604</v>
      </c>
      <c r="I115" s="524">
        <v>230</v>
      </c>
      <c r="J115" s="525">
        <v>4767</v>
      </c>
      <c r="K115" s="461">
        <f t="shared" si="5"/>
        <v>20.72608695652174</v>
      </c>
      <c r="L115" s="526">
        <f t="shared" si="7"/>
        <v>0.11439335765022077</v>
      </c>
      <c r="M115" s="527">
        <f t="shared" si="6"/>
        <v>9.7173865183747682E-3</v>
      </c>
      <c r="N115" s="452"/>
      <c r="O115" s="452"/>
      <c r="P115" s="452"/>
    </row>
    <row r="116" spans="1:16" s="475" customFormat="1">
      <c r="A116" s="440">
        <v>4</v>
      </c>
      <c r="B116" s="502"/>
      <c r="C116" s="503" t="s">
        <v>341</v>
      </c>
      <c r="D116" s="503" t="s">
        <v>117</v>
      </c>
      <c r="E116" s="503" t="s">
        <v>331</v>
      </c>
      <c r="F116" s="503" t="s">
        <v>407</v>
      </c>
      <c r="G116" s="504" t="s">
        <v>605</v>
      </c>
      <c r="H116" s="497" t="s">
        <v>604</v>
      </c>
      <c r="I116" s="505">
        <v>331</v>
      </c>
      <c r="J116" s="506">
        <v>4043</v>
      </c>
      <c r="K116" s="472">
        <f t="shared" si="5"/>
        <v>12.214501510574019</v>
      </c>
      <c r="L116" s="507">
        <f t="shared" si="7"/>
        <v>9.7019581493568818E-2</v>
      </c>
      <c r="M116" s="508">
        <f t="shared" si="6"/>
        <v>8.2415342340652793E-3</v>
      </c>
      <c r="N116" s="452"/>
      <c r="O116" s="452"/>
      <c r="P116" s="452"/>
    </row>
    <row r="117" spans="1:16" s="475" customFormat="1">
      <c r="A117" s="440">
        <v>5</v>
      </c>
      <c r="B117" s="520"/>
      <c r="C117" s="521" t="s">
        <v>341</v>
      </c>
      <c r="D117" s="521" t="s">
        <v>119</v>
      </c>
      <c r="E117" s="521" t="s">
        <v>325</v>
      </c>
      <c r="F117" s="521" t="s">
        <v>404</v>
      </c>
      <c r="G117" s="522" t="s">
        <v>406</v>
      </c>
      <c r="H117" s="523" t="s">
        <v>604</v>
      </c>
      <c r="I117" s="524">
        <v>380</v>
      </c>
      <c r="J117" s="525">
        <v>3980</v>
      </c>
      <c r="K117" s="461">
        <f t="shared" si="5"/>
        <v>10.473684210526315</v>
      </c>
      <c r="L117" s="526">
        <f t="shared" si="7"/>
        <v>9.5507775004799386E-2</v>
      </c>
      <c r="M117" s="527">
        <f t="shared" si="6"/>
        <v>8.1131106236902832E-3</v>
      </c>
      <c r="N117" s="452"/>
      <c r="O117" s="452"/>
      <c r="P117" s="452"/>
    </row>
    <row r="118" spans="1:16" s="475" customFormat="1">
      <c r="A118" s="440">
        <v>6</v>
      </c>
      <c r="B118" s="502"/>
      <c r="C118" s="503" t="s">
        <v>341</v>
      </c>
      <c r="D118" s="503" t="s">
        <v>117</v>
      </c>
      <c r="E118" s="503" t="s">
        <v>331</v>
      </c>
      <c r="F118" s="503" t="s">
        <v>407</v>
      </c>
      <c r="G118" s="504" t="s">
        <v>348</v>
      </c>
      <c r="H118" s="497" t="s">
        <v>604</v>
      </c>
      <c r="I118" s="505">
        <v>305</v>
      </c>
      <c r="J118" s="506">
        <v>3952</v>
      </c>
      <c r="K118" s="472">
        <f t="shared" si="5"/>
        <v>12.957377049180328</v>
      </c>
      <c r="L118" s="507">
        <f t="shared" si="7"/>
        <v>9.4835861009790745E-2</v>
      </c>
      <c r="M118" s="508">
        <f t="shared" si="6"/>
        <v>8.0560334635236177E-3</v>
      </c>
      <c r="N118" s="452"/>
      <c r="O118" s="452"/>
      <c r="P118" s="452"/>
    </row>
    <row r="119" spans="1:16" s="475" customFormat="1">
      <c r="A119" s="440">
        <v>7</v>
      </c>
      <c r="B119" s="502"/>
      <c r="C119" s="503" t="s">
        <v>341</v>
      </c>
      <c r="D119" s="503" t="s">
        <v>119</v>
      </c>
      <c r="E119" s="503" t="s">
        <v>331</v>
      </c>
      <c r="F119" s="503" t="s">
        <v>407</v>
      </c>
      <c r="G119" s="504" t="s">
        <v>606</v>
      </c>
      <c r="H119" s="497" t="s">
        <v>604</v>
      </c>
      <c r="I119" s="505">
        <v>204</v>
      </c>
      <c r="J119" s="506">
        <v>2936</v>
      </c>
      <c r="K119" s="472">
        <f t="shared" si="5"/>
        <v>14.392156862745098</v>
      </c>
      <c r="L119" s="507">
        <f t="shared" si="7"/>
        <v>7.0454981762334418E-2</v>
      </c>
      <c r="M119" s="508">
        <f t="shared" si="6"/>
        <v>5.9849479374760482E-3</v>
      </c>
      <c r="N119" s="452"/>
      <c r="O119" s="452"/>
      <c r="P119" s="452"/>
    </row>
    <row r="120" spans="1:16" s="475" customFormat="1">
      <c r="A120" s="440">
        <v>8</v>
      </c>
      <c r="B120" s="502"/>
      <c r="C120" s="503" t="s">
        <v>341</v>
      </c>
      <c r="D120" s="503" t="s">
        <v>119</v>
      </c>
      <c r="E120" s="503" t="s">
        <v>331</v>
      </c>
      <c r="F120" s="503" t="s">
        <v>407</v>
      </c>
      <c r="G120" s="504" t="s">
        <v>607</v>
      </c>
      <c r="H120" s="497" t="s">
        <v>604</v>
      </c>
      <c r="I120" s="505">
        <v>151</v>
      </c>
      <c r="J120" s="506">
        <v>2934</v>
      </c>
      <c r="K120" s="472">
        <f t="shared" si="5"/>
        <v>19.430463576158939</v>
      </c>
      <c r="L120" s="507">
        <f t="shared" si="7"/>
        <v>7.0406987905548085E-2</v>
      </c>
      <c r="M120" s="508">
        <f t="shared" si="6"/>
        <v>5.9808709974641435E-3</v>
      </c>
      <c r="N120" s="452"/>
      <c r="O120" s="452"/>
      <c r="P120" s="452"/>
    </row>
    <row r="121" spans="1:16" s="475" customFormat="1">
      <c r="A121" s="440">
        <v>9</v>
      </c>
      <c r="B121" s="520" t="s">
        <v>604</v>
      </c>
      <c r="C121" s="521" t="s">
        <v>341</v>
      </c>
      <c r="D121" s="521" t="s">
        <v>126</v>
      </c>
      <c r="E121" s="521" t="s">
        <v>325</v>
      </c>
      <c r="F121" s="521" t="s">
        <v>404</v>
      </c>
      <c r="G121" s="522" t="s">
        <v>127</v>
      </c>
      <c r="H121" s="523" t="s">
        <v>604</v>
      </c>
      <c r="I121" s="524">
        <v>203</v>
      </c>
      <c r="J121" s="525">
        <v>1459</v>
      </c>
      <c r="K121" s="461">
        <f t="shared" si="5"/>
        <v>7.1871921182266014</v>
      </c>
      <c r="L121" s="526">
        <f t="shared" si="7"/>
        <v>3.501151852562872E-2</v>
      </c>
      <c r="M121" s="527">
        <f t="shared" si="6"/>
        <v>2.974127738684453E-3</v>
      </c>
      <c r="N121" s="452"/>
    </row>
    <row r="122" spans="1:16" s="475" customFormat="1">
      <c r="A122" s="440">
        <v>10</v>
      </c>
      <c r="B122" s="502"/>
      <c r="C122" s="503" t="s">
        <v>341</v>
      </c>
      <c r="D122" s="503" t="s">
        <v>119</v>
      </c>
      <c r="E122" s="503" t="s">
        <v>331</v>
      </c>
      <c r="F122" s="503" t="s">
        <v>407</v>
      </c>
      <c r="G122" s="504" t="s">
        <v>608</v>
      </c>
      <c r="H122" s="497" t="s">
        <v>604</v>
      </c>
      <c r="I122" s="505">
        <v>32</v>
      </c>
      <c r="J122" s="506">
        <v>1244</v>
      </c>
      <c r="K122" s="472">
        <f t="shared" si="5"/>
        <v>38.875</v>
      </c>
      <c r="L122" s="507">
        <f t="shared" si="7"/>
        <v>2.9852178921098101E-2</v>
      </c>
      <c r="M122" s="508">
        <f t="shared" si="6"/>
        <v>2.5358566874047017E-3</v>
      </c>
      <c r="N122" s="452"/>
    </row>
    <row r="123" spans="1:16" s="475" customFormat="1">
      <c r="A123" s="440">
        <v>11</v>
      </c>
      <c r="B123" s="502"/>
      <c r="C123" s="503" t="s">
        <v>341</v>
      </c>
      <c r="D123" s="503" t="s">
        <v>117</v>
      </c>
      <c r="E123" s="503" t="s">
        <v>331</v>
      </c>
      <c r="F123" s="503" t="s">
        <v>407</v>
      </c>
      <c r="G123" s="504" t="s">
        <v>609</v>
      </c>
      <c r="H123" s="497" t="s">
        <v>604</v>
      </c>
      <c r="I123" s="505">
        <v>43</v>
      </c>
      <c r="J123" s="506">
        <v>875</v>
      </c>
      <c r="K123" s="472">
        <f t="shared" si="5"/>
        <v>20.348837209302324</v>
      </c>
      <c r="L123" s="507">
        <f t="shared" si="7"/>
        <v>2.0997312344019966E-2</v>
      </c>
      <c r="M123" s="508">
        <f t="shared" si="6"/>
        <v>1.7836612552082909E-3</v>
      </c>
      <c r="N123" s="452"/>
    </row>
    <row r="124" spans="1:16" s="501" customFormat="1">
      <c r="A124" s="440">
        <v>12</v>
      </c>
      <c r="B124" s="502"/>
      <c r="C124" s="503" t="s">
        <v>341</v>
      </c>
      <c r="D124" s="503" t="s">
        <v>117</v>
      </c>
      <c r="E124" s="503" t="s">
        <v>610</v>
      </c>
      <c r="F124" s="503" t="s">
        <v>407</v>
      </c>
      <c r="G124" s="504" t="s">
        <v>611</v>
      </c>
      <c r="H124" s="497" t="s">
        <v>604</v>
      </c>
      <c r="I124" s="505">
        <v>30</v>
      </c>
      <c r="J124" s="506">
        <v>855</v>
      </c>
      <c r="K124" s="472">
        <f t="shared" si="5"/>
        <v>28.5</v>
      </c>
      <c r="L124" s="507">
        <f t="shared" si="7"/>
        <v>2.0517373776156651E-2</v>
      </c>
      <c r="M124" s="508">
        <f t="shared" si="6"/>
        <v>1.7428918550892443E-3</v>
      </c>
      <c r="N124" s="452"/>
      <c r="O124" s="475"/>
      <c r="P124" s="475"/>
    </row>
    <row r="125" spans="1:16" s="475" customFormat="1">
      <c r="A125" s="440">
        <v>13</v>
      </c>
      <c r="B125" s="502"/>
      <c r="C125" s="503" t="s">
        <v>341</v>
      </c>
      <c r="D125" s="503" t="s">
        <v>117</v>
      </c>
      <c r="E125" s="503" t="s">
        <v>331</v>
      </c>
      <c r="F125" s="503" t="s">
        <v>407</v>
      </c>
      <c r="G125" s="504" t="s">
        <v>612</v>
      </c>
      <c r="H125" s="497" t="s">
        <v>604</v>
      </c>
      <c r="I125" s="505">
        <v>95</v>
      </c>
      <c r="J125" s="506">
        <v>658</v>
      </c>
      <c r="K125" s="472">
        <f t="shared" si="5"/>
        <v>6.9263157894736844</v>
      </c>
      <c r="L125" s="507">
        <f t="shared" si="7"/>
        <v>1.5789978882703015E-2</v>
      </c>
      <c r="M125" s="508">
        <f t="shared" si="6"/>
        <v>1.3413132639166347E-3</v>
      </c>
      <c r="N125" s="452"/>
    </row>
    <row r="126" spans="1:16" s="475" customFormat="1">
      <c r="A126" s="440">
        <v>14</v>
      </c>
      <c r="B126" s="502"/>
      <c r="C126" s="503" t="s">
        <v>341</v>
      </c>
      <c r="D126" s="503" t="s">
        <v>117</v>
      </c>
      <c r="E126" s="503" t="s">
        <v>331</v>
      </c>
      <c r="F126" s="503" t="s">
        <v>407</v>
      </c>
      <c r="G126" s="504" t="s">
        <v>613</v>
      </c>
      <c r="H126" s="497" t="s">
        <v>604</v>
      </c>
      <c r="I126" s="505">
        <v>99</v>
      </c>
      <c r="J126" s="506">
        <v>447</v>
      </c>
      <c r="K126" s="472">
        <f t="shared" si="5"/>
        <v>4.5151515151515156</v>
      </c>
      <c r="L126" s="507">
        <f t="shared" si="7"/>
        <v>1.0726626991745057E-2</v>
      </c>
      <c r="M126" s="508">
        <f t="shared" si="6"/>
        <v>9.1119609266069256E-4</v>
      </c>
      <c r="N126" s="452"/>
    </row>
    <row r="127" spans="1:16" s="475" customFormat="1">
      <c r="A127" s="440">
        <v>15</v>
      </c>
      <c r="B127" s="502"/>
      <c r="C127" s="503" t="s">
        <v>341</v>
      </c>
      <c r="D127" s="503" t="s">
        <v>126</v>
      </c>
      <c r="E127" s="503" t="s">
        <v>331</v>
      </c>
      <c r="F127" s="503" t="s">
        <v>407</v>
      </c>
      <c r="G127" s="504" t="s">
        <v>614</v>
      </c>
      <c r="H127" s="497"/>
      <c r="I127" s="505">
        <v>60</v>
      </c>
      <c r="J127" s="506">
        <v>308</v>
      </c>
      <c r="K127" s="472">
        <f t="shared" si="5"/>
        <v>5.1333333333333337</v>
      </c>
      <c r="L127" s="507">
        <f t="shared" si="7"/>
        <v>7.3910539450950281E-3</v>
      </c>
      <c r="M127" s="508">
        <f t="shared" si="6"/>
        <v>6.278487618333184E-4</v>
      </c>
      <c r="N127" s="452"/>
    </row>
    <row r="128" spans="1:16" s="475" customFormat="1">
      <c r="A128" s="440">
        <v>16</v>
      </c>
      <c r="B128" s="502"/>
      <c r="C128" s="503" t="s">
        <v>341</v>
      </c>
      <c r="D128" s="503" t="s">
        <v>117</v>
      </c>
      <c r="E128" s="503" t="s">
        <v>331</v>
      </c>
      <c r="F128" s="503" t="s">
        <v>407</v>
      </c>
      <c r="G128" s="504" t="s">
        <v>344</v>
      </c>
      <c r="H128" s="497" t="s">
        <v>604</v>
      </c>
      <c r="I128" s="505">
        <v>96</v>
      </c>
      <c r="J128" s="506">
        <v>216</v>
      </c>
      <c r="K128" s="472">
        <f t="shared" si="5"/>
        <v>2.25</v>
      </c>
      <c r="L128" s="507">
        <f t="shared" si="7"/>
        <v>5.183336532923786E-3</v>
      </c>
      <c r="M128" s="508">
        <f t="shared" si="6"/>
        <v>4.4030952128570379E-4</v>
      </c>
      <c r="N128" s="452"/>
    </row>
    <row r="129" spans="1:16" s="475" customFormat="1">
      <c r="A129" s="440">
        <v>17</v>
      </c>
      <c r="B129" s="502"/>
      <c r="C129" s="503" t="s">
        <v>341</v>
      </c>
      <c r="D129" s="503" t="s">
        <v>117</v>
      </c>
      <c r="E129" s="503" t="s">
        <v>331</v>
      </c>
      <c r="F129" s="503" t="s">
        <v>407</v>
      </c>
      <c r="G129" s="504" t="s">
        <v>615</v>
      </c>
      <c r="H129" s="497" t="s">
        <v>604</v>
      </c>
      <c r="I129" s="505">
        <v>155</v>
      </c>
      <c r="J129" s="506">
        <v>188</v>
      </c>
      <c r="K129" s="472">
        <f t="shared" si="5"/>
        <v>1.2129032258064516</v>
      </c>
      <c r="L129" s="507">
        <f t="shared" si="7"/>
        <v>4.5114225379151466E-3</v>
      </c>
      <c r="M129" s="508">
        <f t="shared" si="6"/>
        <v>3.8323236111903849E-4</v>
      </c>
      <c r="N129" s="452"/>
    </row>
    <row r="130" spans="1:16" s="475" customFormat="1">
      <c r="A130" s="440">
        <v>18</v>
      </c>
      <c r="B130" s="502"/>
      <c r="C130" s="503" t="s">
        <v>341</v>
      </c>
      <c r="D130" s="503" t="s">
        <v>119</v>
      </c>
      <c r="E130" s="503" t="s">
        <v>331</v>
      </c>
      <c r="F130" s="503" t="s">
        <v>407</v>
      </c>
      <c r="G130" s="504" t="s">
        <v>616</v>
      </c>
      <c r="H130" s="497"/>
      <c r="I130" s="505">
        <v>126</v>
      </c>
      <c r="J130" s="506">
        <v>146</v>
      </c>
      <c r="K130" s="472">
        <f t="shared" si="5"/>
        <v>1.1587301587301588</v>
      </c>
      <c r="L130" s="507">
        <f t="shared" si="7"/>
        <v>3.5035515454021884E-3</v>
      </c>
      <c r="M130" s="508">
        <f t="shared" si="6"/>
        <v>2.9761662086904054E-4</v>
      </c>
      <c r="N130" s="452"/>
    </row>
    <row r="131" spans="1:16" s="475" customFormat="1">
      <c r="A131" s="440">
        <v>19</v>
      </c>
      <c r="B131" s="502"/>
      <c r="C131" s="503" t="s">
        <v>341</v>
      </c>
      <c r="D131" s="503" t="s">
        <v>117</v>
      </c>
      <c r="E131" s="503" t="s">
        <v>525</v>
      </c>
      <c r="F131" s="503" t="s">
        <v>407</v>
      </c>
      <c r="G131" s="504" t="s">
        <v>617</v>
      </c>
      <c r="H131" s="497"/>
      <c r="I131" s="505">
        <v>51</v>
      </c>
      <c r="J131" s="506">
        <v>101</v>
      </c>
      <c r="K131" s="472">
        <f t="shared" si="5"/>
        <v>1.9803921568627452</v>
      </c>
      <c r="L131" s="507">
        <f t="shared" si="7"/>
        <v>2.4236897677097332E-3</v>
      </c>
      <c r="M131" s="508">
        <f t="shared" si="6"/>
        <v>2.0588547060118557E-4</v>
      </c>
      <c r="N131" s="452"/>
    </row>
    <row r="132" spans="1:16" s="475" customFormat="1">
      <c r="A132" s="440">
        <v>20</v>
      </c>
      <c r="B132" s="502"/>
      <c r="C132" s="503" t="s">
        <v>341</v>
      </c>
      <c r="D132" s="503" t="s">
        <v>119</v>
      </c>
      <c r="E132" s="503" t="s">
        <v>331</v>
      </c>
      <c r="F132" s="503" t="s">
        <v>407</v>
      </c>
      <c r="G132" s="504" t="s">
        <v>618</v>
      </c>
      <c r="H132" s="497" t="s">
        <v>604</v>
      </c>
      <c r="I132" s="505">
        <v>60</v>
      </c>
      <c r="J132" s="506">
        <v>64</v>
      </c>
      <c r="K132" s="472">
        <f t="shared" ref="K132:K195" si="8">IF(I132=0, "", J132/I132)</f>
        <v>1.0666666666666667</v>
      </c>
      <c r="L132" s="507">
        <f t="shared" si="7"/>
        <v>1.5358034171626032E-3</v>
      </c>
      <c r="M132" s="508">
        <f t="shared" si="6"/>
        <v>1.3046208038094926E-4</v>
      </c>
      <c r="N132" s="452"/>
    </row>
    <row r="133" spans="1:16" s="475" customFormat="1">
      <c r="A133" s="440">
        <v>21</v>
      </c>
      <c r="B133" s="502"/>
      <c r="C133" s="503" t="s">
        <v>341</v>
      </c>
      <c r="D133" s="503" t="s">
        <v>117</v>
      </c>
      <c r="E133" s="503" t="s">
        <v>331</v>
      </c>
      <c r="F133" s="503" t="s">
        <v>407</v>
      </c>
      <c r="G133" s="504" t="s">
        <v>619</v>
      </c>
      <c r="H133" s="497"/>
      <c r="I133" s="505">
        <v>0</v>
      </c>
      <c r="J133" s="506">
        <v>32</v>
      </c>
      <c r="K133" s="472" t="str">
        <f t="shared" si="8"/>
        <v/>
      </c>
      <c r="L133" s="507">
        <f t="shared" si="7"/>
        <v>7.6790170858130158E-4</v>
      </c>
      <c r="M133" s="508">
        <f t="shared" ref="M133:M196" si="9">J133/$J$427</f>
        <v>6.5231040190474632E-5</v>
      </c>
      <c r="N133" s="452"/>
    </row>
    <row r="134" spans="1:16" s="475" customFormat="1">
      <c r="A134" s="440">
        <v>22</v>
      </c>
      <c r="B134" s="502"/>
      <c r="C134" s="503" t="s">
        <v>341</v>
      </c>
      <c r="D134" s="503" t="s">
        <v>117</v>
      </c>
      <c r="E134" s="503" t="s">
        <v>331</v>
      </c>
      <c r="F134" s="503" t="s">
        <v>407</v>
      </c>
      <c r="G134" s="504" t="s">
        <v>620</v>
      </c>
      <c r="H134" s="497"/>
      <c r="I134" s="505">
        <v>48</v>
      </c>
      <c r="J134" s="506">
        <v>15</v>
      </c>
      <c r="K134" s="472">
        <f t="shared" si="8"/>
        <v>0.3125</v>
      </c>
      <c r="L134" s="507">
        <f t="shared" si="7"/>
        <v>3.5995392589748513E-4</v>
      </c>
      <c r="M134" s="508">
        <f t="shared" si="9"/>
        <v>3.0577050089284983E-5</v>
      </c>
      <c r="N134" s="452"/>
    </row>
    <row r="135" spans="1:16" s="475" customFormat="1">
      <c r="A135" s="440">
        <v>23</v>
      </c>
      <c r="B135" s="502"/>
      <c r="C135" s="503" t="s">
        <v>341</v>
      </c>
      <c r="D135" s="503" t="s">
        <v>117</v>
      </c>
      <c r="E135" s="503" t="s">
        <v>331</v>
      </c>
      <c r="F135" s="503" t="s">
        <v>407</v>
      </c>
      <c r="G135" s="504" t="s">
        <v>621</v>
      </c>
      <c r="H135" s="497"/>
      <c r="I135" s="505">
        <v>0</v>
      </c>
      <c r="J135" s="506">
        <v>14</v>
      </c>
      <c r="K135" s="472" t="str">
        <f t="shared" si="8"/>
        <v/>
      </c>
      <c r="L135" s="507">
        <f t="shared" si="7"/>
        <v>3.3595699750431943E-4</v>
      </c>
      <c r="M135" s="508">
        <f t="shared" si="9"/>
        <v>2.8538580083332653E-5</v>
      </c>
      <c r="N135" s="452"/>
    </row>
    <row r="136" spans="1:16" s="475" customFormat="1" ht="16.5" thickBot="1">
      <c r="A136" s="440">
        <v>24</v>
      </c>
      <c r="B136" s="528"/>
      <c r="C136" s="529" t="s">
        <v>341</v>
      </c>
      <c r="D136" s="529" t="s">
        <v>117</v>
      </c>
      <c r="E136" s="529" t="s">
        <v>331</v>
      </c>
      <c r="F136" s="529" t="s">
        <v>407</v>
      </c>
      <c r="G136" s="530" t="s">
        <v>622</v>
      </c>
      <c r="H136" s="531"/>
      <c r="I136" s="532">
        <v>0</v>
      </c>
      <c r="J136" s="533">
        <v>6</v>
      </c>
      <c r="K136" s="485" t="str">
        <f t="shared" si="8"/>
        <v/>
      </c>
      <c r="L136" s="538">
        <f t="shared" si="7"/>
        <v>1.4398157035899406E-4</v>
      </c>
      <c r="M136" s="539">
        <f t="shared" si="9"/>
        <v>1.2230820035713995E-5</v>
      </c>
      <c r="N136" s="452"/>
    </row>
    <row r="137" spans="1:16" s="475" customFormat="1">
      <c r="A137" s="440">
        <v>1</v>
      </c>
      <c r="B137" s="488"/>
      <c r="C137" s="489" t="s">
        <v>349</v>
      </c>
      <c r="D137" s="489" t="s">
        <v>142</v>
      </c>
      <c r="E137" s="489" t="s">
        <v>334</v>
      </c>
      <c r="F137" s="489" t="s">
        <v>405</v>
      </c>
      <c r="G137" s="490" t="s">
        <v>623</v>
      </c>
      <c r="H137" s="491" t="s">
        <v>347</v>
      </c>
      <c r="I137" s="492">
        <v>919</v>
      </c>
      <c r="J137" s="493">
        <v>4718</v>
      </c>
      <c r="K137" s="494">
        <f t="shared" si="8"/>
        <v>5.1338411316648527</v>
      </c>
      <c r="L137" s="540">
        <f>J137/$J$419</f>
        <v>0.15451121663664646</v>
      </c>
      <c r="M137" s="541">
        <f t="shared" si="9"/>
        <v>9.617501488083104E-3</v>
      </c>
      <c r="N137" s="452"/>
      <c r="O137" s="452"/>
      <c r="P137" s="452"/>
    </row>
    <row r="138" spans="1:16" s="475" customFormat="1">
      <c r="A138" s="440">
        <v>2</v>
      </c>
      <c r="B138" s="502"/>
      <c r="C138" s="503" t="s">
        <v>349</v>
      </c>
      <c r="D138" s="503" t="s">
        <v>132</v>
      </c>
      <c r="E138" s="503" t="s">
        <v>331</v>
      </c>
      <c r="F138" s="503" t="s">
        <v>407</v>
      </c>
      <c r="G138" s="504" t="s">
        <v>624</v>
      </c>
      <c r="H138" s="497" t="s">
        <v>625</v>
      </c>
      <c r="I138" s="505">
        <v>248</v>
      </c>
      <c r="J138" s="506">
        <v>4526</v>
      </c>
      <c r="K138" s="472">
        <f t="shared" si="8"/>
        <v>18.25</v>
      </c>
      <c r="L138" s="507">
        <f t="shared" ref="L138:L165" si="10">J138/$J$419</f>
        <v>0.14822335025380712</v>
      </c>
      <c r="M138" s="508">
        <f t="shared" si="9"/>
        <v>9.2261152469402564E-3</v>
      </c>
      <c r="N138" s="452"/>
      <c r="O138" s="452"/>
      <c r="P138" s="452"/>
    </row>
    <row r="139" spans="1:16" s="475" customFormat="1">
      <c r="A139" s="440">
        <v>3</v>
      </c>
      <c r="B139" s="502"/>
      <c r="C139" s="503" t="s">
        <v>349</v>
      </c>
      <c r="D139" s="503" t="s">
        <v>134</v>
      </c>
      <c r="E139" s="503" t="s">
        <v>331</v>
      </c>
      <c r="F139" s="503" t="s">
        <v>407</v>
      </c>
      <c r="G139" s="504" t="s">
        <v>626</v>
      </c>
      <c r="H139" s="497" t="s">
        <v>625</v>
      </c>
      <c r="I139" s="505">
        <v>189</v>
      </c>
      <c r="J139" s="506">
        <v>4240</v>
      </c>
      <c r="K139" s="472">
        <f t="shared" si="8"/>
        <v>22.433862433862434</v>
      </c>
      <c r="L139" s="507">
        <f t="shared" si="10"/>
        <v>0.13885704928770265</v>
      </c>
      <c r="M139" s="508">
        <f t="shared" si="9"/>
        <v>8.6431128252378898E-3</v>
      </c>
      <c r="N139" s="452"/>
      <c r="O139" s="452"/>
      <c r="P139" s="452"/>
    </row>
    <row r="140" spans="1:16" s="475" customFormat="1">
      <c r="A140" s="440">
        <v>4</v>
      </c>
      <c r="B140" s="520"/>
      <c r="C140" s="521" t="s">
        <v>349</v>
      </c>
      <c r="D140" s="521" t="s">
        <v>136</v>
      </c>
      <c r="E140" s="521" t="s">
        <v>353</v>
      </c>
      <c r="F140" s="521" t="s">
        <v>403</v>
      </c>
      <c r="G140" s="522" t="s">
        <v>456</v>
      </c>
      <c r="H140" s="523" t="s">
        <v>347</v>
      </c>
      <c r="I140" s="524">
        <v>430</v>
      </c>
      <c r="J140" s="525">
        <v>2442</v>
      </c>
      <c r="K140" s="461">
        <f t="shared" si="8"/>
        <v>5.6790697674418604</v>
      </c>
      <c r="L140" s="526">
        <f t="shared" si="10"/>
        <v>7.9973800556738167E-2</v>
      </c>
      <c r="M140" s="527">
        <f t="shared" si="9"/>
        <v>4.9779437545355958E-3</v>
      </c>
      <c r="N140" s="452"/>
      <c r="O140" s="452"/>
      <c r="P140" s="452"/>
    </row>
    <row r="141" spans="1:16" s="475" customFormat="1">
      <c r="A141" s="440">
        <v>5</v>
      </c>
      <c r="B141" s="520" t="s">
        <v>625</v>
      </c>
      <c r="C141" s="521" t="s">
        <v>349</v>
      </c>
      <c r="D141" s="521" t="s">
        <v>138</v>
      </c>
      <c r="E141" s="521" t="s">
        <v>323</v>
      </c>
      <c r="F141" s="521" t="s">
        <v>403</v>
      </c>
      <c r="G141" s="522" t="s">
        <v>627</v>
      </c>
      <c r="H141" s="523" t="s">
        <v>347</v>
      </c>
      <c r="I141" s="524">
        <v>250</v>
      </c>
      <c r="J141" s="525">
        <v>2145</v>
      </c>
      <c r="K141" s="461">
        <f t="shared" si="8"/>
        <v>8.58</v>
      </c>
      <c r="L141" s="526">
        <f t="shared" si="10"/>
        <v>7.0247257245783526E-2</v>
      </c>
      <c r="M141" s="527">
        <f t="shared" si="9"/>
        <v>4.372518162767753E-3</v>
      </c>
      <c r="N141" s="452"/>
      <c r="O141" s="452"/>
      <c r="P141" s="452"/>
    </row>
    <row r="142" spans="1:16" s="475" customFormat="1">
      <c r="A142" s="440">
        <v>6</v>
      </c>
      <c r="B142" s="502"/>
      <c r="C142" s="503" t="s">
        <v>349</v>
      </c>
      <c r="D142" s="503" t="s">
        <v>142</v>
      </c>
      <c r="E142" s="503" t="s">
        <v>331</v>
      </c>
      <c r="F142" s="503" t="s">
        <v>407</v>
      </c>
      <c r="G142" s="504" t="s">
        <v>628</v>
      </c>
      <c r="H142" s="497" t="s">
        <v>347</v>
      </c>
      <c r="I142" s="505">
        <v>87</v>
      </c>
      <c r="J142" s="506">
        <v>1648</v>
      </c>
      <c r="K142" s="472">
        <f t="shared" si="8"/>
        <v>18.942528735632184</v>
      </c>
      <c r="L142" s="507">
        <f t="shared" si="10"/>
        <v>5.3970853119371213E-2</v>
      </c>
      <c r="M142" s="508">
        <f t="shared" si="9"/>
        <v>3.359398569809444E-3</v>
      </c>
      <c r="N142" s="452"/>
    </row>
    <row r="143" spans="1:16" s="475" customFormat="1">
      <c r="A143" s="440">
        <v>7</v>
      </c>
      <c r="B143" s="502"/>
      <c r="C143" s="503" t="s">
        <v>349</v>
      </c>
      <c r="D143" s="503" t="s">
        <v>134</v>
      </c>
      <c r="E143" s="503" t="s">
        <v>331</v>
      </c>
      <c r="F143" s="503" t="s">
        <v>407</v>
      </c>
      <c r="G143" s="504" t="s">
        <v>629</v>
      </c>
      <c r="H143" s="497" t="s">
        <v>347</v>
      </c>
      <c r="I143" s="505">
        <v>120</v>
      </c>
      <c r="J143" s="506">
        <v>1631</v>
      </c>
      <c r="K143" s="472">
        <f t="shared" si="8"/>
        <v>13.591666666666667</v>
      </c>
      <c r="L143" s="507">
        <f t="shared" si="10"/>
        <v>5.3414114950057309E-2</v>
      </c>
      <c r="M143" s="508">
        <f t="shared" si="9"/>
        <v>3.3247445797082542E-3</v>
      </c>
      <c r="N143" s="452"/>
    </row>
    <row r="144" spans="1:16" s="475" customFormat="1">
      <c r="A144" s="440">
        <v>8</v>
      </c>
      <c r="B144" s="502"/>
      <c r="C144" s="503" t="s">
        <v>349</v>
      </c>
      <c r="D144" s="503" t="s">
        <v>630</v>
      </c>
      <c r="E144" s="503" t="s">
        <v>331</v>
      </c>
      <c r="F144" s="503" t="s">
        <v>407</v>
      </c>
      <c r="G144" s="504" t="s">
        <v>631</v>
      </c>
      <c r="H144" s="497" t="s">
        <v>506</v>
      </c>
      <c r="I144" s="505">
        <v>50</v>
      </c>
      <c r="J144" s="506">
        <v>1500</v>
      </c>
      <c r="K144" s="472">
        <f t="shared" si="8"/>
        <v>30</v>
      </c>
      <c r="L144" s="507">
        <f t="shared" si="10"/>
        <v>4.9123956115932538E-2</v>
      </c>
      <c r="M144" s="508">
        <f t="shared" si="9"/>
        <v>3.0577050089284985E-3</v>
      </c>
      <c r="N144" s="452"/>
    </row>
    <row r="145" spans="1:14" s="475" customFormat="1">
      <c r="A145" s="440">
        <v>9</v>
      </c>
      <c r="B145" s="502"/>
      <c r="C145" s="503" t="s">
        <v>349</v>
      </c>
      <c r="D145" s="503" t="s">
        <v>138</v>
      </c>
      <c r="E145" s="503" t="s">
        <v>331</v>
      </c>
      <c r="F145" s="503" t="s">
        <v>407</v>
      </c>
      <c r="G145" s="504" t="s">
        <v>453</v>
      </c>
      <c r="H145" s="497" t="s">
        <v>506</v>
      </c>
      <c r="I145" s="505">
        <v>285</v>
      </c>
      <c r="J145" s="506">
        <v>1371</v>
      </c>
      <c r="K145" s="472">
        <f t="shared" si="8"/>
        <v>4.810526315789474</v>
      </c>
      <c r="L145" s="507">
        <f t="shared" si="10"/>
        <v>4.4899295889962339E-2</v>
      </c>
      <c r="M145" s="508">
        <f t="shared" si="9"/>
        <v>2.7947423781606476E-3</v>
      </c>
      <c r="N145" s="452"/>
    </row>
    <row r="146" spans="1:14" s="475" customFormat="1">
      <c r="A146" s="440">
        <v>10</v>
      </c>
      <c r="B146" s="502"/>
      <c r="C146" s="503" t="s">
        <v>349</v>
      </c>
      <c r="D146" s="503" t="s">
        <v>132</v>
      </c>
      <c r="E146" s="503" t="s">
        <v>331</v>
      </c>
      <c r="F146" s="503" t="s">
        <v>407</v>
      </c>
      <c r="G146" s="504" t="s">
        <v>632</v>
      </c>
      <c r="H146" s="497" t="s">
        <v>347</v>
      </c>
      <c r="I146" s="505">
        <v>59</v>
      </c>
      <c r="J146" s="506">
        <v>1312</v>
      </c>
      <c r="K146" s="472">
        <f t="shared" si="8"/>
        <v>22.237288135593221</v>
      </c>
      <c r="L146" s="507">
        <f t="shared" si="10"/>
        <v>4.2967086949402322E-2</v>
      </c>
      <c r="M146" s="508">
        <f t="shared" si="9"/>
        <v>2.6744726478094599E-3</v>
      </c>
      <c r="N146" s="452"/>
    </row>
    <row r="147" spans="1:14" s="475" customFormat="1">
      <c r="A147" s="440">
        <v>11</v>
      </c>
      <c r="B147" s="502"/>
      <c r="C147" s="503" t="s">
        <v>349</v>
      </c>
      <c r="D147" s="503" t="s">
        <v>136</v>
      </c>
      <c r="E147" s="503" t="s">
        <v>331</v>
      </c>
      <c r="F147" s="503" t="s">
        <v>407</v>
      </c>
      <c r="G147" s="504" t="s">
        <v>633</v>
      </c>
      <c r="H147" s="497" t="s">
        <v>625</v>
      </c>
      <c r="I147" s="505">
        <v>120</v>
      </c>
      <c r="J147" s="506">
        <v>996</v>
      </c>
      <c r="K147" s="472">
        <f t="shared" si="8"/>
        <v>8.3000000000000007</v>
      </c>
      <c r="L147" s="507">
        <f t="shared" si="10"/>
        <v>3.2618306860979204E-2</v>
      </c>
      <c r="M147" s="508">
        <f t="shared" si="9"/>
        <v>2.0303161259285231E-3</v>
      </c>
      <c r="N147" s="452"/>
    </row>
    <row r="148" spans="1:14" s="475" customFormat="1">
      <c r="A148" s="440">
        <v>12</v>
      </c>
      <c r="B148" s="502"/>
      <c r="C148" s="503" t="s">
        <v>349</v>
      </c>
      <c r="D148" s="503" t="s">
        <v>132</v>
      </c>
      <c r="E148" s="503" t="s">
        <v>331</v>
      </c>
      <c r="F148" s="503" t="s">
        <v>407</v>
      </c>
      <c r="G148" s="504" t="s">
        <v>634</v>
      </c>
      <c r="H148" s="497" t="s">
        <v>347</v>
      </c>
      <c r="I148" s="505">
        <v>38</v>
      </c>
      <c r="J148" s="506">
        <v>887</v>
      </c>
      <c r="K148" s="472">
        <f t="shared" si="8"/>
        <v>23.342105263157894</v>
      </c>
      <c r="L148" s="507">
        <f t="shared" si="10"/>
        <v>2.9048632716554772E-2</v>
      </c>
      <c r="M148" s="508">
        <f t="shared" si="9"/>
        <v>1.8081228952797187E-3</v>
      </c>
      <c r="N148" s="452"/>
    </row>
    <row r="149" spans="1:14" s="475" customFormat="1">
      <c r="A149" s="440">
        <v>13</v>
      </c>
      <c r="B149" s="520"/>
      <c r="C149" s="521" t="s">
        <v>349</v>
      </c>
      <c r="D149" s="521" t="s">
        <v>132</v>
      </c>
      <c r="E149" s="521" t="s">
        <v>342</v>
      </c>
      <c r="F149" s="521" t="s">
        <v>404</v>
      </c>
      <c r="G149" s="522" t="s">
        <v>455</v>
      </c>
      <c r="H149" s="523" t="s">
        <v>506</v>
      </c>
      <c r="I149" s="524">
        <v>360</v>
      </c>
      <c r="J149" s="525">
        <v>639</v>
      </c>
      <c r="K149" s="461">
        <f t="shared" si="8"/>
        <v>1.7749999999999999</v>
      </c>
      <c r="L149" s="526">
        <f t="shared" si="10"/>
        <v>2.092680530538726E-2</v>
      </c>
      <c r="M149" s="527">
        <f t="shared" si="9"/>
        <v>1.3025823338035404E-3</v>
      </c>
      <c r="N149" s="452"/>
    </row>
    <row r="150" spans="1:14" s="475" customFormat="1">
      <c r="A150" s="440">
        <v>14</v>
      </c>
      <c r="B150" s="502"/>
      <c r="C150" s="503" t="s">
        <v>349</v>
      </c>
      <c r="D150" s="503" t="s">
        <v>134</v>
      </c>
      <c r="E150" s="503" t="s">
        <v>331</v>
      </c>
      <c r="F150" s="503" t="s">
        <v>407</v>
      </c>
      <c r="G150" s="504" t="s">
        <v>635</v>
      </c>
      <c r="H150" s="497" t="s">
        <v>625</v>
      </c>
      <c r="I150" s="505">
        <v>117</v>
      </c>
      <c r="J150" s="506">
        <v>614</v>
      </c>
      <c r="K150" s="472">
        <f t="shared" si="8"/>
        <v>5.2478632478632479</v>
      </c>
      <c r="L150" s="507">
        <f t="shared" si="10"/>
        <v>2.0108072703455052E-2</v>
      </c>
      <c r="M150" s="508">
        <f t="shared" si="9"/>
        <v>1.2516205836547321E-3</v>
      </c>
      <c r="N150" s="452"/>
    </row>
    <row r="151" spans="1:14" s="475" customFormat="1">
      <c r="A151" s="440">
        <v>15</v>
      </c>
      <c r="B151" s="502"/>
      <c r="C151" s="503" t="s">
        <v>349</v>
      </c>
      <c r="D151" s="503" t="s">
        <v>142</v>
      </c>
      <c r="E151" s="503" t="s">
        <v>331</v>
      </c>
      <c r="F151" s="503" t="s">
        <v>407</v>
      </c>
      <c r="G151" s="504" t="s">
        <v>636</v>
      </c>
      <c r="H151" s="497" t="s">
        <v>506</v>
      </c>
      <c r="I151" s="505">
        <v>101</v>
      </c>
      <c r="J151" s="506">
        <v>497</v>
      </c>
      <c r="K151" s="472">
        <f t="shared" si="8"/>
        <v>4.9207920792079207</v>
      </c>
      <c r="L151" s="507">
        <f t="shared" si="10"/>
        <v>1.6276404126412312E-2</v>
      </c>
      <c r="M151" s="508">
        <f t="shared" si="9"/>
        <v>1.0131195929583092E-3</v>
      </c>
      <c r="N151" s="452"/>
    </row>
    <row r="152" spans="1:14" s="475" customFormat="1">
      <c r="A152" s="440">
        <v>16</v>
      </c>
      <c r="B152" s="502"/>
      <c r="C152" s="503" t="s">
        <v>349</v>
      </c>
      <c r="D152" s="503" t="s">
        <v>142</v>
      </c>
      <c r="E152" s="503" t="s">
        <v>331</v>
      </c>
      <c r="F152" s="503" t="s">
        <v>407</v>
      </c>
      <c r="G152" s="504" t="s">
        <v>637</v>
      </c>
      <c r="H152" s="497" t="s">
        <v>506</v>
      </c>
      <c r="I152" s="505">
        <v>45</v>
      </c>
      <c r="J152" s="506">
        <v>368</v>
      </c>
      <c r="K152" s="472">
        <f t="shared" si="8"/>
        <v>8.1777777777777771</v>
      </c>
      <c r="L152" s="507">
        <f t="shared" si="10"/>
        <v>1.2051743900442115E-2</v>
      </c>
      <c r="M152" s="508">
        <f t="shared" si="9"/>
        <v>7.5015696219045836E-4</v>
      </c>
      <c r="N152" s="452"/>
    </row>
    <row r="153" spans="1:14" s="475" customFormat="1">
      <c r="A153" s="440">
        <v>17</v>
      </c>
      <c r="B153" s="502"/>
      <c r="C153" s="503" t="s">
        <v>349</v>
      </c>
      <c r="D153" s="503" t="s">
        <v>136</v>
      </c>
      <c r="E153" s="503" t="s">
        <v>331</v>
      </c>
      <c r="F153" s="503" t="s">
        <v>407</v>
      </c>
      <c r="G153" s="504" t="s">
        <v>638</v>
      </c>
      <c r="H153" s="497" t="s">
        <v>506</v>
      </c>
      <c r="I153" s="505">
        <v>55</v>
      </c>
      <c r="J153" s="506">
        <v>225</v>
      </c>
      <c r="K153" s="472">
        <f t="shared" si="8"/>
        <v>4.0909090909090908</v>
      </c>
      <c r="L153" s="507">
        <f t="shared" si="10"/>
        <v>7.3685934173898801E-3</v>
      </c>
      <c r="M153" s="508">
        <f t="shared" si="9"/>
        <v>4.5865575133927479E-4</v>
      </c>
      <c r="N153" s="452"/>
    </row>
    <row r="154" spans="1:14" s="475" customFormat="1">
      <c r="A154" s="440">
        <v>18</v>
      </c>
      <c r="B154" s="520" t="s">
        <v>506</v>
      </c>
      <c r="C154" s="521" t="s">
        <v>349</v>
      </c>
      <c r="D154" s="521" t="s">
        <v>630</v>
      </c>
      <c r="E154" s="521" t="s">
        <v>325</v>
      </c>
      <c r="F154" s="521" t="s">
        <v>404</v>
      </c>
      <c r="G154" s="522" t="s">
        <v>639</v>
      </c>
      <c r="H154" s="523"/>
      <c r="I154" s="524">
        <v>98</v>
      </c>
      <c r="J154" s="525">
        <v>182</v>
      </c>
      <c r="K154" s="461">
        <f t="shared" si="8"/>
        <v>1.8571428571428572</v>
      </c>
      <c r="L154" s="526">
        <f t="shared" si="10"/>
        <v>5.9603733420664808E-3</v>
      </c>
      <c r="M154" s="527">
        <f t="shared" si="9"/>
        <v>3.710015410833245E-4</v>
      </c>
      <c r="N154" s="452"/>
    </row>
    <row r="155" spans="1:14" s="475" customFormat="1">
      <c r="A155" s="440">
        <v>19</v>
      </c>
      <c r="B155" s="502"/>
      <c r="C155" s="503" t="s">
        <v>349</v>
      </c>
      <c r="D155" s="503" t="s">
        <v>132</v>
      </c>
      <c r="E155" s="503" t="s">
        <v>331</v>
      </c>
      <c r="F155" s="503" t="s">
        <v>407</v>
      </c>
      <c r="G155" s="504" t="s">
        <v>640</v>
      </c>
      <c r="H155" s="497" t="s">
        <v>506</v>
      </c>
      <c r="I155" s="505">
        <v>43</v>
      </c>
      <c r="J155" s="506">
        <v>121</v>
      </c>
      <c r="K155" s="472">
        <f t="shared" si="8"/>
        <v>2.8139534883720931</v>
      </c>
      <c r="L155" s="507">
        <f t="shared" si="10"/>
        <v>3.9626657933518909E-3</v>
      </c>
      <c r="M155" s="508">
        <f t="shared" si="9"/>
        <v>2.466548707202322E-4</v>
      </c>
      <c r="N155" s="452"/>
    </row>
    <row r="156" spans="1:14" s="475" customFormat="1">
      <c r="A156" s="440">
        <v>20</v>
      </c>
      <c r="B156" s="502"/>
      <c r="C156" s="503" t="s">
        <v>349</v>
      </c>
      <c r="D156" s="503" t="s">
        <v>630</v>
      </c>
      <c r="E156" s="503" t="s">
        <v>331</v>
      </c>
      <c r="F156" s="503" t="s">
        <v>407</v>
      </c>
      <c r="G156" s="504" t="s">
        <v>641</v>
      </c>
      <c r="H156" s="497"/>
      <c r="I156" s="505">
        <v>50</v>
      </c>
      <c r="J156" s="506">
        <v>117</v>
      </c>
      <c r="K156" s="472">
        <f t="shared" si="8"/>
        <v>2.34</v>
      </c>
      <c r="L156" s="507">
        <f t="shared" si="10"/>
        <v>3.8316685770427377E-3</v>
      </c>
      <c r="M156" s="508">
        <f t="shared" si="9"/>
        <v>2.385009906964229E-4</v>
      </c>
      <c r="N156" s="452"/>
    </row>
    <row r="157" spans="1:14" s="475" customFormat="1">
      <c r="A157" s="440">
        <v>21</v>
      </c>
      <c r="B157" s="502"/>
      <c r="C157" s="503" t="s">
        <v>349</v>
      </c>
      <c r="D157" s="503" t="s">
        <v>134</v>
      </c>
      <c r="E157" s="503" t="s">
        <v>331</v>
      </c>
      <c r="F157" s="503" t="s">
        <v>407</v>
      </c>
      <c r="G157" s="504" t="s">
        <v>642</v>
      </c>
      <c r="H157" s="497" t="s">
        <v>347</v>
      </c>
      <c r="I157" s="505">
        <v>29</v>
      </c>
      <c r="J157" s="506">
        <v>111</v>
      </c>
      <c r="K157" s="472">
        <f t="shared" si="8"/>
        <v>3.8275862068965516</v>
      </c>
      <c r="L157" s="507">
        <f t="shared" si="10"/>
        <v>3.6351727525790077E-3</v>
      </c>
      <c r="M157" s="508">
        <f t="shared" si="9"/>
        <v>2.2627017066070889E-4</v>
      </c>
      <c r="N157" s="452"/>
    </row>
    <row r="158" spans="1:14" s="475" customFormat="1">
      <c r="A158" s="440">
        <v>22</v>
      </c>
      <c r="B158" s="502"/>
      <c r="C158" s="503" t="s">
        <v>349</v>
      </c>
      <c r="D158" s="503" t="s">
        <v>138</v>
      </c>
      <c r="E158" s="503" t="s">
        <v>331</v>
      </c>
      <c r="F158" s="503" t="s">
        <v>407</v>
      </c>
      <c r="G158" s="504" t="s">
        <v>643</v>
      </c>
      <c r="H158" s="497"/>
      <c r="I158" s="505">
        <v>0</v>
      </c>
      <c r="J158" s="506">
        <v>72</v>
      </c>
      <c r="K158" s="472" t="str">
        <f t="shared" si="8"/>
        <v/>
      </c>
      <c r="L158" s="507">
        <f t="shared" si="10"/>
        <v>2.3579498935647619E-3</v>
      </c>
      <c r="M158" s="508">
        <f t="shared" si="9"/>
        <v>1.4676984042856793E-4</v>
      </c>
      <c r="N158" s="452"/>
    </row>
    <row r="159" spans="1:14" s="475" customFormat="1">
      <c r="A159" s="440">
        <v>23</v>
      </c>
      <c r="B159" s="502"/>
      <c r="C159" s="503" t="s">
        <v>349</v>
      </c>
      <c r="D159" s="503" t="s">
        <v>136</v>
      </c>
      <c r="E159" s="503" t="s">
        <v>331</v>
      </c>
      <c r="F159" s="503" t="s">
        <v>407</v>
      </c>
      <c r="G159" s="504" t="s">
        <v>644</v>
      </c>
      <c r="H159" s="497"/>
      <c r="I159" s="505">
        <v>36</v>
      </c>
      <c r="J159" s="506">
        <v>53</v>
      </c>
      <c r="K159" s="472">
        <f t="shared" si="8"/>
        <v>1.4722222222222223</v>
      </c>
      <c r="L159" s="507">
        <f t="shared" si="10"/>
        <v>1.735713116096283E-3</v>
      </c>
      <c r="M159" s="508">
        <f t="shared" si="9"/>
        <v>1.0803891031547362E-4</v>
      </c>
      <c r="N159" s="452"/>
    </row>
    <row r="160" spans="1:14" s="475" customFormat="1">
      <c r="A160" s="440">
        <v>24</v>
      </c>
      <c r="B160" s="502"/>
      <c r="C160" s="503" t="s">
        <v>349</v>
      </c>
      <c r="D160" s="503" t="s">
        <v>136</v>
      </c>
      <c r="E160" s="503" t="s">
        <v>331</v>
      </c>
      <c r="F160" s="503" t="s">
        <v>407</v>
      </c>
      <c r="G160" s="504" t="s">
        <v>645</v>
      </c>
      <c r="H160" s="497"/>
      <c r="I160" s="505">
        <v>0</v>
      </c>
      <c r="J160" s="506">
        <v>50</v>
      </c>
      <c r="K160" s="472" t="str">
        <f t="shared" si="8"/>
        <v/>
      </c>
      <c r="L160" s="507">
        <f t="shared" si="10"/>
        <v>1.6374652038644178E-3</v>
      </c>
      <c r="M160" s="508">
        <f t="shared" si="9"/>
        <v>1.0192350029761661E-4</v>
      </c>
      <c r="N160" s="452"/>
    </row>
    <row r="161" spans="1:16" s="475" customFormat="1">
      <c r="A161" s="440">
        <v>25</v>
      </c>
      <c r="B161" s="502"/>
      <c r="C161" s="503" t="s">
        <v>349</v>
      </c>
      <c r="D161" s="503" t="s">
        <v>134</v>
      </c>
      <c r="E161" s="503" t="s">
        <v>331</v>
      </c>
      <c r="F161" s="503" t="s">
        <v>407</v>
      </c>
      <c r="G161" s="504" t="s">
        <v>646</v>
      </c>
      <c r="H161" s="497"/>
      <c r="I161" s="505">
        <v>60</v>
      </c>
      <c r="J161" s="506">
        <v>25</v>
      </c>
      <c r="K161" s="472">
        <f t="shared" si="8"/>
        <v>0.41666666666666669</v>
      </c>
      <c r="L161" s="507">
        <f t="shared" si="10"/>
        <v>8.187326019322089E-4</v>
      </c>
      <c r="M161" s="508">
        <f t="shared" si="9"/>
        <v>5.0961750148808307E-5</v>
      </c>
      <c r="N161" s="452"/>
    </row>
    <row r="162" spans="1:16" s="475" customFormat="1">
      <c r="A162" s="440">
        <v>26</v>
      </c>
      <c r="B162" s="502"/>
      <c r="C162" s="503" t="s">
        <v>349</v>
      </c>
      <c r="D162" s="503" t="s">
        <v>138</v>
      </c>
      <c r="E162" s="503" t="s">
        <v>538</v>
      </c>
      <c r="F162" s="503" t="s">
        <v>407</v>
      </c>
      <c r="G162" s="504" t="s">
        <v>647</v>
      </c>
      <c r="H162" s="497"/>
      <c r="I162" s="505">
        <v>0</v>
      </c>
      <c r="J162" s="506">
        <v>15</v>
      </c>
      <c r="K162" s="472" t="str">
        <f t="shared" si="8"/>
        <v/>
      </c>
      <c r="L162" s="507">
        <f t="shared" si="10"/>
        <v>4.9123956115932536E-4</v>
      </c>
      <c r="M162" s="508">
        <f t="shared" si="9"/>
        <v>3.0577050089284983E-5</v>
      </c>
      <c r="N162" s="452"/>
    </row>
    <row r="163" spans="1:16" s="475" customFormat="1">
      <c r="A163" s="440">
        <v>27</v>
      </c>
      <c r="B163" s="502"/>
      <c r="C163" s="503" t="s">
        <v>349</v>
      </c>
      <c r="D163" s="503" t="s">
        <v>132</v>
      </c>
      <c r="E163" s="503" t="s">
        <v>331</v>
      </c>
      <c r="F163" s="503" t="s">
        <v>407</v>
      </c>
      <c r="G163" s="504" t="s">
        <v>648</v>
      </c>
      <c r="H163" s="497"/>
      <c r="I163" s="505">
        <v>41</v>
      </c>
      <c r="J163" s="506">
        <v>14</v>
      </c>
      <c r="K163" s="472">
        <f t="shared" si="8"/>
        <v>0.34146341463414637</v>
      </c>
      <c r="L163" s="507">
        <f t="shared" si="10"/>
        <v>4.5849025708203701E-4</v>
      </c>
      <c r="M163" s="508">
        <f t="shared" si="9"/>
        <v>2.8538580083332653E-5</v>
      </c>
      <c r="N163" s="452"/>
    </row>
    <row r="164" spans="1:16" s="475" customFormat="1">
      <c r="A164" s="440">
        <v>28</v>
      </c>
      <c r="B164" s="502"/>
      <c r="C164" s="503" t="s">
        <v>349</v>
      </c>
      <c r="D164" s="503" t="s">
        <v>142</v>
      </c>
      <c r="E164" s="503" t="s">
        <v>331</v>
      </c>
      <c r="F164" s="503" t="s">
        <v>407</v>
      </c>
      <c r="G164" s="504" t="s">
        <v>649</v>
      </c>
      <c r="H164" s="497"/>
      <c r="I164" s="505">
        <v>0</v>
      </c>
      <c r="J164" s="506">
        <v>10</v>
      </c>
      <c r="K164" s="472" t="str">
        <f t="shared" si="8"/>
        <v/>
      </c>
      <c r="L164" s="507">
        <f t="shared" si="10"/>
        <v>3.2749304077288359E-4</v>
      </c>
      <c r="M164" s="508">
        <f t="shared" si="9"/>
        <v>2.0384700059523324E-5</v>
      </c>
      <c r="N164" s="452"/>
    </row>
    <row r="165" spans="1:16" s="475" customFormat="1" ht="16.5" thickBot="1">
      <c r="A165" s="440">
        <v>29</v>
      </c>
      <c r="B165" s="528"/>
      <c r="C165" s="529" t="s">
        <v>349</v>
      </c>
      <c r="D165" s="529" t="s">
        <v>142</v>
      </c>
      <c r="E165" s="529" t="s">
        <v>331</v>
      </c>
      <c r="F165" s="529" t="s">
        <v>407</v>
      </c>
      <c r="G165" s="530" t="s">
        <v>650</v>
      </c>
      <c r="H165" s="531"/>
      <c r="I165" s="532">
        <v>0</v>
      </c>
      <c r="J165" s="533">
        <v>6</v>
      </c>
      <c r="K165" s="485" t="str">
        <f t="shared" si="8"/>
        <v/>
      </c>
      <c r="L165" s="534">
        <f t="shared" si="10"/>
        <v>1.9649582446373015E-4</v>
      </c>
      <c r="M165" s="535">
        <f t="shared" si="9"/>
        <v>1.2230820035713995E-5</v>
      </c>
      <c r="N165" s="452"/>
    </row>
    <row r="166" spans="1:16" s="475" customFormat="1">
      <c r="A166" s="440">
        <v>1</v>
      </c>
      <c r="B166" s="488"/>
      <c r="C166" s="489" t="s">
        <v>408</v>
      </c>
      <c r="D166" s="489" t="s">
        <v>356</v>
      </c>
      <c r="E166" s="489" t="s">
        <v>342</v>
      </c>
      <c r="F166" s="489" t="s">
        <v>404</v>
      </c>
      <c r="G166" s="490" t="s">
        <v>159</v>
      </c>
      <c r="H166" s="491" t="s">
        <v>625</v>
      </c>
      <c r="I166" s="492">
        <v>480</v>
      </c>
      <c r="J166" s="493">
        <v>9090</v>
      </c>
      <c r="K166" s="494">
        <f t="shared" si="8"/>
        <v>18.9375</v>
      </c>
      <c r="L166" s="495">
        <f>J166/$J$420</f>
        <v>0.18999247554552295</v>
      </c>
      <c r="M166" s="496">
        <f t="shared" si="9"/>
        <v>1.8529692354106703E-2</v>
      </c>
      <c r="N166" s="452"/>
      <c r="O166" s="452"/>
      <c r="P166" s="452"/>
    </row>
    <row r="167" spans="1:16" s="475" customFormat="1">
      <c r="A167" s="440">
        <v>2</v>
      </c>
      <c r="B167" s="520"/>
      <c r="C167" s="521" t="s">
        <v>408</v>
      </c>
      <c r="D167" s="521" t="s">
        <v>356</v>
      </c>
      <c r="E167" s="521" t="s">
        <v>331</v>
      </c>
      <c r="F167" s="521" t="s">
        <v>405</v>
      </c>
      <c r="G167" s="522" t="s">
        <v>651</v>
      </c>
      <c r="H167" s="523" t="s">
        <v>506</v>
      </c>
      <c r="I167" s="524">
        <v>477</v>
      </c>
      <c r="J167" s="525">
        <v>6838</v>
      </c>
      <c r="K167" s="461">
        <f t="shared" si="8"/>
        <v>14.335429769392034</v>
      </c>
      <c r="L167" s="526">
        <f t="shared" ref="L167:L196" si="11">J167/$J$420</f>
        <v>0.14292283253908536</v>
      </c>
      <c r="M167" s="527">
        <f t="shared" si="9"/>
        <v>1.3939057900702049E-2</v>
      </c>
      <c r="N167" s="452"/>
      <c r="O167" s="452"/>
      <c r="P167" s="452"/>
    </row>
    <row r="168" spans="1:16" s="475" customFormat="1">
      <c r="A168" s="440">
        <v>3</v>
      </c>
      <c r="B168" s="520"/>
      <c r="C168" s="521" t="s">
        <v>408</v>
      </c>
      <c r="D168" s="521" t="s">
        <v>356</v>
      </c>
      <c r="E168" s="521" t="s">
        <v>331</v>
      </c>
      <c r="F168" s="521" t="s">
        <v>405</v>
      </c>
      <c r="G168" s="522" t="s">
        <v>652</v>
      </c>
      <c r="H168" s="523" t="s">
        <v>347</v>
      </c>
      <c r="I168" s="524">
        <v>248</v>
      </c>
      <c r="J168" s="525">
        <v>6168</v>
      </c>
      <c r="K168" s="461">
        <f t="shared" si="8"/>
        <v>24.870967741935484</v>
      </c>
      <c r="L168" s="526">
        <f t="shared" si="11"/>
        <v>0.12891898670679708</v>
      </c>
      <c r="M168" s="527">
        <f t="shared" si="9"/>
        <v>1.2573282996713986E-2</v>
      </c>
      <c r="N168" s="452"/>
      <c r="O168" s="452"/>
      <c r="P168" s="452"/>
    </row>
    <row r="169" spans="1:16" s="475" customFormat="1">
      <c r="A169" s="440">
        <v>4</v>
      </c>
      <c r="B169" s="502"/>
      <c r="C169" s="503" t="s">
        <v>408</v>
      </c>
      <c r="D169" s="503" t="s">
        <v>356</v>
      </c>
      <c r="E169" s="503" t="s">
        <v>331</v>
      </c>
      <c r="F169" s="503" t="s">
        <v>407</v>
      </c>
      <c r="G169" s="504" t="s">
        <v>653</v>
      </c>
      <c r="H169" s="497" t="s">
        <v>654</v>
      </c>
      <c r="I169" s="505">
        <v>241</v>
      </c>
      <c r="J169" s="506">
        <v>6078</v>
      </c>
      <c r="K169" s="472">
        <f t="shared" si="8"/>
        <v>25.219917012448132</v>
      </c>
      <c r="L169" s="507">
        <f t="shared" si="11"/>
        <v>0.12703787308753448</v>
      </c>
      <c r="M169" s="508">
        <f t="shared" si="9"/>
        <v>1.2389820696178276E-2</v>
      </c>
      <c r="N169" s="452"/>
      <c r="O169" s="452"/>
      <c r="P169" s="452"/>
    </row>
    <row r="170" spans="1:16" s="475" customFormat="1">
      <c r="A170" s="440">
        <v>5</v>
      </c>
      <c r="B170" s="520"/>
      <c r="C170" s="521" t="s">
        <v>408</v>
      </c>
      <c r="D170" s="521" t="s">
        <v>356</v>
      </c>
      <c r="E170" s="521" t="s">
        <v>331</v>
      </c>
      <c r="F170" s="521" t="s">
        <v>405</v>
      </c>
      <c r="G170" s="522" t="s">
        <v>152</v>
      </c>
      <c r="H170" s="523" t="s">
        <v>654</v>
      </c>
      <c r="I170" s="524">
        <v>313</v>
      </c>
      <c r="J170" s="525">
        <v>5609</v>
      </c>
      <c r="K170" s="461">
        <f t="shared" si="8"/>
        <v>17.920127795527158</v>
      </c>
      <c r="L170" s="526">
        <f t="shared" si="11"/>
        <v>0.1172351810049327</v>
      </c>
      <c r="M170" s="527">
        <f t="shared" si="9"/>
        <v>1.1433778263386632E-2</v>
      </c>
      <c r="N170" s="452"/>
      <c r="O170" s="452"/>
      <c r="P170" s="452"/>
    </row>
    <row r="171" spans="1:16" s="475" customFormat="1">
      <c r="A171" s="440">
        <v>6</v>
      </c>
      <c r="B171" s="520"/>
      <c r="C171" s="521" t="s">
        <v>408</v>
      </c>
      <c r="D171" s="521" t="s">
        <v>356</v>
      </c>
      <c r="E171" s="521" t="s">
        <v>358</v>
      </c>
      <c r="F171" s="521" t="s">
        <v>403</v>
      </c>
      <c r="G171" s="522" t="s">
        <v>459</v>
      </c>
      <c r="H171" s="523" t="s">
        <v>347</v>
      </c>
      <c r="I171" s="524">
        <v>678</v>
      </c>
      <c r="J171" s="525">
        <v>3742</v>
      </c>
      <c r="K171" s="461">
        <f t="shared" si="8"/>
        <v>5.5191740412979353</v>
      </c>
      <c r="L171" s="526">
        <f t="shared" si="11"/>
        <v>7.8212524036451805E-2</v>
      </c>
      <c r="M171" s="527">
        <f t="shared" si="9"/>
        <v>7.6279547622736281E-3</v>
      </c>
      <c r="N171" s="452"/>
      <c r="O171" s="452"/>
      <c r="P171" s="452"/>
    </row>
    <row r="172" spans="1:16" s="475" customFormat="1">
      <c r="A172" s="440">
        <v>7</v>
      </c>
      <c r="B172" s="502"/>
      <c r="C172" s="503" t="s">
        <v>408</v>
      </c>
      <c r="D172" s="503" t="s">
        <v>356</v>
      </c>
      <c r="E172" s="503" t="s">
        <v>365</v>
      </c>
      <c r="F172" s="503" t="s">
        <v>407</v>
      </c>
      <c r="G172" s="504" t="s">
        <v>655</v>
      </c>
      <c r="H172" s="497" t="s">
        <v>654</v>
      </c>
      <c r="I172" s="505">
        <v>154</v>
      </c>
      <c r="J172" s="506">
        <v>2667</v>
      </c>
      <c r="K172" s="472">
        <f t="shared" si="8"/>
        <v>17.318181818181817</v>
      </c>
      <c r="L172" s="507">
        <f t="shared" si="11"/>
        <v>5.5743666917481817E-2</v>
      </c>
      <c r="M172" s="508">
        <f t="shared" si="9"/>
        <v>5.4365995058748709E-3</v>
      </c>
      <c r="N172" s="452"/>
      <c r="O172" s="452"/>
      <c r="P172" s="452"/>
    </row>
    <row r="173" spans="1:16" s="475" customFormat="1">
      <c r="A173" s="440">
        <v>8</v>
      </c>
      <c r="B173" s="502"/>
      <c r="C173" s="503" t="s">
        <v>408</v>
      </c>
      <c r="D173" s="503" t="s">
        <v>356</v>
      </c>
      <c r="E173" s="503" t="s">
        <v>331</v>
      </c>
      <c r="F173" s="503" t="s">
        <v>407</v>
      </c>
      <c r="G173" s="504" t="s">
        <v>656</v>
      </c>
      <c r="H173" s="497" t="s">
        <v>654</v>
      </c>
      <c r="I173" s="505">
        <v>54</v>
      </c>
      <c r="J173" s="506">
        <v>1713</v>
      </c>
      <c r="K173" s="472">
        <f t="shared" si="8"/>
        <v>31.722222222222221</v>
      </c>
      <c r="L173" s="507">
        <f t="shared" si="11"/>
        <v>3.5803862553298219E-2</v>
      </c>
      <c r="M173" s="508">
        <f t="shared" si="9"/>
        <v>3.4918991201963456E-3</v>
      </c>
      <c r="N173" s="452"/>
      <c r="O173" s="452"/>
      <c r="P173" s="452"/>
    </row>
    <row r="174" spans="1:16" s="475" customFormat="1">
      <c r="A174" s="440">
        <v>9</v>
      </c>
      <c r="B174" s="502"/>
      <c r="C174" s="503" t="s">
        <v>408</v>
      </c>
      <c r="D174" s="503" t="s">
        <v>356</v>
      </c>
      <c r="E174" s="503" t="s">
        <v>331</v>
      </c>
      <c r="F174" s="503" t="s">
        <v>407</v>
      </c>
      <c r="G174" s="504" t="s">
        <v>657</v>
      </c>
      <c r="H174" s="497" t="s">
        <v>654</v>
      </c>
      <c r="I174" s="505">
        <v>76</v>
      </c>
      <c r="J174" s="506">
        <v>1081</v>
      </c>
      <c r="K174" s="472">
        <f t="shared" si="8"/>
        <v>14.223684210526315</v>
      </c>
      <c r="L174" s="507">
        <f t="shared" si="11"/>
        <v>2.2594264693587492E-2</v>
      </c>
      <c r="M174" s="508">
        <f t="shared" si="9"/>
        <v>2.2035860764344712E-3</v>
      </c>
      <c r="N174" s="452"/>
    </row>
    <row r="175" spans="1:16" s="475" customFormat="1">
      <c r="A175" s="440">
        <v>10</v>
      </c>
      <c r="B175" s="502"/>
      <c r="C175" s="503" t="s">
        <v>408</v>
      </c>
      <c r="D175" s="503" t="s">
        <v>356</v>
      </c>
      <c r="E175" s="503" t="s">
        <v>331</v>
      </c>
      <c r="F175" s="503" t="s">
        <v>407</v>
      </c>
      <c r="G175" s="504" t="s">
        <v>658</v>
      </c>
      <c r="H175" s="497" t="s">
        <v>654</v>
      </c>
      <c r="I175" s="505">
        <v>112</v>
      </c>
      <c r="J175" s="506">
        <v>916</v>
      </c>
      <c r="K175" s="472">
        <f t="shared" si="8"/>
        <v>8.1785714285714288</v>
      </c>
      <c r="L175" s="507">
        <f t="shared" si="11"/>
        <v>1.9145556391606054E-2</v>
      </c>
      <c r="M175" s="508">
        <f t="shared" si="9"/>
        <v>1.8672385254523364E-3</v>
      </c>
      <c r="N175" s="452"/>
    </row>
    <row r="176" spans="1:16" s="475" customFormat="1">
      <c r="A176" s="440">
        <v>11</v>
      </c>
      <c r="B176" s="502"/>
      <c r="C176" s="503" t="s">
        <v>408</v>
      </c>
      <c r="D176" s="503" t="s">
        <v>356</v>
      </c>
      <c r="E176" s="503" t="s">
        <v>331</v>
      </c>
      <c r="F176" s="503" t="s">
        <v>407</v>
      </c>
      <c r="G176" s="504" t="s">
        <v>659</v>
      </c>
      <c r="H176" s="497" t="s">
        <v>654</v>
      </c>
      <c r="I176" s="505">
        <v>60</v>
      </c>
      <c r="J176" s="506">
        <v>911</v>
      </c>
      <c r="K176" s="472">
        <f t="shared" si="8"/>
        <v>15.183333333333334</v>
      </c>
      <c r="L176" s="507">
        <f t="shared" si="11"/>
        <v>1.9041050079424797E-2</v>
      </c>
      <c r="M176" s="508">
        <f t="shared" si="9"/>
        <v>1.8570461754225749E-3</v>
      </c>
      <c r="N176" s="452"/>
    </row>
    <row r="177" spans="1:14" s="475" customFormat="1">
      <c r="A177" s="440">
        <v>12</v>
      </c>
      <c r="B177" s="502"/>
      <c r="C177" s="503" t="s">
        <v>408</v>
      </c>
      <c r="D177" s="503" t="s">
        <v>356</v>
      </c>
      <c r="E177" s="503" t="s">
        <v>331</v>
      </c>
      <c r="F177" s="503" t="s">
        <v>407</v>
      </c>
      <c r="G177" s="504" t="s">
        <v>660</v>
      </c>
      <c r="H177" s="497" t="s">
        <v>506</v>
      </c>
      <c r="I177" s="505">
        <v>76</v>
      </c>
      <c r="J177" s="506">
        <v>683</v>
      </c>
      <c r="K177" s="472">
        <f t="shared" si="8"/>
        <v>8.9868421052631575</v>
      </c>
      <c r="L177" s="507">
        <f t="shared" si="11"/>
        <v>1.4275562243959535E-2</v>
      </c>
      <c r="M177" s="508">
        <f t="shared" si="9"/>
        <v>1.3922750140654431E-3</v>
      </c>
      <c r="N177" s="452"/>
    </row>
    <row r="178" spans="1:14" s="475" customFormat="1">
      <c r="A178" s="440">
        <v>13</v>
      </c>
      <c r="B178" s="520"/>
      <c r="C178" s="521" t="s">
        <v>408</v>
      </c>
      <c r="D178" s="521" t="s">
        <v>356</v>
      </c>
      <c r="E178" s="521" t="s">
        <v>353</v>
      </c>
      <c r="F178" s="521" t="s">
        <v>403</v>
      </c>
      <c r="G178" s="522" t="s">
        <v>661</v>
      </c>
      <c r="H178" s="523" t="s">
        <v>654</v>
      </c>
      <c r="I178" s="524">
        <v>286</v>
      </c>
      <c r="J178" s="525">
        <v>448</v>
      </c>
      <c r="K178" s="461">
        <f t="shared" si="8"/>
        <v>1.5664335664335665</v>
      </c>
      <c r="L178" s="526">
        <f t="shared" si="11"/>
        <v>9.3637655714405143E-3</v>
      </c>
      <c r="M178" s="527">
        <f t="shared" si="9"/>
        <v>9.132345626666449E-4</v>
      </c>
      <c r="N178" s="452"/>
    </row>
    <row r="179" spans="1:14" s="475" customFormat="1">
      <c r="A179" s="440">
        <v>14</v>
      </c>
      <c r="B179" s="502"/>
      <c r="C179" s="503" t="s">
        <v>408</v>
      </c>
      <c r="D179" s="503" t="s">
        <v>356</v>
      </c>
      <c r="E179" s="503" t="s">
        <v>331</v>
      </c>
      <c r="F179" s="503" t="s">
        <v>407</v>
      </c>
      <c r="G179" s="504" t="s">
        <v>662</v>
      </c>
      <c r="H179" s="497" t="s">
        <v>654</v>
      </c>
      <c r="I179" s="505">
        <v>45</v>
      </c>
      <c r="J179" s="506">
        <v>326</v>
      </c>
      <c r="K179" s="472">
        <f t="shared" si="8"/>
        <v>7.2444444444444445</v>
      </c>
      <c r="L179" s="507">
        <f t="shared" si="11"/>
        <v>6.8138115542178751E-3</v>
      </c>
      <c r="M179" s="508">
        <f t="shared" si="9"/>
        <v>6.6454122194046041E-4</v>
      </c>
      <c r="N179" s="452"/>
    </row>
    <row r="180" spans="1:14" s="475" customFormat="1">
      <c r="A180" s="440">
        <v>15</v>
      </c>
      <c r="B180" s="502"/>
      <c r="C180" s="503" t="s">
        <v>408</v>
      </c>
      <c r="D180" s="503" t="s">
        <v>356</v>
      </c>
      <c r="E180" s="503" t="s">
        <v>331</v>
      </c>
      <c r="F180" s="503" t="s">
        <v>407</v>
      </c>
      <c r="G180" s="504" t="s">
        <v>663</v>
      </c>
      <c r="H180" s="497" t="s">
        <v>654</v>
      </c>
      <c r="I180" s="505">
        <v>0</v>
      </c>
      <c r="J180" s="506">
        <v>323</v>
      </c>
      <c r="K180" s="472" t="str">
        <f t="shared" si="8"/>
        <v/>
      </c>
      <c r="L180" s="507">
        <f t="shared" si="11"/>
        <v>6.7511077669091214E-3</v>
      </c>
      <c r="M180" s="508">
        <f t="shared" si="9"/>
        <v>6.5842581192260339E-4</v>
      </c>
      <c r="N180" s="452"/>
    </row>
    <row r="181" spans="1:14" s="475" customFormat="1">
      <c r="A181" s="440">
        <v>16</v>
      </c>
      <c r="B181" s="502"/>
      <c r="C181" s="503" t="s">
        <v>408</v>
      </c>
      <c r="D181" s="503" t="s">
        <v>356</v>
      </c>
      <c r="E181" s="503" t="s">
        <v>331</v>
      </c>
      <c r="F181" s="503" t="s">
        <v>407</v>
      </c>
      <c r="G181" s="504" t="s">
        <v>664</v>
      </c>
      <c r="H181" s="497" t="s">
        <v>654</v>
      </c>
      <c r="I181" s="505">
        <v>60</v>
      </c>
      <c r="J181" s="506">
        <v>299</v>
      </c>
      <c r="K181" s="472">
        <f t="shared" si="8"/>
        <v>4.9833333333333334</v>
      </c>
      <c r="L181" s="507">
        <f t="shared" si="11"/>
        <v>6.2494774684390937E-3</v>
      </c>
      <c r="M181" s="508">
        <f t="shared" si="9"/>
        <v>6.0950253177974735E-4</v>
      </c>
      <c r="N181" s="452"/>
    </row>
    <row r="182" spans="1:14" s="475" customFormat="1">
      <c r="A182" s="440">
        <v>17</v>
      </c>
      <c r="B182" s="502"/>
      <c r="C182" s="503" t="s">
        <v>408</v>
      </c>
      <c r="D182" s="503" t="s">
        <v>356</v>
      </c>
      <c r="E182" s="503" t="s">
        <v>331</v>
      </c>
      <c r="F182" s="503" t="s">
        <v>407</v>
      </c>
      <c r="G182" s="504" t="s">
        <v>665</v>
      </c>
      <c r="H182" s="497" t="s">
        <v>654</v>
      </c>
      <c r="I182" s="505">
        <v>50</v>
      </c>
      <c r="J182" s="506">
        <v>276</v>
      </c>
      <c r="K182" s="472">
        <f t="shared" si="8"/>
        <v>5.52</v>
      </c>
      <c r="L182" s="507">
        <f t="shared" si="11"/>
        <v>5.768748432405317E-3</v>
      </c>
      <c r="M182" s="508">
        <f t="shared" si="9"/>
        <v>5.6261772164284375E-4</v>
      </c>
      <c r="N182" s="452"/>
    </row>
    <row r="183" spans="1:14" s="475" customFormat="1">
      <c r="A183" s="440">
        <v>18</v>
      </c>
      <c r="B183" s="502"/>
      <c r="C183" s="503" t="s">
        <v>408</v>
      </c>
      <c r="D183" s="503" t="s">
        <v>356</v>
      </c>
      <c r="E183" s="503" t="s">
        <v>331</v>
      </c>
      <c r="F183" s="503" t="s">
        <v>407</v>
      </c>
      <c r="G183" s="504" t="s">
        <v>666</v>
      </c>
      <c r="H183" s="497" t="s">
        <v>654</v>
      </c>
      <c r="I183" s="505">
        <v>45</v>
      </c>
      <c r="J183" s="506">
        <v>133</v>
      </c>
      <c r="K183" s="472">
        <f t="shared" si="8"/>
        <v>2.9555555555555557</v>
      </c>
      <c r="L183" s="507">
        <f t="shared" si="11"/>
        <v>2.779867904021403E-3</v>
      </c>
      <c r="M183" s="508">
        <f t="shared" si="9"/>
        <v>2.7111651079166023E-4</v>
      </c>
      <c r="N183" s="452"/>
    </row>
    <row r="184" spans="1:14" s="475" customFormat="1">
      <c r="A184" s="440">
        <v>19</v>
      </c>
      <c r="B184" s="502"/>
      <c r="C184" s="503" t="s">
        <v>408</v>
      </c>
      <c r="D184" s="503" t="s">
        <v>356</v>
      </c>
      <c r="E184" s="503" t="s">
        <v>331</v>
      </c>
      <c r="F184" s="503" t="s">
        <v>407</v>
      </c>
      <c r="G184" s="504" t="s">
        <v>667</v>
      </c>
      <c r="H184" s="497" t="s">
        <v>654</v>
      </c>
      <c r="I184" s="505">
        <v>28</v>
      </c>
      <c r="J184" s="506">
        <v>110</v>
      </c>
      <c r="K184" s="472">
        <f t="shared" si="8"/>
        <v>3.9285714285714284</v>
      </c>
      <c r="L184" s="507">
        <f t="shared" si="11"/>
        <v>2.2991388679876263E-3</v>
      </c>
      <c r="M184" s="508">
        <f t="shared" si="9"/>
        <v>2.2423170065475657E-4</v>
      </c>
      <c r="N184" s="452"/>
    </row>
    <row r="185" spans="1:14" s="475" customFormat="1">
      <c r="A185" s="440">
        <v>20</v>
      </c>
      <c r="B185" s="502"/>
      <c r="C185" s="503" t="s">
        <v>408</v>
      </c>
      <c r="D185" s="503" t="s">
        <v>356</v>
      </c>
      <c r="E185" s="503" t="s">
        <v>331</v>
      </c>
      <c r="F185" s="503" t="s">
        <v>407</v>
      </c>
      <c r="G185" s="504" t="s">
        <v>668</v>
      </c>
      <c r="H185" s="497" t="s">
        <v>654</v>
      </c>
      <c r="I185" s="505">
        <v>60</v>
      </c>
      <c r="J185" s="506">
        <v>88</v>
      </c>
      <c r="K185" s="472">
        <f t="shared" si="8"/>
        <v>1.4666666666666666</v>
      </c>
      <c r="L185" s="507">
        <f t="shared" si="11"/>
        <v>1.8393110943901011E-3</v>
      </c>
      <c r="M185" s="508">
        <f t="shared" si="9"/>
        <v>1.7938536052380526E-4</v>
      </c>
      <c r="N185" s="452"/>
    </row>
    <row r="186" spans="1:14" s="475" customFormat="1">
      <c r="A186" s="440">
        <v>21</v>
      </c>
      <c r="B186" s="502"/>
      <c r="C186" s="503" t="s">
        <v>408</v>
      </c>
      <c r="D186" s="503" t="s">
        <v>356</v>
      </c>
      <c r="E186" s="503" t="s">
        <v>331</v>
      </c>
      <c r="F186" s="503" t="s">
        <v>407</v>
      </c>
      <c r="G186" s="504" t="s">
        <v>669</v>
      </c>
      <c r="H186" s="497"/>
      <c r="I186" s="505">
        <v>59</v>
      </c>
      <c r="J186" s="506">
        <v>65</v>
      </c>
      <c r="K186" s="472">
        <f t="shared" si="8"/>
        <v>1.1016949152542372</v>
      </c>
      <c r="L186" s="507">
        <f t="shared" si="11"/>
        <v>1.3585820583563247E-3</v>
      </c>
      <c r="M186" s="508">
        <f t="shared" si="9"/>
        <v>1.325005503869016E-4</v>
      </c>
      <c r="N186" s="452"/>
    </row>
    <row r="187" spans="1:14" s="475" customFormat="1">
      <c r="A187" s="440">
        <v>22</v>
      </c>
      <c r="B187" s="502"/>
      <c r="C187" s="503" t="s">
        <v>408</v>
      </c>
      <c r="D187" s="503" t="s">
        <v>356</v>
      </c>
      <c r="E187" s="503" t="s">
        <v>331</v>
      </c>
      <c r="F187" s="503" t="s">
        <v>407</v>
      </c>
      <c r="G187" s="504" t="s">
        <v>670</v>
      </c>
      <c r="H187" s="497" t="s">
        <v>654</v>
      </c>
      <c r="I187" s="505">
        <v>115</v>
      </c>
      <c r="J187" s="506">
        <v>65</v>
      </c>
      <c r="K187" s="472">
        <f t="shared" si="8"/>
        <v>0.56521739130434778</v>
      </c>
      <c r="L187" s="507">
        <f t="shared" si="11"/>
        <v>1.3585820583563247E-3</v>
      </c>
      <c r="M187" s="508">
        <f t="shared" si="9"/>
        <v>1.325005503869016E-4</v>
      </c>
      <c r="N187" s="452"/>
    </row>
    <row r="188" spans="1:14" s="475" customFormat="1">
      <c r="A188" s="440">
        <v>23</v>
      </c>
      <c r="B188" s="502"/>
      <c r="C188" s="503" t="s">
        <v>408</v>
      </c>
      <c r="D188" s="503" t="s">
        <v>356</v>
      </c>
      <c r="E188" s="503" t="s">
        <v>331</v>
      </c>
      <c r="F188" s="503" t="s">
        <v>407</v>
      </c>
      <c r="G188" s="504" t="s">
        <v>671</v>
      </c>
      <c r="H188" s="497"/>
      <c r="I188" s="505">
        <v>30</v>
      </c>
      <c r="J188" s="506">
        <v>63</v>
      </c>
      <c r="K188" s="472">
        <f t="shared" si="8"/>
        <v>2.1</v>
      </c>
      <c r="L188" s="507">
        <f t="shared" si="11"/>
        <v>1.3167795334838223E-3</v>
      </c>
      <c r="M188" s="508">
        <f t="shared" si="9"/>
        <v>1.2842361037499695E-4</v>
      </c>
      <c r="N188" s="452"/>
    </row>
    <row r="189" spans="1:14" s="475" customFormat="1">
      <c r="A189" s="440">
        <v>24</v>
      </c>
      <c r="B189" s="502"/>
      <c r="C189" s="503" t="s">
        <v>408</v>
      </c>
      <c r="D189" s="503" t="s">
        <v>356</v>
      </c>
      <c r="E189" s="503" t="s">
        <v>331</v>
      </c>
      <c r="F189" s="503" t="s">
        <v>407</v>
      </c>
      <c r="G189" s="504" t="s">
        <v>672</v>
      </c>
      <c r="H189" s="497"/>
      <c r="I189" s="505">
        <v>0</v>
      </c>
      <c r="J189" s="506">
        <v>59</v>
      </c>
      <c r="K189" s="472" t="str">
        <f t="shared" si="8"/>
        <v/>
      </c>
      <c r="L189" s="507">
        <f t="shared" si="11"/>
        <v>1.2331744837388177E-3</v>
      </c>
      <c r="M189" s="508">
        <f t="shared" si="9"/>
        <v>1.2026973035118762E-4</v>
      </c>
      <c r="N189" s="452"/>
    </row>
    <row r="190" spans="1:14" s="475" customFormat="1">
      <c r="A190" s="440">
        <v>25</v>
      </c>
      <c r="B190" s="502"/>
      <c r="C190" s="503" t="s">
        <v>408</v>
      </c>
      <c r="D190" s="503" t="s">
        <v>356</v>
      </c>
      <c r="E190" s="503" t="s">
        <v>331</v>
      </c>
      <c r="F190" s="503" t="s">
        <v>407</v>
      </c>
      <c r="G190" s="504" t="s">
        <v>673</v>
      </c>
      <c r="H190" s="497" t="s">
        <v>654</v>
      </c>
      <c r="I190" s="505">
        <v>310</v>
      </c>
      <c r="J190" s="506">
        <v>33</v>
      </c>
      <c r="K190" s="472">
        <f t="shared" si="8"/>
        <v>0.1064516129032258</v>
      </c>
      <c r="L190" s="507">
        <f t="shared" si="11"/>
        <v>6.897416603962879E-4</v>
      </c>
      <c r="M190" s="508">
        <f t="shared" si="9"/>
        <v>6.7269510196426972E-5</v>
      </c>
      <c r="N190" s="452"/>
    </row>
    <row r="191" spans="1:14" s="475" customFormat="1">
      <c r="A191" s="440">
        <v>26</v>
      </c>
      <c r="B191" s="502"/>
      <c r="C191" s="503" t="s">
        <v>408</v>
      </c>
      <c r="D191" s="503" t="s">
        <v>356</v>
      </c>
      <c r="E191" s="503" t="s">
        <v>331</v>
      </c>
      <c r="F191" s="503" t="s">
        <v>407</v>
      </c>
      <c r="G191" s="504" t="s">
        <v>674</v>
      </c>
      <c r="H191" s="497"/>
      <c r="I191" s="505">
        <v>44</v>
      </c>
      <c r="J191" s="506">
        <v>31</v>
      </c>
      <c r="K191" s="472">
        <f t="shared" si="8"/>
        <v>0.70454545454545459</v>
      </c>
      <c r="L191" s="507">
        <f t="shared" si="11"/>
        <v>6.479391355237856E-4</v>
      </c>
      <c r="M191" s="508">
        <f t="shared" si="9"/>
        <v>6.3192570184522306E-5</v>
      </c>
      <c r="N191" s="452"/>
    </row>
    <row r="192" spans="1:14" s="475" customFormat="1">
      <c r="A192" s="440">
        <v>27</v>
      </c>
      <c r="B192" s="502"/>
      <c r="C192" s="503" t="s">
        <v>408</v>
      </c>
      <c r="D192" s="503" t="s">
        <v>356</v>
      </c>
      <c r="E192" s="503" t="s">
        <v>331</v>
      </c>
      <c r="F192" s="503" t="s">
        <v>407</v>
      </c>
      <c r="G192" s="504" t="s">
        <v>675</v>
      </c>
      <c r="H192" s="497"/>
      <c r="I192" s="505">
        <v>47</v>
      </c>
      <c r="J192" s="506">
        <v>12</v>
      </c>
      <c r="K192" s="472">
        <f t="shared" si="8"/>
        <v>0.25531914893617019</v>
      </c>
      <c r="L192" s="507">
        <f t="shared" si="11"/>
        <v>2.5081514923501377E-4</v>
      </c>
      <c r="M192" s="508">
        <f t="shared" si="9"/>
        <v>2.446164007142799E-5</v>
      </c>
      <c r="N192" s="452"/>
    </row>
    <row r="193" spans="1:16" s="475" customFormat="1">
      <c r="A193" s="440">
        <v>28</v>
      </c>
      <c r="B193" s="502"/>
      <c r="C193" s="503" t="s">
        <v>408</v>
      </c>
      <c r="D193" s="503" t="s">
        <v>356</v>
      </c>
      <c r="E193" s="503" t="s">
        <v>331</v>
      </c>
      <c r="F193" s="503" t="s">
        <v>407</v>
      </c>
      <c r="G193" s="504" t="s">
        <v>676</v>
      </c>
      <c r="H193" s="497"/>
      <c r="I193" s="505">
        <v>0</v>
      </c>
      <c r="J193" s="506">
        <v>9</v>
      </c>
      <c r="K193" s="472" t="str">
        <f t="shared" si="8"/>
        <v/>
      </c>
      <c r="L193" s="507">
        <f t="shared" si="11"/>
        <v>1.8811136192626034E-4</v>
      </c>
      <c r="M193" s="508">
        <f t="shared" si="9"/>
        <v>1.8346230053570991E-5</v>
      </c>
      <c r="N193" s="452"/>
    </row>
    <row r="194" spans="1:16" s="475" customFormat="1">
      <c r="A194" s="440">
        <v>29</v>
      </c>
      <c r="B194" s="502"/>
      <c r="C194" s="503" t="s">
        <v>408</v>
      </c>
      <c r="D194" s="503" t="s">
        <v>356</v>
      </c>
      <c r="E194" s="503" t="s">
        <v>331</v>
      </c>
      <c r="F194" s="503" t="s">
        <v>407</v>
      </c>
      <c r="G194" s="504" t="s">
        <v>677</v>
      </c>
      <c r="H194" s="497"/>
      <c r="I194" s="505">
        <v>0</v>
      </c>
      <c r="J194" s="506">
        <v>4</v>
      </c>
      <c r="K194" s="472" t="str">
        <f t="shared" si="8"/>
        <v/>
      </c>
      <c r="L194" s="507">
        <f t="shared" si="11"/>
        <v>8.3605049745004594E-5</v>
      </c>
      <c r="M194" s="508">
        <f t="shared" si="9"/>
        <v>8.153880023809329E-6</v>
      </c>
      <c r="N194" s="452"/>
    </row>
    <row r="195" spans="1:16" s="475" customFormat="1">
      <c r="A195" s="440">
        <v>30</v>
      </c>
      <c r="B195" s="502"/>
      <c r="C195" s="503" t="s">
        <v>408</v>
      </c>
      <c r="D195" s="503" t="s">
        <v>356</v>
      </c>
      <c r="E195" s="503" t="s">
        <v>331</v>
      </c>
      <c r="F195" s="503" t="s">
        <v>407</v>
      </c>
      <c r="G195" s="504" t="s">
        <v>678</v>
      </c>
      <c r="H195" s="497"/>
      <c r="I195" s="505">
        <v>43</v>
      </c>
      <c r="J195" s="506">
        <v>2</v>
      </c>
      <c r="K195" s="472">
        <f t="shared" si="8"/>
        <v>4.6511627906976744E-2</v>
      </c>
      <c r="L195" s="507">
        <f t="shared" si="11"/>
        <v>4.1802524872502297E-5</v>
      </c>
      <c r="M195" s="508">
        <f t="shared" si="9"/>
        <v>4.0769400119046645E-6</v>
      </c>
      <c r="N195" s="452"/>
    </row>
    <row r="196" spans="1:16" s="475" customFormat="1" ht="16.5" thickBot="1">
      <c r="A196" s="440">
        <v>31</v>
      </c>
      <c r="B196" s="528"/>
      <c r="C196" s="529" t="s">
        <v>408</v>
      </c>
      <c r="D196" s="529" t="s">
        <v>356</v>
      </c>
      <c r="E196" s="529" t="s">
        <v>331</v>
      </c>
      <c r="F196" s="529" t="s">
        <v>407</v>
      </c>
      <c r="G196" s="530" t="s">
        <v>679</v>
      </c>
      <c r="H196" s="531"/>
      <c r="I196" s="532">
        <v>0</v>
      </c>
      <c r="J196" s="533">
        <v>2</v>
      </c>
      <c r="K196" s="485" t="str">
        <f t="shared" ref="K196:K259" si="12">IF(I196=0, "", J196/I196)</f>
        <v/>
      </c>
      <c r="L196" s="538">
        <f t="shared" si="11"/>
        <v>4.1802524872502297E-5</v>
      </c>
      <c r="M196" s="539">
        <f t="shared" si="9"/>
        <v>4.0769400119046645E-6</v>
      </c>
      <c r="N196" s="452"/>
    </row>
    <row r="197" spans="1:16" s="475" customFormat="1">
      <c r="A197" s="440">
        <v>1</v>
      </c>
      <c r="B197" s="512"/>
      <c r="C197" s="513" t="s">
        <v>360</v>
      </c>
      <c r="D197" s="513" t="s">
        <v>183</v>
      </c>
      <c r="E197" s="513" t="s">
        <v>331</v>
      </c>
      <c r="F197" s="513" t="s">
        <v>407</v>
      </c>
      <c r="G197" s="514" t="s">
        <v>680</v>
      </c>
      <c r="H197" s="515" t="s">
        <v>654</v>
      </c>
      <c r="I197" s="516">
        <v>341</v>
      </c>
      <c r="J197" s="517">
        <v>8710</v>
      </c>
      <c r="K197" s="449">
        <f t="shared" si="12"/>
        <v>25.542521994134898</v>
      </c>
      <c r="L197" s="518">
        <f>J197/$J$421</f>
        <v>0.21360080437501533</v>
      </c>
      <c r="M197" s="519">
        <f t="shared" ref="M197:M260" si="13">J197/$J$427</f>
        <v>1.7755073751844815E-2</v>
      </c>
      <c r="N197" s="452"/>
      <c r="O197" s="452"/>
      <c r="P197" s="452"/>
    </row>
    <row r="198" spans="1:16" s="475" customFormat="1">
      <c r="A198" s="440">
        <v>2</v>
      </c>
      <c r="B198" s="520"/>
      <c r="C198" s="521" t="s">
        <v>360</v>
      </c>
      <c r="D198" s="521" t="s">
        <v>178</v>
      </c>
      <c r="E198" s="521" t="s">
        <v>342</v>
      </c>
      <c r="F198" s="521" t="s">
        <v>404</v>
      </c>
      <c r="G198" s="522" t="s">
        <v>681</v>
      </c>
      <c r="H198" s="523" t="s">
        <v>347</v>
      </c>
      <c r="I198" s="524">
        <v>378</v>
      </c>
      <c r="J198" s="525">
        <v>5648</v>
      </c>
      <c r="K198" s="461">
        <f t="shared" si="12"/>
        <v>14.941798941798941</v>
      </c>
      <c r="L198" s="526">
        <f t="shared" ref="L198:L235" si="14">J198/$J$421</f>
        <v>0.13850945385879296</v>
      </c>
      <c r="M198" s="527">
        <f t="shared" si="13"/>
        <v>1.1513278593618774E-2</v>
      </c>
      <c r="N198" s="452"/>
      <c r="O198" s="452"/>
      <c r="P198" s="452"/>
    </row>
    <row r="199" spans="1:16" s="475" customFormat="1">
      <c r="A199" s="440">
        <v>3</v>
      </c>
      <c r="B199" s="520"/>
      <c r="C199" s="521" t="s">
        <v>360</v>
      </c>
      <c r="D199" s="521" t="s">
        <v>172</v>
      </c>
      <c r="E199" s="521" t="s">
        <v>331</v>
      </c>
      <c r="F199" s="521" t="s">
        <v>405</v>
      </c>
      <c r="G199" s="522" t="s">
        <v>177</v>
      </c>
      <c r="H199" s="523" t="s">
        <v>682</v>
      </c>
      <c r="I199" s="524">
        <v>354</v>
      </c>
      <c r="J199" s="525">
        <v>5406</v>
      </c>
      <c r="K199" s="461">
        <f t="shared" si="12"/>
        <v>15.271186440677965</v>
      </c>
      <c r="L199" s="526">
        <f t="shared" si="14"/>
        <v>0.13257473575790274</v>
      </c>
      <c r="M199" s="527">
        <f t="shared" si="13"/>
        <v>1.1019968852178309E-2</v>
      </c>
      <c r="N199" s="452"/>
      <c r="O199" s="452"/>
      <c r="P199" s="452"/>
    </row>
    <row r="200" spans="1:16" s="475" customFormat="1">
      <c r="A200" s="440">
        <v>4</v>
      </c>
      <c r="B200" s="520"/>
      <c r="C200" s="521" t="s">
        <v>360</v>
      </c>
      <c r="D200" s="521" t="s">
        <v>183</v>
      </c>
      <c r="E200" s="521" t="s">
        <v>325</v>
      </c>
      <c r="F200" s="521" t="s">
        <v>404</v>
      </c>
      <c r="G200" s="522" t="s">
        <v>196</v>
      </c>
      <c r="H200" s="523" t="s">
        <v>682</v>
      </c>
      <c r="I200" s="524">
        <v>400</v>
      </c>
      <c r="J200" s="525">
        <v>4687</v>
      </c>
      <c r="K200" s="461">
        <f t="shared" si="12"/>
        <v>11.717499999999999</v>
      </c>
      <c r="L200" s="526">
        <f t="shared" si="14"/>
        <v>0.11494224685484464</v>
      </c>
      <c r="M200" s="527">
        <f t="shared" si="13"/>
        <v>9.5543089178985827E-3</v>
      </c>
      <c r="N200" s="452"/>
      <c r="O200" s="452"/>
      <c r="P200" s="452"/>
    </row>
    <row r="201" spans="1:16" s="475" customFormat="1">
      <c r="A201" s="440">
        <v>5</v>
      </c>
      <c r="B201" s="520" t="s">
        <v>682</v>
      </c>
      <c r="C201" s="521" t="s">
        <v>360</v>
      </c>
      <c r="D201" s="521" t="s">
        <v>172</v>
      </c>
      <c r="E201" s="521" t="s">
        <v>325</v>
      </c>
      <c r="F201" s="521" t="s">
        <v>404</v>
      </c>
      <c r="G201" s="522" t="s">
        <v>463</v>
      </c>
      <c r="H201" s="523" t="s">
        <v>682</v>
      </c>
      <c r="I201" s="524">
        <v>283</v>
      </c>
      <c r="J201" s="525">
        <v>2175</v>
      </c>
      <c r="K201" s="461">
        <f t="shared" si="12"/>
        <v>7.6855123674911665</v>
      </c>
      <c r="L201" s="526">
        <f t="shared" si="14"/>
        <v>5.3338892022463641E-2</v>
      </c>
      <c r="M201" s="527">
        <f t="shared" si="13"/>
        <v>4.4336722629463232E-3</v>
      </c>
      <c r="N201" s="452"/>
      <c r="O201" s="452"/>
      <c r="P201" s="452"/>
    </row>
    <row r="202" spans="1:16" s="475" customFormat="1">
      <c r="A202" s="440">
        <v>6</v>
      </c>
      <c r="B202" s="502"/>
      <c r="C202" s="503" t="s">
        <v>360</v>
      </c>
      <c r="D202" s="503" t="s">
        <v>183</v>
      </c>
      <c r="E202" s="503" t="s">
        <v>331</v>
      </c>
      <c r="F202" s="503" t="s">
        <v>407</v>
      </c>
      <c r="G202" s="504" t="s">
        <v>683</v>
      </c>
      <c r="H202" s="497" t="s">
        <v>682</v>
      </c>
      <c r="I202" s="505">
        <v>153</v>
      </c>
      <c r="J202" s="506">
        <v>2072</v>
      </c>
      <c r="K202" s="472">
        <f t="shared" si="12"/>
        <v>13.542483660130719</v>
      </c>
      <c r="L202" s="507">
        <f t="shared" si="14"/>
        <v>5.0812958285307894E-2</v>
      </c>
      <c r="M202" s="508">
        <f t="shared" si="13"/>
        <v>4.2237098523332326E-3</v>
      </c>
      <c r="N202" s="452"/>
      <c r="O202" s="452"/>
      <c r="P202" s="452"/>
    </row>
    <row r="203" spans="1:16" s="475" customFormat="1">
      <c r="A203" s="440">
        <v>7</v>
      </c>
      <c r="B203" s="502"/>
      <c r="C203" s="503" t="s">
        <v>360</v>
      </c>
      <c r="D203" s="503" t="s">
        <v>684</v>
      </c>
      <c r="E203" s="503" t="s">
        <v>331</v>
      </c>
      <c r="F203" s="503" t="s">
        <v>407</v>
      </c>
      <c r="G203" s="504" t="s">
        <v>685</v>
      </c>
      <c r="H203" s="497" t="s">
        <v>682</v>
      </c>
      <c r="I203" s="505">
        <v>104</v>
      </c>
      <c r="J203" s="506">
        <v>1908</v>
      </c>
      <c r="K203" s="472">
        <f t="shared" si="12"/>
        <v>18.346153846153847</v>
      </c>
      <c r="L203" s="507">
        <f t="shared" si="14"/>
        <v>4.6791083208671556E-2</v>
      </c>
      <c r="M203" s="508">
        <f t="shared" si="13"/>
        <v>3.8894007713570502E-3</v>
      </c>
      <c r="N203" s="452"/>
      <c r="O203" s="452"/>
      <c r="P203" s="452"/>
    </row>
    <row r="204" spans="1:16" s="475" customFormat="1">
      <c r="A204" s="440">
        <v>8</v>
      </c>
      <c r="B204" s="502"/>
      <c r="C204" s="503" t="s">
        <v>360</v>
      </c>
      <c r="D204" s="503" t="s">
        <v>185</v>
      </c>
      <c r="E204" s="503" t="s">
        <v>331</v>
      </c>
      <c r="F204" s="503" t="s">
        <v>407</v>
      </c>
      <c r="G204" s="504" t="s">
        <v>686</v>
      </c>
      <c r="H204" s="497" t="s">
        <v>682</v>
      </c>
      <c r="I204" s="505">
        <v>47</v>
      </c>
      <c r="J204" s="506">
        <v>1378</v>
      </c>
      <c r="K204" s="472">
        <f t="shared" si="12"/>
        <v>29.319148936170212</v>
      </c>
      <c r="L204" s="507">
        <f t="shared" si="14"/>
        <v>3.3793560095151678E-2</v>
      </c>
      <c r="M204" s="508">
        <f t="shared" si="13"/>
        <v>2.8090116682023139E-3</v>
      </c>
      <c r="N204" s="452"/>
    </row>
    <row r="205" spans="1:16" s="475" customFormat="1">
      <c r="A205" s="440">
        <v>9</v>
      </c>
      <c r="B205" s="502"/>
      <c r="C205" s="503" t="s">
        <v>360</v>
      </c>
      <c r="D205" s="503" t="s">
        <v>178</v>
      </c>
      <c r="E205" s="503" t="s">
        <v>331</v>
      </c>
      <c r="F205" s="503" t="s">
        <v>407</v>
      </c>
      <c r="G205" s="504" t="s">
        <v>687</v>
      </c>
      <c r="H205" s="497" t="s">
        <v>625</v>
      </c>
      <c r="I205" s="505">
        <v>53</v>
      </c>
      <c r="J205" s="506">
        <v>1198</v>
      </c>
      <c r="K205" s="472">
        <f t="shared" si="12"/>
        <v>22.60377358490566</v>
      </c>
      <c r="L205" s="507">
        <f t="shared" si="14"/>
        <v>2.9379306962258135E-2</v>
      </c>
      <c r="M205" s="508">
        <f t="shared" si="13"/>
        <v>2.4420870671308941E-3</v>
      </c>
      <c r="N205" s="452"/>
    </row>
    <row r="206" spans="1:16" s="475" customFormat="1">
      <c r="A206" s="440">
        <v>10</v>
      </c>
      <c r="B206" s="520"/>
      <c r="C206" s="521" t="s">
        <v>360</v>
      </c>
      <c r="D206" s="521" t="s">
        <v>181</v>
      </c>
      <c r="E206" s="521" t="s">
        <v>325</v>
      </c>
      <c r="F206" s="521" t="s">
        <v>404</v>
      </c>
      <c r="G206" s="522" t="s">
        <v>688</v>
      </c>
      <c r="H206" s="523" t="s">
        <v>682</v>
      </c>
      <c r="I206" s="524">
        <v>214</v>
      </c>
      <c r="J206" s="525">
        <v>972</v>
      </c>
      <c r="K206" s="461">
        <f t="shared" si="12"/>
        <v>4.5420560747663554</v>
      </c>
      <c r="L206" s="526">
        <f t="shared" si="14"/>
        <v>2.3836966917625133E-2</v>
      </c>
      <c r="M206" s="527">
        <f t="shared" si="13"/>
        <v>1.981392845785667E-3</v>
      </c>
      <c r="N206" s="452"/>
    </row>
    <row r="207" spans="1:16" s="475" customFormat="1">
      <c r="A207" s="440">
        <v>11</v>
      </c>
      <c r="B207" s="520" t="s">
        <v>682</v>
      </c>
      <c r="C207" s="521" t="s">
        <v>360</v>
      </c>
      <c r="D207" s="521" t="s">
        <v>190</v>
      </c>
      <c r="E207" s="521" t="s">
        <v>325</v>
      </c>
      <c r="F207" s="521" t="s">
        <v>404</v>
      </c>
      <c r="G207" s="522" t="s">
        <v>465</v>
      </c>
      <c r="H207" s="523" t="s">
        <v>682</v>
      </c>
      <c r="I207" s="524">
        <v>143</v>
      </c>
      <c r="J207" s="525">
        <v>939</v>
      </c>
      <c r="K207" s="461">
        <f t="shared" si="12"/>
        <v>6.5664335664335667</v>
      </c>
      <c r="L207" s="526">
        <f t="shared" si="14"/>
        <v>2.302768717659465E-2</v>
      </c>
      <c r="M207" s="527">
        <f t="shared" si="13"/>
        <v>1.9141233355892402E-3</v>
      </c>
      <c r="N207" s="452"/>
    </row>
    <row r="208" spans="1:16" s="475" customFormat="1">
      <c r="A208" s="440">
        <v>12</v>
      </c>
      <c r="B208" s="502"/>
      <c r="C208" s="503" t="s">
        <v>360</v>
      </c>
      <c r="D208" s="503" t="s">
        <v>194</v>
      </c>
      <c r="E208" s="503" t="s">
        <v>331</v>
      </c>
      <c r="F208" s="503" t="s">
        <v>407</v>
      </c>
      <c r="G208" s="504" t="s">
        <v>689</v>
      </c>
      <c r="H208" s="497" t="s">
        <v>682</v>
      </c>
      <c r="I208" s="505">
        <v>60</v>
      </c>
      <c r="J208" s="506">
        <v>933</v>
      </c>
      <c r="K208" s="472">
        <f t="shared" si="12"/>
        <v>15.55</v>
      </c>
      <c r="L208" s="507">
        <f t="shared" si="14"/>
        <v>2.2880545405498196E-2</v>
      </c>
      <c r="M208" s="508">
        <f t="shared" si="13"/>
        <v>1.9018925155535262E-3</v>
      </c>
      <c r="N208" s="452"/>
    </row>
    <row r="209" spans="1:14" s="475" customFormat="1">
      <c r="A209" s="440">
        <v>13</v>
      </c>
      <c r="B209" s="502"/>
      <c r="C209" s="503" t="s">
        <v>360</v>
      </c>
      <c r="D209" s="503" t="s">
        <v>183</v>
      </c>
      <c r="E209" s="503" t="s">
        <v>331</v>
      </c>
      <c r="F209" s="503" t="s">
        <v>407</v>
      </c>
      <c r="G209" s="504" t="s">
        <v>690</v>
      </c>
      <c r="H209" s="497" t="s">
        <v>682</v>
      </c>
      <c r="I209" s="505">
        <v>60</v>
      </c>
      <c r="J209" s="506">
        <v>860</v>
      </c>
      <c r="K209" s="472">
        <f t="shared" si="12"/>
        <v>14.333333333333334</v>
      </c>
      <c r="L209" s="507">
        <f t="shared" si="14"/>
        <v>2.1090320523824705E-2</v>
      </c>
      <c r="M209" s="508">
        <f t="shared" si="13"/>
        <v>1.7530842051190058E-3</v>
      </c>
      <c r="N209" s="452"/>
    </row>
    <row r="210" spans="1:14" s="475" customFormat="1">
      <c r="A210" s="440">
        <v>14</v>
      </c>
      <c r="B210" s="520"/>
      <c r="C210" s="521" t="s">
        <v>360</v>
      </c>
      <c r="D210" s="521" t="s">
        <v>185</v>
      </c>
      <c r="E210" s="521" t="s">
        <v>325</v>
      </c>
      <c r="F210" s="521" t="s">
        <v>404</v>
      </c>
      <c r="G210" s="522" t="s">
        <v>466</v>
      </c>
      <c r="H210" s="523" t="s">
        <v>682</v>
      </c>
      <c r="I210" s="524">
        <v>249</v>
      </c>
      <c r="J210" s="525">
        <v>745</v>
      </c>
      <c r="K210" s="461">
        <f t="shared" si="12"/>
        <v>2.9919678714859437</v>
      </c>
      <c r="L210" s="526">
        <f t="shared" si="14"/>
        <v>1.8270103244476053E-2</v>
      </c>
      <c r="M210" s="527">
        <f t="shared" si="13"/>
        <v>1.5186601544344876E-3</v>
      </c>
      <c r="N210" s="452"/>
    </row>
    <row r="211" spans="1:14" s="475" customFormat="1">
      <c r="A211" s="440">
        <v>15</v>
      </c>
      <c r="B211" s="502"/>
      <c r="C211" s="503" t="s">
        <v>360</v>
      </c>
      <c r="D211" s="503" t="s">
        <v>172</v>
      </c>
      <c r="E211" s="503" t="s">
        <v>331</v>
      </c>
      <c r="F211" s="503" t="s">
        <v>407</v>
      </c>
      <c r="G211" s="504" t="s">
        <v>691</v>
      </c>
      <c r="H211" s="497" t="s">
        <v>682</v>
      </c>
      <c r="I211" s="505">
        <v>43</v>
      </c>
      <c r="J211" s="506">
        <v>594</v>
      </c>
      <c r="K211" s="472">
        <f t="shared" si="12"/>
        <v>13.813953488372093</v>
      </c>
      <c r="L211" s="507">
        <f t="shared" si="14"/>
        <v>1.4567035338548692E-2</v>
      </c>
      <c r="M211" s="508">
        <f t="shared" si="13"/>
        <v>1.2108511835356855E-3</v>
      </c>
      <c r="N211" s="452"/>
    </row>
    <row r="212" spans="1:14" s="475" customFormat="1">
      <c r="A212" s="440">
        <v>16</v>
      </c>
      <c r="B212" s="502"/>
      <c r="C212" s="503" t="s">
        <v>360</v>
      </c>
      <c r="D212" s="503" t="s">
        <v>199</v>
      </c>
      <c r="E212" s="503" t="s">
        <v>331</v>
      </c>
      <c r="F212" s="503" t="s">
        <v>407</v>
      </c>
      <c r="G212" s="504" t="s">
        <v>692</v>
      </c>
      <c r="H212" s="497" t="s">
        <v>682</v>
      </c>
      <c r="I212" s="505">
        <v>60</v>
      </c>
      <c r="J212" s="506">
        <v>470</v>
      </c>
      <c r="K212" s="472">
        <f t="shared" si="12"/>
        <v>7.833333333333333</v>
      </c>
      <c r="L212" s="507">
        <f t="shared" si="14"/>
        <v>1.1526105402555362E-2</v>
      </c>
      <c r="M212" s="508">
        <f t="shared" si="13"/>
        <v>9.5808090279759627E-4</v>
      </c>
      <c r="N212" s="452"/>
    </row>
    <row r="213" spans="1:14" s="475" customFormat="1">
      <c r="A213" s="440">
        <v>17</v>
      </c>
      <c r="B213" s="520"/>
      <c r="C213" s="521" t="s">
        <v>360</v>
      </c>
      <c r="D213" s="521" t="s">
        <v>172</v>
      </c>
      <c r="E213" s="521" t="s">
        <v>342</v>
      </c>
      <c r="F213" s="521" t="s">
        <v>404</v>
      </c>
      <c r="G213" s="522" t="s">
        <v>693</v>
      </c>
      <c r="H213" s="523" t="s">
        <v>682</v>
      </c>
      <c r="I213" s="524">
        <v>363</v>
      </c>
      <c r="J213" s="525">
        <v>406</v>
      </c>
      <c r="K213" s="461">
        <f t="shared" si="12"/>
        <v>1.1184573002754821</v>
      </c>
      <c r="L213" s="526">
        <f t="shared" si="14"/>
        <v>9.956593177526547E-3</v>
      </c>
      <c r="M213" s="527">
        <f t="shared" si="13"/>
        <v>8.2761882241664695E-4</v>
      </c>
      <c r="N213" s="452"/>
    </row>
    <row r="214" spans="1:14" s="475" customFormat="1">
      <c r="A214" s="440">
        <v>18</v>
      </c>
      <c r="B214" s="502"/>
      <c r="C214" s="503" t="s">
        <v>360</v>
      </c>
      <c r="D214" s="503" t="s">
        <v>181</v>
      </c>
      <c r="E214" s="503" t="s">
        <v>331</v>
      </c>
      <c r="F214" s="503" t="s">
        <v>407</v>
      </c>
      <c r="G214" s="504" t="s">
        <v>694</v>
      </c>
      <c r="H214" s="497" t="s">
        <v>682</v>
      </c>
      <c r="I214" s="505">
        <v>46</v>
      </c>
      <c r="J214" s="506">
        <v>383</v>
      </c>
      <c r="K214" s="472">
        <f t="shared" si="12"/>
        <v>8.3260869565217384</v>
      </c>
      <c r="L214" s="507">
        <f t="shared" si="14"/>
        <v>9.3925497216568159E-3</v>
      </c>
      <c r="M214" s="508">
        <f t="shared" si="13"/>
        <v>7.8073401227974335E-4</v>
      </c>
      <c r="N214" s="452"/>
    </row>
    <row r="215" spans="1:14" s="475" customFormat="1">
      <c r="A215" s="440">
        <v>19</v>
      </c>
      <c r="B215" s="502"/>
      <c r="C215" s="503" t="s">
        <v>360</v>
      </c>
      <c r="D215" s="503" t="s">
        <v>194</v>
      </c>
      <c r="E215" s="503" t="s">
        <v>331</v>
      </c>
      <c r="F215" s="503" t="s">
        <v>407</v>
      </c>
      <c r="G215" s="504" t="s">
        <v>695</v>
      </c>
      <c r="H215" s="497" t="s">
        <v>682</v>
      </c>
      <c r="I215" s="505">
        <v>32</v>
      </c>
      <c r="J215" s="506">
        <v>321</v>
      </c>
      <c r="K215" s="472">
        <f t="shared" si="12"/>
        <v>10.03125</v>
      </c>
      <c r="L215" s="507">
        <f t="shared" si="14"/>
        <v>7.8720847536601513E-3</v>
      </c>
      <c r="M215" s="508">
        <f t="shared" si="13"/>
        <v>6.5434887191069871E-4</v>
      </c>
      <c r="N215" s="452"/>
    </row>
    <row r="216" spans="1:14" s="475" customFormat="1">
      <c r="A216" s="440">
        <v>20</v>
      </c>
      <c r="B216" s="502"/>
      <c r="C216" s="503" t="s">
        <v>360</v>
      </c>
      <c r="D216" s="503" t="s">
        <v>172</v>
      </c>
      <c r="E216" s="503" t="s">
        <v>367</v>
      </c>
      <c r="F216" s="503" t="s">
        <v>407</v>
      </c>
      <c r="G216" s="504" t="s">
        <v>696</v>
      </c>
      <c r="H216" s="497" t="s">
        <v>682</v>
      </c>
      <c r="I216" s="505">
        <v>50</v>
      </c>
      <c r="J216" s="506">
        <v>274</v>
      </c>
      <c r="K216" s="472">
        <f t="shared" si="12"/>
        <v>5.48</v>
      </c>
      <c r="L216" s="507">
        <f t="shared" si="14"/>
        <v>6.7194742134046156E-3</v>
      </c>
      <c r="M216" s="508">
        <f t="shared" si="13"/>
        <v>5.5854078163093907E-4</v>
      </c>
      <c r="N216" s="452"/>
    </row>
    <row r="217" spans="1:14" s="475" customFormat="1">
      <c r="A217" s="440">
        <v>21</v>
      </c>
      <c r="B217" s="502"/>
      <c r="C217" s="503" t="s">
        <v>360</v>
      </c>
      <c r="D217" s="503" t="s">
        <v>190</v>
      </c>
      <c r="E217" s="503" t="s">
        <v>331</v>
      </c>
      <c r="F217" s="503" t="s">
        <v>407</v>
      </c>
      <c r="G217" s="504" t="s">
        <v>697</v>
      </c>
      <c r="H217" s="497"/>
      <c r="I217" s="505">
        <v>35</v>
      </c>
      <c r="J217" s="506">
        <v>154</v>
      </c>
      <c r="K217" s="472">
        <f t="shared" si="12"/>
        <v>4.4000000000000004</v>
      </c>
      <c r="L217" s="507">
        <f t="shared" si="14"/>
        <v>3.7766387914755866E-3</v>
      </c>
      <c r="M217" s="508">
        <f t="shared" si="13"/>
        <v>3.139243809166592E-4</v>
      </c>
      <c r="N217" s="452"/>
    </row>
    <row r="218" spans="1:14" s="475" customFormat="1">
      <c r="A218" s="440">
        <v>22</v>
      </c>
      <c r="B218" s="502"/>
      <c r="C218" s="503" t="s">
        <v>360</v>
      </c>
      <c r="D218" s="503" t="s">
        <v>185</v>
      </c>
      <c r="E218" s="503" t="s">
        <v>331</v>
      </c>
      <c r="F218" s="503" t="s">
        <v>407</v>
      </c>
      <c r="G218" s="504" t="s">
        <v>698</v>
      </c>
      <c r="H218" s="497" t="s">
        <v>682</v>
      </c>
      <c r="I218" s="505">
        <v>0</v>
      </c>
      <c r="J218" s="506">
        <v>100</v>
      </c>
      <c r="K218" s="472" t="str">
        <f t="shared" si="12"/>
        <v/>
      </c>
      <c r="L218" s="507">
        <f t="shared" si="14"/>
        <v>2.4523628516075237E-3</v>
      </c>
      <c r="M218" s="508">
        <f t="shared" si="13"/>
        <v>2.0384700059523323E-4</v>
      </c>
      <c r="N218" s="452"/>
    </row>
    <row r="219" spans="1:14" s="475" customFormat="1">
      <c r="A219" s="440">
        <v>23</v>
      </c>
      <c r="B219" s="502"/>
      <c r="C219" s="503" t="s">
        <v>360</v>
      </c>
      <c r="D219" s="503" t="s">
        <v>183</v>
      </c>
      <c r="E219" s="503" t="s">
        <v>331</v>
      </c>
      <c r="F219" s="503" t="s">
        <v>407</v>
      </c>
      <c r="G219" s="504" t="s">
        <v>699</v>
      </c>
      <c r="H219" s="497" t="s">
        <v>682</v>
      </c>
      <c r="I219" s="505">
        <v>32</v>
      </c>
      <c r="J219" s="506">
        <v>81</v>
      </c>
      <c r="K219" s="472">
        <f t="shared" si="12"/>
        <v>2.53125</v>
      </c>
      <c r="L219" s="507">
        <f t="shared" si="14"/>
        <v>1.9864139098020941E-3</v>
      </c>
      <c r="M219" s="508">
        <f t="shared" si="13"/>
        <v>1.6511607048213893E-4</v>
      </c>
      <c r="N219" s="452"/>
    </row>
    <row r="220" spans="1:14" s="475" customFormat="1">
      <c r="A220" s="440">
        <v>24</v>
      </c>
      <c r="B220" s="502"/>
      <c r="C220" s="503" t="s">
        <v>360</v>
      </c>
      <c r="D220" s="503" t="s">
        <v>194</v>
      </c>
      <c r="E220" s="503" t="s">
        <v>331</v>
      </c>
      <c r="F220" s="503" t="s">
        <v>407</v>
      </c>
      <c r="G220" s="504" t="s">
        <v>700</v>
      </c>
      <c r="H220" s="497"/>
      <c r="I220" s="505">
        <v>54</v>
      </c>
      <c r="J220" s="506">
        <v>64</v>
      </c>
      <c r="K220" s="472">
        <f t="shared" si="12"/>
        <v>1.1851851851851851</v>
      </c>
      <c r="L220" s="507">
        <f t="shared" si="14"/>
        <v>1.5695122250288154E-3</v>
      </c>
      <c r="M220" s="508">
        <f t="shared" si="13"/>
        <v>1.3046208038094926E-4</v>
      </c>
      <c r="N220" s="452"/>
    </row>
    <row r="221" spans="1:14" s="475" customFormat="1">
      <c r="A221" s="440">
        <v>25</v>
      </c>
      <c r="B221" s="502"/>
      <c r="C221" s="503" t="s">
        <v>360</v>
      </c>
      <c r="D221" s="503" t="s">
        <v>178</v>
      </c>
      <c r="E221" s="503" t="s">
        <v>331</v>
      </c>
      <c r="F221" s="503" t="s">
        <v>407</v>
      </c>
      <c r="G221" s="504" t="s">
        <v>701</v>
      </c>
      <c r="H221" s="497"/>
      <c r="I221" s="505">
        <v>35</v>
      </c>
      <c r="J221" s="506">
        <v>56</v>
      </c>
      <c r="K221" s="472">
        <f t="shared" si="12"/>
        <v>1.6</v>
      </c>
      <c r="L221" s="507">
        <f t="shared" si="14"/>
        <v>1.3733231969002134E-3</v>
      </c>
      <c r="M221" s="508">
        <f t="shared" si="13"/>
        <v>1.1415432033333061E-4</v>
      </c>
      <c r="N221" s="452"/>
    </row>
    <row r="222" spans="1:14" s="475" customFormat="1">
      <c r="A222" s="440">
        <v>26</v>
      </c>
      <c r="B222" s="502"/>
      <c r="C222" s="503" t="s">
        <v>360</v>
      </c>
      <c r="D222" s="503" t="s">
        <v>178</v>
      </c>
      <c r="E222" s="503" t="s">
        <v>538</v>
      </c>
      <c r="F222" s="503" t="s">
        <v>407</v>
      </c>
      <c r="G222" s="504" t="s">
        <v>702</v>
      </c>
      <c r="H222" s="497"/>
      <c r="I222" s="505">
        <v>59</v>
      </c>
      <c r="J222" s="506">
        <v>47</v>
      </c>
      <c r="K222" s="472">
        <f t="shared" si="12"/>
        <v>0.79661016949152541</v>
      </c>
      <c r="L222" s="507">
        <f t="shared" si="14"/>
        <v>1.1526105402555361E-3</v>
      </c>
      <c r="M222" s="508">
        <f t="shared" si="13"/>
        <v>9.5808090279759622E-5</v>
      </c>
      <c r="N222" s="452"/>
    </row>
    <row r="223" spans="1:14" s="475" customFormat="1">
      <c r="A223" s="440">
        <v>27</v>
      </c>
      <c r="B223" s="502"/>
      <c r="C223" s="503" t="s">
        <v>360</v>
      </c>
      <c r="D223" s="503" t="s">
        <v>183</v>
      </c>
      <c r="E223" s="503" t="s">
        <v>375</v>
      </c>
      <c r="F223" s="503" t="s">
        <v>407</v>
      </c>
      <c r="G223" s="504" t="s">
        <v>703</v>
      </c>
      <c r="H223" s="497" t="s">
        <v>682</v>
      </c>
      <c r="I223" s="505">
        <v>47</v>
      </c>
      <c r="J223" s="506">
        <v>46</v>
      </c>
      <c r="K223" s="472">
        <f t="shared" si="12"/>
        <v>0.97872340425531912</v>
      </c>
      <c r="L223" s="507">
        <f t="shared" si="14"/>
        <v>1.128086911739461E-3</v>
      </c>
      <c r="M223" s="508">
        <f t="shared" si="13"/>
        <v>9.3769620273807295E-5</v>
      </c>
      <c r="N223" s="452"/>
    </row>
    <row r="224" spans="1:14" s="475" customFormat="1">
      <c r="A224" s="440">
        <v>28</v>
      </c>
      <c r="B224" s="502"/>
      <c r="C224" s="503" t="s">
        <v>360</v>
      </c>
      <c r="D224" s="503" t="s">
        <v>185</v>
      </c>
      <c r="E224" s="503" t="s">
        <v>331</v>
      </c>
      <c r="F224" s="503" t="s">
        <v>407</v>
      </c>
      <c r="G224" s="504" t="s">
        <v>704</v>
      </c>
      <c r="H224" s="497"/>
      <c r="I224" s="505">
        <v>34</v>
      </c>
      <c r="J224" s="506">
        <v>33</v>
      </c>
      <c r="K224" s="472">
        <f t="shared" si="12"/>
        <v>0.97058823529411764</v>
      </c>
      <c r="L224" s="507">
        <f t="shared" si="14"/>
        <v>8.0927974103048284E-4</v>
      </c>
      <c r="M224" s="508">
        <f t="shared" si="13"/>
        <v>6.7269510196426972E-5</v>
      </c>
      <c r="N224" s="452"/>
    </row>
    <row r="225" spans="1:16" s="475" customFormat="1">
      <c r="A225" s="440">
        <v>29</v>
      </c>
      <c r="B225" s="520" t="s">
        <v>625</v>
      </c>
      <c r="C225" s="521" t="s">
        <v>360</v>
      </c>
      <c r="D225" s="521" t="s">
        <v>199</v>
      </c>
      <c r="E225" s="521" t="s">
        <v>323</v>
      </c>
      <c r="F225" s="521" t="s">
        <v>403</v>
      </c>
      <c r="G225" s="522" t="s">
        <v>705</v>
      </c>
      <c r="H225" s="523"/>
      <c r="I225" s="524">
        <v>26</v>
      </c>
      <c r="J225" s="525">
        <v>31</v>
      </c>
      <c r="K225" s="461">
        <f t="shared" si="12"/>
        <v>1.1923076923076923</v>
      </c>
      <c r="L225" s="526">
        <f t="shared" si="14"/>
        <v>7.6023248399833241E-4</v>
      </c>
      <c r="M225" s="527">
        <f t="shared" si="13"/>
        <v>6.3192570184522306E-5</v>
      </c>
      <c r="N225" s="452"/>
    </row>
    <row r="226" spans="1:16" s="475" customFormat="1">
      <c r="A226" s="440">
        <v>30</v>
      </c>
      <c r="B226" s="502"/>
      <c r="C226" s="503" t="s">
        <v>360</v>
      </c>
      <c r="D226" s="503" t="s">
        <v>178</v>
      </c>
      <c r="E226" s="503" t="s">
        <v>331</v>
      </c>
      <c r="F226" s="503" t="s">
        <v>407</v>
      </c>
      <c r="G226" s="504" t="s">
        <v>706</v>
      </c>
      <c r="H226" s="497"/>
      <c r="I226" s="505">
        <v>0</v>
      </c>
      <c r="J226" s="506">
        <v>20</v>
      </c>
      <c r="K226" s="472" t="str">
        <f t="shared" si="12"/>
        <v/>
      </c>
      <c r="L226" s="507">
        <f t="shared" si="14"/>
        <v>4.904725703215048E-4</v>
      </c>
      <c r="M226" s="508">
        <f t="shared" si="13"/>
        <v>4.0769400119046648E-5</v>
      </c>
      <c r="N226" s="452"/>
    </row>
    <row r="227" spans="1:16" s="475" customFormat="1">
      <c r="A227" s="440">
        <v>31</v>
      </c>
      <c r="B227" s="502"/>
      <c r="C227" s="503" t="s">
        <v>360</v>
      </c>
      <c r="D227" s="503" t="s">
        <v>199</v>
      </c>
      <c r="E227" s="503" t="s">
        <v>331</v>
      </c>
      <c r="F227" s="503" t="s">
        <v>407</v>
      </c>
      <c r="G227" s="504" t="s">
        <v>707</v>
      </c>
      <c r="H227" s="497" t="s">
        <v>682</v>
      </c>
      <c r="I227" s="505">
        <v>32</v>
      </c>
      <c r="J227" s="506">
        <v>20</v>
      </c>
      <c r="K227" s="472">
        <f t="shared" si="12"/>
        <v>0.625</v>
      </c>
      <c r="L227" s="507">
        <f t="shared" si="14"/>
        <v>4.904725703215048E-4</v>
      </c>
      <c r="M227" s="508">
        <f t="shared" si="13"/>
        <v>4.0769400119046648E-5</v>
      </c>
      <c r="N227" s="452"/>
    </row>
    <row r="228" spans="1:16" s="475" customFormat="1">
      <c r="A228" s="440">
        <v>32</v>
      </c>
      <c r="B228" s="502"/>
      <c r="C228" s="503" t="s">
        <v>360</v>
      </c>
      <c r="D228" s="503" t="s">
        <v>178</v>
      </c>
      <c r="E228" s="503" t="s">
        <v>331</v>
      </c>
      <c r="F228" s="503" t="s">
        <v>407</v>
      </c>
      <c r="G228" s="504" t="s">
        <v>708</v>
      </c>
      <c r="H228" s="497"/>
      <c r="I228" s="505">
        <v>60</v>
      </c>
      <c r="J228" s="506">
        <v>19</v>
      </c>
      <c r="K228" s="472">
        <f t="shared" si="12"/>
        <v>0.31666666666666665</v>
      </c>
      <c r="L228" s="507">
        <f t="shared" si="14"/>
        <v>4.6594894180542953E-4</v>
      </c>
      <c r="M228" s="508">
        <f t="shared" si="13"/>
        <v>3.8730930113094315E-5</v>
      </c>
      <c r="N228" s="452"/>
    </row>
    <row r="229" spans="1:16" s="475" customFormat="1">
      <c r="A229" s="440">
        <v>33</v>
      </c>
      <c r="B229" s="502"/>
      <c r="C229" s="503" t="s">
        <v>360</v>
      </c>
      <c r="D229" s="503" t="s">
        <v>190</v>
      </c>
      <c r="E229" s="503" t="s">
        <v>331</v>
      </c>
      <c r="F229" s="503" t="s">
        <v>407</v>
      </c>
      <c r="G229" s="504" t="s">
        <v>709</v>
      </c>
      <c r="H229" s="497"/>
      <c r="I229" s="505">
        <v>30</v>
      </c>
      <c r="J229" s="506">
        <v>10</v>
      </c>
      <c r="K229" s="472">
        <f t="shared" si="12"/>
        <v>0.33333333333333331</v>
      </c>
      <c r="L229" s="507">
        <f t="shared" si="14"/>
        <v>2.452362851607524E-4</v>
      </c>
      <c r="M229" s="508">
        <f t="shared" si="13"/>
        <v>2.0384700059523324E-5</v>
      </c>
      <c r="N229" s="452"/>
    </row>
    <row r="230" spans="1:16" s="475" customFormat="1">
      <c r="A230" s="440">
        <v>34</v>
      </c>
      <c r="B230" s="502"/>
      <c r="C230" s="503" t="s">
        <v>360</v>
      </c>
      <c r="D230" s="503" t="s">
        <v>181</v>
      </c>
      <c r="E230" s="503" t="s">
        <v>331</v>
      </c>
      <c r="F230" s="503" t="s">
        <v>407</v>
      </c>
      <c r="G230" s="504" t="s">
        <v>710</v>
      </c>
      <c r="H230" s="497"/>
      <c r="I230" s="505">
        <v>0</v>
      </c>
      <c r="J230" s="506">
        <v>6</v>
      </c>
      <c r="K230" s="472" t="str">
        <f t="shared" si="12"/>
        <v/>
      </c>
      <c r="L230" s="507">
        <f t="shared" si="14"/>
        <v>1.4714177109645144E-4</v>
      </c>
      <c r="M230" s="508">
        <f t="shared" si="13"/>
        <v>1.2230820035713995E-5</v>
      </c>
      <c r="N230" s="452"/>
    </row>
    <row r="231" spans="1:16" s="475" customFormat="1">
      <c r="A231" s="440">
        <v>35</v>
      </c>
      <c r="B231" s="502"/>
      <c r="C231" s="503" t="s">
        <v>360</v>
      </c>
      <c r="D231" s="503" t="s">
        <v>178</v>
      </c>
      <c r="E231" s="503" t="s">
        <v>331</v>
      </c>
      <c r="F231" s="503" t="s">
        <v>407</v>
      </c>
      <c r="G231" s="504" t="s">
        <v>711</v>
      </c>
      <c r="H231" s="497"/>
      <c r="I231" s="505">
        <v>0</v>
      </c>
      <c r="J231" s="506">
        <v>4</v>
      </c>
      <c r="K231" s="472" t="str">
        <f t="shared" si="12"/>
        <v/>
      </c>
      <c r="L231" s="507">
        <f t="shared" si="14"/>
        <v>9.809451406430096E-5</v>
      </c>
      <c r="M231" s="508">
        <f t="shared" si="13"/>
        <v>8.153880023809329E-6</v>
      </c>
      <c r="N231" s="452"/>
    </row>
    <row r="232" spans="1:16" s="475" customFormat="1">
      <c r="A232" s="440">
        <v>36</v>
      </c>
      <c r="B232" s="502"/>
      <c r="C232" s="503" t="s">
        <v>360</v>
      </c>
      <c r="D232" s="503" t="s">
        <v>183</v>
      </c>
      <c r="E232" s="503" t="s">
        <v>331</v>
      </c>
      <c r="F232" s="503" t="s">
        <v>407</v>
      </c>
      <c r="G232" s="504" t="s">
        <v>712</v>
      </c>
      <c r="H232" s="497"/>
      <c r="I232" s="505">
        <v>0</v>
      </c>
      <c r="J232" s="506">
        <v>3</v>
      </c>
      <c r="K232" s="472" t="str">
        <f t="shared" si="12"/>
        <v/>
      </c>
      <c r="L232" s="507">
        <f t="shared" si="14"/>
        <v>7.357088554822572E-5</v>
      </c>
      <c r="M232" s="508">
        <f t="shared" si="13"/>
        <v>6.1154100178569976E-6</v>
      </c>
      <c r="N232" s="452"/>
    </row>
    <row r="233" spans="1:16" s="475" customFormat="1">
      <c r="A233" s="440">
        <v>37</v>
      </c>
      <c r="B233" s="502"/>
      <c r="C233" s="503" t="s">
        <v>360</v>
      </c>
      <c r="D233" s="503" t="s">
        <v>183</v>
      </c>
      <c r="E233" s="503" t="s">
        <v>331</v>
      </c>
      <c r="F233" s="503" t="s">
        <v>407</v>
      </c>
      <c r="G233" s="504" t="s">
        <v>713</v>
      </c>
      <c r="H233" s="497"/>
      <c r="I233" s="505">
        <v>0</v>
      </c>
      <c r="J233" s="506">
        <v>2</v>
      </c>
      <c r="K233" s="472" t="str">
        <f t="shared" si="12"/>
        <v/>
      </c>
      <c r="L233" s="507">
        <f t="shared" si="14"/>
        <v>4.904725703215048E-5</v>
      </c>
      <c r="M233" s="508">
        <f t="shared" si="13"/>
        <v>4.0769400119046645E-6</v>
      </c>
      <c r="N233" s="452"/>
    </row>
    <row r="234" spans="1:16" s="475" customFormat="1">
      <c r="A234" s="440">
        <v>38</v>
      </c>
      <c r="B234" s="502"/>
      <c r="C234" s="503" t="s">
        <v>360</v>
      </c>
      <c r="D234" s="503" t="s">
        <v>183</v>
      </c>
      <c r="E234" s="503" t="s">
        <v>367</v>
      </c>
      <c r="F234" s="503" t="s">
        <v>407</v>
      </c>
      <c r="G234" s="504" t="s">
        <v>714</v>
      </c>
      <c r="H234" s="497"/>
      <c r="I234" s="505">
        <v>0</v>
      </c>
      <c r="J234" s="506">
        <v>1</v>
      </c>
      <c r="K234" s="472" t="str">
        <f t="shared" si="12"/>
        <v/>
      </c>
      <c r="L234" s="507">
        <f t="shared" si="14"/>
        <v>2.452362851607524E-5</v>
      </c>
      <c r="M234" s="508">
        <f t="shared" si="13"/>
        <v>2.0384700059523323E-6</v>
      </c>
      <c r="N234" s="452"/>
    </row>
    <row r="235" spans="1:16" s="475" customFormat="1" ht="16.5" thickBot="1">
      <c r="A235" s="440">
        <v>39</v>
      </c>
      <c r="B235" s="528"/>
      <c r="C235" s="529" t="s">
        <v>360</v>
      </c>
      <c r="D235" s="529" t="s">
        <v>172</v>
      </c>
      <c r="E235" s="529" t="s">
        <v>331</v>
      </c>
      <c r="F235" s="529" t="s">
        <v>407</v>
      </c>
      <c r="G235" s="530" t="s">
        <v>715</v>
      </c>
      <c r="H235" s="531"/>
      <c r="I235" s="532">
        <v>0</v>
      </c>
      <c r="J235" s="533">
        <v>1</v>
      </c>
      <c r="K235" s="485" t="str">
        <f t="shared" si="12"/>
        <v/>
      </c>
      <c r="L235" s="534">
        <f t="shared" si="14"/>
        <v>2.452362851607524E-5</v>
      </c>
      <c r="M235" s="535">
        <f t="shared" si="13"/>
        <v>2.0384700059523323E-6</v>
      </c>
      <c r="N235" s="452"/>
    </row>
    <row r="236" spans="1:16" s="475" customFormat="1">
      <c r="A236" s="440">
        <v>1</v>
      </c>
      <c r="B236" s="488"/>
      <c r="C236" s="489" t="s">
        <v>409</v>
      </c>
      <c r="D236" s="489" t="s">
        <v>161</v>
      </c>
      <c r="E236" s="489" t="s">
        <v>365</v>
      </c>
      <c r="F236" s="489" t="s">
        <v>405</v>
      </c>
      <c r="G236" s="490" t="s">
        <v>716</v>
      </c>
      <c r="H236" s="491" t="s">
        <v>682</v>
      </c>
      <c r="I236" s="492">
        <v>687</v>
      </c>
      <c r="J236" s="493">
        <v>9828</v>
      </c>
      <c r="K236" s="494">
        <f t="shared" si="12"/>
        <v>14.305676855895197</v>
      </c>
      <c r="L236" s="495">
        <f>J236/$J$423</f>
        <v>0.17759306107697867</v>
      </c>
      <c r="M236" s="496">
        <f t="shared" si="13"/>
        <v>2.0034083218499522E-2</v>
      </c>
      <c r="N236" s="452"/>
      <c r="O236" s="452"/>
      <c r="P236" s="452"/>
    </row>
    <row r="237" spans="1:16" s="475" customFormat="1">
      <c r="A237" s="440">
        <v>2</v>
      </c>
      <c r="B237" s="502"/>
      <c r="C237" s="503" t="s">
        <v>409</v>
      </c>
      <c r="D237" s="503" t="s">
        <v>204</v>
      </c>
      <c r="E237" s="503" t="s">
        <v>331</v>
      </c>
      <c r="F237" s="503" t="s">
        <v>407</v>
      </c>
      <c r="G237" s="504" t="s">
        <v>717</v>
      </c>
      <c r="H237" s="497" t="s">
        <v>682</v>
      </c>
      <c r="I237" s="505">
        <v>327</v>
      </c>
      <c r="J237" s="506">
        <v>6856</v>
      </c>
      <c r="K237" s="472">
        <f t="shared" si="12"/>
        <v>20.966360856269112</v>
      </c>
      <c r="L237" s="507">
        <f t="shared" ref="L237:L263" si="15">J237/$J$423</f>
        <v>0.12388868810986628</v>
      </c>
      <c r="M237" s="508">
        <f t="shared" si="13"/>
        <v>1.3975750360809192E-2</v>
      </c>
      <c r="N237" s="452"/>
      <c r="O237" s="452"/>
      <c r="P237" s="452"/>
    </row>
    <row r="238" spans="1:16" s="475" customFormat="1">
      <c r="A238" s="440">
        <v>3</v>
      </c>
      <c r="B238" s="520"/>
      <c r="C238" s="521" t="s">
        <v>409</v>
      </c>
      <c r="D238" s="521" t="s">
        <v>204</v>
      </c>
      <c r="E238" s="521" t="s">
        <v>367</v>
      </c>
      <c r="F238" s="521" t="s">
        <v>405</v>
      </c>
      <c r="G238" s="522" t="s">
        <v>718</v>
      </c>
      <c r="H238" s="523" t="s">
        <v>506</v>
      </c>
      <c r="I238" s="524">
        <v>554</v>
      </c>
      <c r="J238" s="525">
        <v>6806</v>
      </c>
      <c r="K238" s="461">
        <f t="shared" si="12"/>
        <v>12.285198555956679</v>
      </c>
      <c r="L238" s="526">
        <f t="shared" si="15"/>
        <v>0.12298518250813155</v>
      </c>
      <c r="M238" s="527">
        <f t="shared" si="13"/>
        <v>1.3873826860511574E-2</v>
      </c>
      <c r="N238" s="452"/>
      <c r="O238" s="452"/>
      <c r="P238" s="452"/>
    </row>
    <row r="239" spans="1:16" s="475" customFormat="1">
      <c r="A239" s="440">
        <v>4</v>
      </c>
      <c r="B239" s="520"/>
      <c r="C239" s="521" t="s">
        <v>409</v>
      </c>
      <c r="D239" s="521" t="s">
        <v>161</v>
      </c>
      <c r="E239" s="521" t="s">
        <v>323</v>
      </c>
      <c r="F239" s="521" t="s">
        <v>403</v>
      </c>
      <c r="G239" s="522" t="s">
        <v>475</v>
      </c>
      <c r="H239" s="523" t="s">
        <v>347</v>
      </c>
      <c r="I239" s="524">
        <v>601</v>
      </c>
      <c r="J239" s="525">
        <v>6022</v>
      </c>
      <c r="K239" s="461">
        <f t="shared" si="12"/>
        <v>10.019966722129784</v>
      </c>
      <c r="L239" s="526">
        <f t="shared" si="15"/>
        <v>0.10881821467293097</v>
      </c>
      <c r="M239" s="527">
        <f t="shared" si="13"/>
        <v>1.2275666375844946E-2</v>
      </c>
      <c r="N239" s="452"/>
      <c r="O239" s="452"/>
      <c r="P239" s="452"/>
    </row>
    <row r="240" spans="1:16" s="475" customFormat="1">
      <c r="A240" s="440">
        <v>5</v>
      </c>
      <c r="B240" s="502"/>
      <c r="C240" s="503" t="s">
        <v>409</v>
      </c>
      <c r="D240" s="503" t="s">
        <v>161</v>
      </c>
      <c r="E240" s="503" t="s">
        <v>331</v>
      </c>
      <c r="F240" s="503" t="s">
        <v>407</v>
      </c>
      <c r="G240" s="504" t="s">
        <v>719</v>
      </c>
      <c r="H240" s="497" t="s">
        <v>347</v>
      </c>
      <c r="I240" s="505">
        <v>151</v>
      </c>
      <c r="J240" s="506">
        <v>4986</v>
      </c>
      <c r="K240" s="472">
        <f t="shared" si="12"/>
        <v>33.019867549668874</v>
      </c>
      <c r="L240" s="507">
        <f t="shared" si="15"/>
        <v>9.0097578604987349E-2</v>
      </c>
      <c r="M240" s="508">
        <f t="shared" si="13"/>
        <v>1.0163811449678329E-2</v>
      </c>
      <c r="N240" s="452"/>
      <c r="O240" s="452"/>
      <c r="P240" s="452"/>
    </row>
    <row r="241" spans="1:16" s="475" customFormat="1">
      <c r="A241" s="440">
        <v>6</v>
      </c>
      <c r="B241" s="520"/>
      <c r="C241" s="521" t="s">
        <v>409</v>
      </c>
      <c r="D241" s="521" t="s">
        <v>206</v>
      </c>
      <c r="E241" s="521" t="s">
        <v>342</v>
      </c>
      <c r="F241" s="521" t="s">
        <v>404</v>
      </c>
      <c r="G241" s="522" t="s">
        <v>720</v>
      </c>
      <c r="H241" s="523" t="s">
        <v>347</v>
      </c>
      <c r="I241" s="524">
        <v>975</v>
      </c>
      <c r="J241" s="525">
        <v>4828</v>
      </c>
      <c r="K241" s="461">
        <f t="shared" si="12"/>
        <v>4.9517948717948714</v>
      </c>
      <c r="L241" s="526">
        <f t="shared" si="15"/>
        <v>8.7242500903505604E-2</v>
      </c>
      <c r="M241" s="527">
        <f t="shared" si="13"/>
        <v>9.8417331887378605E-3</v>
      </c>
      <c r="N241" s="452"/>
      <c r="O241" s="452"/>
      <c r="P241" s="452"/>
    </row>
    <row r="242" spans="1:16" s="475" customFormat="1">
      <c r="A242" s="440">
        <v>7</v>
      </c>
      <c r="B242" s="502"/>
      <c r="C242" s="503" t="s">
        <v>409</v>
      </c>
      <c r="D242" s="503" t="s">
        <v>161</v>
      </c>
      <c r="E242" s="503" t="s">
        <v>331</v>
      </c>
      <c r="F242" s="503" t="s">
        <v>407</v>
      </c>
      <c r="G242" s="504" t="s">
        <v>721</v>
      </c>
      <c r="H242" s="497" t="s">
        <v>347</v>
      </c>
      <c r="I242" s="505">
        <v>184</v>
      </c>
      <c r="J242" s="506">
        <v>3144</v>
      </c>
      <c r="K242" s="472">
        <f t="shared" si="12"/>
        <v>17.086956521739129</v>
      </c>
      <c r="L242" s="507">
        <f t="shared" si="15"/>
        <v>5.6812432237079873E-2</v>
      </c>
      <c r="M242" s="508">
        <f t="shared" si="13"/>
        <v>6.4089496987141331E-3</v>
      </c>
      <c r="N242" s="452"/>
      <c r="O242" s="452"/>
      <c r="P242" s="452"/>
    </row>
    <row r="243" spans="1:16" s="475" customFormat="1">
      <c r="A243" s="440">
        <v>8</v>
      </c>
      <c r="B243" s="502"/>
      <c r="C243" s="503" t="s">
        <v>409</v>
      </c>
      <c r="D243" s="503" t="s">
        <v>212</v>
      </c>
      <c r="E243" s="503" t="s">
        <v>722</v>
      </c>
      <c r="F243" s="503" t="s">
        <v>407</v>
      </c>
      <c r="G243" s="504" t="s">
        <v>723</v>
      </c>
      <c r="H243" s="497" t="s">
        <v>347</v>
      </c>
      <c r="I243" s="505">
        <v>300</v>
      </c>
      <c r="J243" s="506">
        <v>2999</v>
      </c>
      <c r="K243" s="472">
        <f t="shared" si="12"/>
        <v>9.9966666666666661</v>
      </c>
      <c r="L243" s="507">
        <f t="shared" si="15"/>
        <v>5.4192265992049148E-2</v>
      </c>
      <c r="M243" s="508">
        <f t="shared" si="13"/>
        <v>6.1133715478510452E-3</v>
      </c>
      <c r="N243" s="452"/>
      <c r="O243" s="452"/>
      <c r="P243" s="452"/>
    </row>
    <row r="244" spans="1:16" s="475" customFormat="1">
      <c r="A244" s="440">
        <v>9</v>
      </c>
      <c r="B244" s="502"/>
      <c r="C244" s="503" t="s">
        <v>409</v>
      </c>
      <c r="D244" s="503" t="s">
        <v>161</v>
      </c>
      <c r="E244" s="503" t="s">
        <v>365</v>
      </c>
      <c r="F244" s="503" t="s">
        <v>407</v>
      </c>
      <c r="G244" s="504" t="s">
        <v>724</v>
      </c>
      <c r="H244" s="497" t="s">
        <v>347</v>
      </c>
      <c r="I244" s="505">
        <v>499</v>
      </c>
      <c r="J244" s="506">
        <v>2759</v>
      </c>
      <c r="K244" s="472">
        <f t="shared" si="12"/>
        <v>5.5290581162324646</v>
      </c>
      <c r="L244" s="507">
        <f t="shared" si="15"/>
        <v>4.9855439103722442E-2</v>
      </c>
      <c r="M244" s="508">
        <f t="shared" si="13"/>
        <v>5.6241387464224853E-3</v>
      </c>
      <c r="N244" s="452"/>
      <c r="O244" s="452"/>
      <c r="P244" s="452"/>
    </row>
    <row r="245" spans="1:16" s="475" customFormat="1">
      <c r="A245" s="440">
        <v>10</v>
      </c>
      <c r="B245" s="502"/>
      <c r="C245" s="503" t="s">
        <v>409</v>
      </c>
      <c r="D245" s="503" t="s">
        <v>210</v>
      </c>
      <c r="E245" s="503" t="s">
        <v>331</v>
      </c>
      <c r="F245" s="503" t="s">
        <v>407</v>
      </c>
      <c r="G245" s="504" t="s">
        <v>470</v>
      </c>
      <c r="H245" s="497" t="s">
        <v>506</v>
      </c>
      <c r="I245" s="505">
        <v>79</v>
      </c>
      <c r="J245" s="506">
        <v>1869</v>
      </c>
      <c r="K245" s="472">
        <f t="shared" si="12"/>
        <v>23.658227848101266</v>
      </c>
      <c r="L245" s="507">
        <f t="shared" si="15"/>
        <v>3.3773039392844234E-2</v>
      </c>
      <c r="M245" s="508">
        <f t="shared" si="13"/>
        <v>3.8099004411249093E-3</v>
      </c>
      <c r="N245" s="452"/>
      <c r="O245" s="452"/>
      <c r="P245" s="452"/>
    </row>
    <row r="246" spans="1:16" s="475" customFormat="1">
      <c r="A246" s="440">
        <v>11</v>
      </c>
      <c r="B246" s="520"/>
      <c r="C246" s="521" t="s">
        <v>409</v>
      </c>
      <c r="D246" s="521" t="s">
        <v>212</v>
      </c>
      <c r="E246" s="521" t="s">
        <v>342</v>
      </c>
      <c r="F246" s="521" t="s">
        <v>404</v>
      </c>
      <c r="G246" s="522" t="s">
        <v>214</v>
      </c>
      <c r="H246" s="523" t="s">
        <v>506</v>
      </c>
      <c r="I246" s="524">
        <v>224</v>
      </c>
      <c r="J246" s="525">
        <v>1078</v>
      </c>
      <c r="K246" s="461">
        <f t="shared" si="12"/>
        <v>4.8125</v>
      </c>
      <c r="L246" s="526">
        <f t="shared" si="15"/>
        <v>1.9479580773400795E-2</v>
      </c>
      <c r="M246" s="527">
        <f t="shared" si="13"/>
        <v>2.1974706664166141E-3</v>
      </c>
      <c r="N246" s="452"/>
    </row>
    <row r="247" spans="1:16" s="475" customFormat="1">
      <c r="A247" s="440">
        <v>12</v>
      </c>
      <c r="B247" s="502"/>
      <c r="C247" s="503" t="s">
        <v>409</v>
      </c>
      <c r="D247" s="503" t="s">
        <v>212</v>
      </c>
      <c r="E247" s="503" t="s">
        <v>331</v>
      </c>
      <c r="F247" s="503" t="s">
        <v>407</v>
      </c>
      <c r="G247" s="504" t="s">
        <v>725</v>
      </c>
      <c r="H247" s="497" t="s">
        <v>506</v>
      </c>
      <c r="I247" s="505">
        <v>39</v>
      </c>
      <c r="J247" s="506">
        <v>999</v>
      </c>
      <c r="K247" s="472">
        <f t="shared" si="12"/>
        <v>25.615384615384617</v>
      </c>
      <c r="L247" s="507">
        <f t="shared" si="15"/>
        <v>1.8052041922659922E-2</v>
      </c>
      <c r="M247" s="508">
        <f t="shared" si="13"/>
        <v>2.0364315359463802E-3</v>
      </c>
      <c r="N247" s="452"/>
    </row>
    <row r="248" spans="1:16" s="475" customFormat="1">
      <c r="A248" s="440">
        <v>13</v>
      </c>
      <c r="B248" s="502"/>
      <c r="C248" s="503" t="s">
        <v>409</v>
      </c>
      <c r="D248" s="503" t="s">
        <v>210</v>
      </c>
      <c r="E248" s="503" t="s">
        <v>331</v>
      </c>
      <c r="F248" s="503" t="s">
        <v>407</v>
      </c>
      <c r="G248" s="504" t="s">
        <v>726</v>
      </c>
      <c r="H248" s="497" t="s">
        <v>506</v>
      </c>
      <c r="I248" s="505">
        <v>40</v>
      </c>
      <c r="J248" s="506">
        <v>828</v>
      </c>
      <c r="K248" s="472">
        <f t="shared" si="12"/>
        <v>20.7</v>
      </c>
      <c r="L248" s="507">
        <f t="shared" si="15"/>
        <v>1.4962052764727141E-2</v>
      </c>
      <c r="M248" s="508">
        <f t="shared" si="13"/>
        <v>1.6878531649285313E-3</v>
      </c>
      <c r="N248" s="452"/>
    </row>
    <row r="249" spans="1:16" s="475" customFormat="1">
      <c r="A249" s="440">
        <v>14</v>
      </c>
      <c r="B249" s="502"/>
      <c r="C249" s="503" t="s">
        <v>409</v>
      </c>
      <c r="D249" s="503" t="s">
        <v>210</v>
      </c>
      <c r="E249" s="503" t="s">
        <v>331</v>
      </c>
      <c r="F249" s="503" t="s">
        <v>407</v>
      </c>
      <c r="G249" s="504" t="s">
        <v>727</v>
      </c>
      <c r="H249" s="497" t="s">
        <v>506</v>
      </c>
      <c r="I249" s="505">
        <v>97</v>
      </c>
      <c r="J249" s="506">
        <v>724</v>
      </c>
      <c r="K249" s="472">
        <f t="shared" si="12"/>
        <v>7.463917525773196</v>
      </c>
      <c r="L249" s="507">
        <f t="shared" si="15"/>
        <v>1.3082761113118901E-2</v>
      </c>
      <c r="M249" s="508">
        <f t="shared" si="13"/>
        <v>1.4758522843094886E-3</v>
      </c>
      <c r="N249" s="452"/>
    </row>
    <row r="250" spans="1:16" s="475" customFormat="1">
      <c r="A250" s="440">
        <v>15</v>
      </c>
      <c r="B250" s="502"/>
      <c r="C250" s="503" t="s">
        <v>409</v>
      </c>
      <c r="D250" s="503" t="s">
        <v>161</v>
      </c>
      <c r="E250" s="503" t="s">
        <v>331</v>
      </c>
      <c r="F250" s="503" t="s">
        <v>407</v>
      </c>
      <c r="G250" s="504" t="s">
        <v>728</v>
      </c>
      <c r="H250" s="497" t="s">
        <v>347</v>
      </c>
      <c r="I250" s="505">
        <v>171</v>
      </c>
      <c r="J250" s="506">
        <v>698</v>
      </c>
      <c r="K250" s="472">
        <f t="shared" si="12"/>
        <v>4.0818713450292394</v>
      </c>
      <c r="L250" s="507">
        <f t="shared" si="15"/>
        <v>1.2612938200216842E-2</v>
      </c>
      <c r="M250" s="508">
        <f t="shared" si="13"/>
        <v>1.422852064154728E-3</v>
      </c>
      <c r="N250" s="452"/>
    </row>
    <row r="251" spans="1:16" s="475" customFormat="1">
      <c r="A251" s="440">
        <v>16</v>
      </c>
      <c r="B251" s="502"/>
      <c r="C251" s="503" t="s">
        <v>409</v>
      </c>
      <c r="D251" s="503" t="s">
        <v>212</v>
      </c>
      <c r="E251" s="503" t="s">
        <v>538</v>
      </c>
      <c r="F251" s="503" t="s">
        <v>407</v>
      </c>
      <c r="G251" s="504" t="s">
        <v>729</v>
      </c>
      <c r="H251" s="497" t="s">
        <v>347</v>
      </c>
      <c r="I251" s="505">
        <v>0</v>
      </c>
      <c r="J251" s="506">
        <v>310</v>
      </c>
      <c r="K251" s="472" t="str">
        <f t="shared" si="12"/>
        <v/>
      </c>
      <c r="L251" s="507">
        <f t="shared" si="15"/>
        <v>5.601734730755331E-3</v>
      </c>
      <c r="M251" s="508">
        <f t="shared" si="13"/>
        <v>6.3192570184522308E-4</v>
      </c>
      <c r="N251" s="452"/>
    </row>
    <row r="252" spans="1:16" s="475" customFormat="1">
      <c r="A252" s="440">
        <v>17</v>
      </c>
      <c r="B252" s="502"/>
      <c r="C252" s="503" t="s">
        <v>409</v>
      </c>
      <c r="D252" s="503" t="s">
        <v>206</v>
      </c>
      <c r="E252" s="503" t="s">
        <v>331</v>
      </c>
      <c r="F252" s="503" t="s">
        <v>407</v>
      </c>
      <c r="G252" s="504" t="s">
        <v>730</v>
      </c>
      <c r="H252" s="497" t="s">
        <v>506</v>
      </c>
      <c r="I252" s="505">
        <v>41</v>
      </c>
      <c r="J252" s="506">
        <v>189</v>
      </c>
      <c r="K252" s="472">
        <f t="shared" si="12"/>
        <v>4.6097560975609753</v>
      </c>
      <c r="L252" s="507">
        <f t="shared" si="15"/>
        <v>3.415251174557282E-3</v>
      </c>
      <c r="M252" s="508">
        <f t="shared" si="13"/>
        <v>3.8527083112499083E-4</v>
      </c>
      <c r="N252" s="452"/>
    </row>
    <row r="253" spans="1:16" s="475" customFormat="1">
      <c r="A253" s="440">
        <v>18</v>
      </c>
      <c r="B253" s="502"/>
      <c r="C253" s="503" t="s">
        <v>409</v>
      </c>
      <c r="D253" s="503" t="s">
        <v>206</v>
      </c>
      <c r="E253" s="503" t="s">
        <v>331</v>
      </c>
      <c r="F253" s="503" t="s">
        <v>407</v>
      </c>
      <c r="G253" s="504" t="s">
        <v>731</v>
      </c>
      <c r="H253" s="497" t="s">
        <v>506</v>
      </c>
      <c r="I253" s="505">
        <v>55</v>
      </c>
      <c r="J253" s="506">
        <v>84</v>
      </c>
      <c r="K253" s="472">
        <f t="shared" si="12"/>
        <v>1.5272727272727273</v>
      </c>
      <c r="L253" s="507">
        <f t="shared" si="15"/>
        <v>1.5178894109143476E-3</v>
      </c>
      <c r="M253" s="508">
        <f t="shared" si="13"/>
        <v>1.7123148049999593E-4</v>
      </c>
      <c r="N253" s="452"/>
    </row>
    <row r="254" spans="1:16" s="475" customFormat="1">
      <c r="A254" s="440">
        <v>19</v>
      </c>
      <c r="B254" s="502"/>
      <c r="C254" s="503" t="s">
        <v>409</v>
      </c>
      <c r="D254" s="503" t="s">
        <v>210</v>
      </c>
      <c r="E254" s="503" t="s">
        <v>331</v>
      </c>
      <c r="F254" s="503" t="s">
        <v>407</v>
      </c>
      <c r="G254" s="504" t="s">
        <v>732</v>
      </c>
      <c r="H254" s="497" t="s">
        <v>506</v>
      </c>
      <c r="I254" s="505">
        <v>0</v>
      </c>
      <c r="J254" s="506">
        <v>83</v>
      </c>
      <c r="K254" s="472" t="str">
        <f t="shared" si="12"/>
        <v/>
      </c>
      <c r="L254" s="507">
        <f t="shared" si="15"/>
        <v>1.4998192988796531E-3</v>
      </c>
      <c r="M254" s="508">
        <f t="shared" si="13"/>
        <v>1.6919301049404359E-4</v>
      </c>
      <c r="N254" s="452"/>
    </row>
    <row r="255" spans="1:16" s="475" customFormat="1">
      <c r="A255" s="440">
        <v>20</v>
      </c>
      <c r="B255" s="502"/>
      <c r="C255" s="503" t="s">
        <v>409</v>
      </c>
      <c r="D255" s="503" t="s">
        <v>206</v>
      </c>
      <c r="E255" s="503" t="s">
        <v>331</v>
      </c>
      <c r="F255" s="503" t="s">
        <v>407</v>
      </c>
      <c r="G255" s="504" t="s">
        <v>733</v>
      </c>
      <c r="H255" s="497" t="s">
        <v>506</v>
      </c>
      <c r="I255" s="505">
        <v>0</v>
      </c>
      <c r="J255" s="506">
        <v>68</v>
      </c>
      <c r="K255" s="472" t="str">
        <f t="shared" si="12"/>
        <v/>
      </c>
      <c r="L255" s="507">
        <f t="shared" si="15"/>
        <v>1.2287676183592338E-3</v>
      </c>
      <c r="M255" s="508">
        <f t="shared" si="13"/>
        <v>1.386159604047586E-4</v>
      </c>
      <c r="N255" s="452"/>
    </row>
    <row r="256" spans="1:16" s="475" customFormat="1">
      <c r="A256" s="440">
        <v>21</v>
      </c>
      <c r="B256" s="502"/>
      <c r="C256" s="503" t="s">
        <v>409</v>
      </c>
      <c r="D256" s="503" t="s">
        <v>206</v>
      </c>
      <c r="E256" s="503" t="s">
        <v>331</v>
      </c>
      <c r="F256" s="503" t="s">
        <v>407</v>
      </c>
      <c r="G256" s="504" t="s">
        <v>734</v>
      </c>
      <c r="H256" s="497"/>
      <c r="I256" s="505">
        <v>0</v>
      </c>
      <c r="J256" s="506">
        <v>50</v>
      </c>
      <c r="K256" s="472" t="str">
        <f t="shared" si="12"/>
        <v/>
      </c>
      <c r="L256" s="507">
        <f t="shared" si="15"/>
        <v>9.035056017347307E-4</v>
      </c>
      <c r="M256" s="508">
        <f t="shared" si="13"/>
        <v>1.0192350029761661E-4</v>
      </c>
      <c r="N256" s="452"/>
    </row>
    <row r="257" spans="1:16" s="475" customFormat="1">
      <c r="A257" s="440">
        <v>22</v>
      </c>
      <c r="B257" s="502"/>
      <c r="C257" s="503" t="s">
        <v>409</v>
      </c>
      <c r="D257" s="503" t="s">
        <v>204</v>
      </c>
      <c r="E257" s="503" t="s">
        <v>331</v>
      </c>
      <c r="F257" s="503" t="s">
        <v>407</v>
      </c>
      <c r="G257" s="504" t="s">
        <v>735</v>
      </c>
      <c r="H257" s="497"/>
      <c r="I257" s="505">
        <v>33</v>
      </c>
      <c r="J257" s="506">
        <v>41</v>
      </c>
      <c r="K257" s="472">
        <f t="shared" si="12"/>
        <v>1.2424242424242424</v>
      </c>
      <c r="L257" s="507">
        <f t="shared" si="15"/>
        <v>7.4087459342247921E-4</v>
      </c>
      <c r="M257" s="508">
        <f t="shared" si="13"/>
        <v>8.3577270244045623E-5</v>
      </c>
      <c r="N257" s="452"/>
    </row>
    <row r="258" spans="1:16" s="475" customFormat="1">
      <c r="A258" s="440">
        <v>23</v>
      </c>
      <c r="B258" s="520" t="s">
        <v>506</v>
      </c>
      <c r="C258" s="521" t="s">
        <v>409</v>
      </c>
      <c r="D258" s="521" t="s">
        <v>161</v>
      </c>
      <c r="E258" s="521" t="s">
        <v>564</v>
      </c>
      <c r="F258" s="521" t="s">
        <v>403</v>
      </c>
      <c r="G258" s="522" t="s">
        <v>736</v>
      </c>
      <c r="H258" s="523"/>
      <c r="I258" s="524">
        <v>143</v>
      </c>
      <c r="J258" s="525">
        <v>36</v>
      </c>
      <c r="K258" s="461">
        <f t="shared" si="12"/>
        <v>0.25174825174825177</v>
      </c>
      <c r="L258" s="526">
        <f t="shared" si="15"/>
        <v>6.5052403324900618E-4</v>
      </c>
      <c r="M258" s="527">
        <f t="shared" si="13"/>
        <v>7.3384920214283964E-5</v>
      </c>
      <c r="N258" s="452"/>
    </row>
    <row r="259" spans="1:16" s="475" customFormat="1">
      <c r="A259" s="440">
        <v>24</v>
      </c>
      <c r="B259" s="502"/>
      <c r="C259" s="503" t="s">
        <v>409</v>
      </c>
      <c r="D259" s="503" t="s">
        <v>212</v>
      </c>
      <c r="E259" s="503" t="s">
        <v>538</v>
      </c>
      <c r="F259" s="503" t="s">
        <v>407</v>
      </c>
      <c r="G259" s="504" t="s">
        <v>737</v>
      </c>
      <c r="H259" s="497"/>
      <c r="I259" s="505">
        <v>39</v>
      </c>
      <c r="J259" s="506">
        <v>16</v>
      </c>
      <c r="K259" s="472">
        <f t="shared" si="12"/>
        <v>0.41025641025641024</v>
      </c>
      <c r="L259" s="507">
        <f t="shared" si="15"/>
        <v>2.8912179255511386E-4</v>
      </c>
      <c r="M259" s="508">
        <f t="shared" si="13"/>
        <v>3.2615520095237316E-5</v>
      </c>
      <c r="N259" s="452"/>
    </row>
    <row r="260" spans="1:16" s="475" customFormat="1">
      <c r="A260" s="440">
        <v>25</v>
      </c>
      <c r="B260" s="502"/>
      <c r="C260" s="503" t="s">
        <v>409</v>
      </c>
      <c r="D260" s="503" t="s">
        <v>212</v>
      </c>
      <c r="E260" s="503" t="s">
        <v>525</v>
      </c>
      <c r="F260" s="503" t="s">
        <v>407</v>
      </c>
      <c r="G260" s="504" t="s">
        <v>738</v>
      </c>
      <c r="H260" s="497"/>
      <c r="I260" s="505">
        <v>0</v>
      </c>
      <c r="J260" s="506">
        <v>12</v>
      </c>
      <c r="K260" s="472" t="str">
        <f t="shared" ref="K260:K323" si="16">IF(I260=0, "", J260/I260)</f>
        <v/>
      </c>
      <c r="L260" s="507">
        <f t="shared" si="15"/>
        <v>2.1684134441633538E-4</v>
      </c>
      <c r="M260" s="508">
        <f t="shared" si="13"/>
        <v>2.446164007142799E-5</v>
      </c>
      <c r="N260" s="452"/>
    </row>
    <row r="261" spans="1:16" s="475" customFormat="1">
      <c r="A261" s="440">
        <v>26</v>
      </c>
      <c r="B261" s="502"/>
      <c r="C261" s="503" t="s">
        <v>409</v>
      </c>
      <c r="D261" s="503" t="s">
        <v>206</v>
      </c>
      <c r="E261" s="503" t="s">
        <v>331</v>
      </c>
      <c r="F261" s="503" t="s">
        <v>407</v>
      </c>
      <c r="G261" s="504" t="s">
        <v>739</v>
      </c>
      <c r="H261" s="497"/>
      <c r="I261" s="505">
        <v>52</v>
      </c>
      <c r="J261" s="506">
        <v>10</v>
      </c>
      <c r="K261" s="472">
        <f t="shared" si="16"/>
        <v>0.19230769230769232</v>
      </c>
      <c r="L261" s="507">
        <f t="shared" si="15"/>
        <v>1.8070112034694616E-4</v>
      </c>
      <c r="M261" s="508">
        <f t="shared" ref="M261:M324" si="17">J261/$J$427</f>
        <v>2.0384700059523324E-5</v>
      </c>
      <c r="N261" s="452"/>
    </row>
    <row r="262" spans="1:16" s="475" customFormat="1">
      <c r="A262" s="440">
        <v>27</v>
      </c>
      <c r="B262" s="502"/>
      <c r="C262" s="503" t="s">
        <v>409</v>
      </c>
      <c r="D262" s="503" t="s">
        <v>212</v>
      </c>
      <c r="E262" s="503" t="s">
        <v>538</v>
      </c>
      <c r="F262" s="503" t="s">
        <v>407</v>
      </c>
      <c r="G262" s="504" t="s">
        <v>740</v>
      </c>
      <c r="H262" s="497"/>
      <c r="I262" s="505">
        <v>0</v>
      </c>
      <c r="J262" s="506">
        <v>9</v>
      </c>
      <c r="K262" s="472" t="str">
        <f t="shared" si="16"/>
        <v/>
      </c>
      <c r="L262" s="507">
        <f t="shared" si="15"/>
        <v>1.6263100831225154E-4</v>
      </c>
      <c r="M262" s="508">
        <f t="shared" si="17"/>
        <v>1.8346230053570991E-5</v>
      </c>
      <c r="N262" s="452"/>
    </row>
    <row r="263" spans="1:16" s="475" customFormat="1" ht="16.5" thickBot="1">
      <c r="A263" s="440">
        <v>28</v>
      </c>
      <c r="B263" s="528"/>
      <c r="C263" s="529" t="s">
        <v>409</v>
      </c>
      <c r="D263" s="529" t="s">
        <v>204</v>
      </c>
      <c r="E263" s="529" t="s">
        <v>331</v>
      </c>
      <c r="F263" s="529" t="s">
        <v>407</v>
      </c>
      <c r="G263" s="530" t="s">
        <v>741</v>
      </c>
      <c r="H263" s="531"/>
      <c r="I263" s="532">
        <v>0</v>
      </c>
      <c r="J263" s="533">
        <v>8</v>
      </c>
      <c r="K263" s="485" t="str">
        <f t="shared" si="16"/>
        <v/>
      </c>
      <c r="L263" s="538">
        <f t="shared" si="15"/>
        <v>1.4456089627755693E-4</v>
      </c>
      <c r="M263" s="539">
        <f t="shared" si="17"/>
        <v>1.6307760047618658E-5</v>
      </c>
      <c r="N263" s="452"/>
    </row>
    <row r="264" spans="1:16" s="475" customFormat="1">
      <c r="A264" s="440">
        <v>1</v>
      </c>
      <c r="B264" s="512"/>
      <c r="C264" s="513" t="s">
        <v>410</v>
      </c>
      <c r="D264" s="513" t="s">
        <v>158</v>
      </c>
      <c r="E264" s="513" t="s">
        <v>331</v>
      </c>
      <c r="F264" s="513" t="s">
        <v>407</v>
      </c>
      <c r="G264" s="514" t="s">
        <v>742</v>
      </c>
      <c r="H264" s="515" t="s">
        <v>506</v>
      </c>
      <c r="I264" s="516">
        <v>304</v>
      </c>
      <c r="J264" s="517">
        <v>8007</v>
      </c>
      <c r="K264" s="449">
        <f t="shared" si="16"/>
        <v>26.338815789473685</v>
      </c>
      <c r="L264" s="518">
        <f>J264/$J$424</f>
        <v>0.21324136461690057</v>
      </c>
      <c r="M264" s="519">
        <f t="shared" si="17"/>
        <v>1.6322029337660325E-2</v>
      </c>
      <c r="N264" s="452"/>
      <c r="O264" s="452"/>
      <c r="P264" s="452"/>
    </row>
    <row r="265" spans="1:16" s="475" customFormat="1">
      <c r="A265" s="440">
        <v>2</v>
      </c>
      <c r="B265" s="502"/>
      <c r="C265" s="503" t="s">
        <v>410</v>
      </c>
      <c r="D265" s="503" t="s">
        <v>225</v>
      </c>
      <c r="E265" s="503" t="s">
        <v>331</v>
      </c>
      <c r="F265" s="503" t="s">
        <v>407</v>
      </c>
      <c r="G265" s="504" t="s">
        <v>743</v>
      </c>
      <c r="H265" s="497" t="s">
        <v>506</v>
      </c>
      <c r="I265" s="505">
        <v>292</v>
      </c>
      <c r="J265" s="506">
        <v>5607</v>
      </c>
      <c r="K265" s="472">
        <f t="shared" si="16"/>
        <v>19.202054794520549</v>
      </c>
      <c r="L265" s="507">
        <f t="shared" ref="L265:L284" si="18">J265/$J$424</f>
        <v>0.14932488215398546</v>
      </c>
      <c r="M265" s="508">
        <f t="shared" si="17"/>
        <v>1.1429701323374728E-2</v>
      </c>
      <c r="N265" s="452"/>
      <c r="O265" s="452"/>
      <c r="P265" s="452"/>
    </row>
    <row r="266" spans="1:16" s="475" customFormat="1">
      <c r="A266" s="440">
        <v>3</v>
      </c>
      <c r="B266" s="502"/>
      <c r="C266" s="503" t="s">
        <v>410</v>
      </c>
      <c r="D266" s="503" t="s">
        <v>158</v>
      </c>
      <c r="E266" s="503" t="s">
        <v>331</v>
      </c>
      <c r="F266" s="503" t="s">
        <v>407</v>
      </c>
      <c r="G266" s="504" t="s">
        <v>744</v>
      </c>
      <c r="H266" s="497" t="s">
        <v>347</v>
      </c>
      <c r="I266" s="505">
        <v>177</v>
      </c>
      <c r="J266" s="506">
        <v>3509</v>
      </c>
      <c r="K266" s="472">
        <f t="shared" si="16"/>
        <v>19.824858757062145</v>
      </c>
      <c r="L266" s="507">
        <f t="shared" si="18"/>
        <v>9.3451223734320493E-2</v>
      </c>
      <c r="M266" s="508">
        <f t="shared" si="17"/>
        <v>7.1529912508867342E-3</v>
      </c>
      <c r="N266" s="452"/>
      <c r="O266" s="452"/>
      <c r="P266" s="452"/>
    </row>
    <row r="267" spans="1:16" s="475" customFormat="1">
      <c r="A267" s="440">
        <v>4</v>
      </c>
      <c r="B267" s="542"/>
      <c r="C267" s="543" t="s">
        <v>410</v>
      </c>
      <c r="D267" s="543" t="s">
        <v>228</v>
      </c>
      <c r="E267" s="521" t="s">
        <v>372</v>
      </c>
      <c r="F267" s="521" t="s">
        <v>403</v>
      </c>
      <c r="G267" s="522" t="s">
        <v>478</v>
      </c>
      <c r="H267" s="523" t="s">
        <v>347</v>
      </c>
      <c r="I267" s="524">
        <v>565</v>
      </c>
      <c r="J267" s="525">
        <v>3385</v>
      </c>
      <c r="K267" s="461">
        <f t="shared" si="16"/>
        <v>5.9911504424778759</v>
      </c>
      <c r="L267" s="526">
        <f t="shared" si="18"/>
        <v>9.0148872140403208E-2</v>
      </c>
      <c r="M267" s="527">
        <f t="shared" si="17"/>
        <v>6.9002209701486449E-3</v>
      </c>
      <c r="N267" s="452"/>
      <c r="O267" s="452"/>
      <c r="P267" s="452"/>
    </row>
    <row r="268" spans="1:16" s="475" customFormat="1">
      <c r="A268" s="440">
        <v>5</v>
      </c>
      <c r="B268" s="502"/>
      <c r="C268" s="503" t="s">
        <v>410</v>
      </c>
      <c r="D268" s="503" t="s">
        <v>228</v>
      </c>
      <c r="E268" s="503" t="s">
        <v>722</v>
      </c>
      <c r="F268" s="503" t="s">
        <v>407</v>
      </c>
      <c r="G268" s="504" t="s">
        <v>745</v>
      </c>
      <c r="H268" s="497" t="s">
        <v>347</v>
      </c>
      <c r="I268" s="505">
        <v>356</v>
      </c>
      <c r="J268" s="506">
        <v>2629</v>
      </c>
      <c r="K268" s="472">
        <f t="shared" si="16"/>
        <v>7.3848314606741576</v>
      </c>
      <c r="L268" s="507">
        <f t="shared" si="18"/>
        <v>7.0015180164584939E-2</v>
      </c>
      <c r="M268" s="508">
        <f t="shared" si="17"/>
        <v>5.359137645648682E-3</v>
      </c>
      <c r="N268" s="452"/>
      <c r="O268" s="452"/>
      <c r="P268" s="452"/>
    </row>
    <row r="269" spans="1:16" s="475" customFormat="1">
      <c r="A269" s="440">
        <v>6</v>
      </c>
      <c r="B269" s="520"/>
      <c r="C269" s="521" t="s">
        <v>410</v>
      </c>
      <c r="D269" s="521" t="s">
        <v>158</v>
      </c>
      <c r="E269" s="521" t="s">
        <v>365</v>
      </c>
      <c r="F269" s="521" t="s">
        <v>405</v>
      </c>
      <c r="G269" s="522" t="s">
        <v>482</v>
      </c>
      <c r="H269" s="523" t="s">
        <v>347</v>
      </c>
      <c r="I269" s="524">
        <v>350</v>
      </c>
      <c r="J269" s="525">
        <v>2532</v>
      </c>
      <c r="K269" s="461">
        <f t="shared" si="16"/>
        <v>7.234285714285714</v>
      </c>
      <c r="L269" s="526">
        <f t="shared" si="18"/>
        <v>6.7431888998375461E-2</v>
      </c>
      <c r="M269" s="527">
        <f t="shared" si="17"/>
        <v>5.1614060550713055E-3</v>
      </c>
      <c r="N269" s="452"/>
      <c r="O269" s="452"/>
      <c r="P269" s="452"/>
    </row>
    <row r="270" spans="1:16" s="475" customFormat="1">
      <c r="A270" s="440">
        <v>7</v>
      </c>
      <c r="B270" s="502"/>
      <c r="C270" s="503" t="s">
        <v>410</v>
      </c>
      <c r="D270" s="503" t="s">
        <v>225</v>
      </c>
      <c r="E270" s="503" t="s">
        <v>367</v>
      </c>
      <c r="F270" s="503" t="s">
        <v>407</v>
      </c>
      <c r="G270" s="504" t="s">
        <v>746</v>
      </c>
      <c r="H270" s="497" t="s">
        <v>347</v>
      </c>
      <c r="I270" s="505">
        <v>108</v>
      </c>
      <c r="J270" s="506">
        <v>2499</v>
      </c>
      <c r="K270" s="472">
        <f t="shared" si="16"/>
        <v>23.138888888888889</v>
      </c>
      <c r="L270" s="507">
        <f t="shared" si="18"/>
        <v>6.6553037364510376E-2</v>
      </c>
      <c r="M270" s="508">
        <f t="shared" si="17"/>
        <v>5.0941365448748787E-3</v>
      </c>
      <c r="N270" s="452"/>
      <c r="O270" s="452"/>
      <c r="P270" s="452"/>
    </row>
    <row r="271" spans="1:16" s="475" customFormat="1">
      <c r="A271" s="440">
        <v>8</v>
      </c>
      <c r="B271" s="520"/>
      <c r="C271" s="521" t="s">
        <v>410</v>
      </c>
      <c r="D271" s="521" t="s">
        <v>235</v>
      </c>
      <c r="E271" s="521" t="s">
        <v>323</v>
      </c>
      <c r="F271" s="521" t="s">
        <v>403</v>
      </c>
      <c r="G271" s="522" t="s">
        <v>747</v>
      </c>
      <c r="H271" s="523" t="s">
        <v>347</v>
      </c>
      <c r="I271" s="524">
        <v>228</v>
      </c>
      <c r="J271" s="525">
        <v>2255</v>
      </c>
      <c r="K271" s="461">
        <f t="shared" si="16"/>
        <v>9.8903508771929829</v>
      </c>
      <c r="L271" s="526">
        <f t="shared" si="18"/>
        <v>6.0054861647447333E-2</v>
      </c>
      <c r="M271" s="527">
        <f t="shared" si="17"/>
        <v>4.5967498634225095E-3</v>
      </c>
      <c r="N271" s="452"/>
      <c r="O271" s="452"/>
      <c r="P271" s="452"/>
    </row>
    <row r="272" spans="1:16" s="475" customFormat="1">
      <c r="A272" s="440">
        <v>9</v>
      </c>
      <c r="B272" s="502"/>
      <c r="C272" s="503" t="s">
        <v>410</v>
      </c>
      <c r="D272" s="503" t="s">
        <v>233</v>
      </c>
      <c r="E272" s="503" t="s">
        <v>375</v>
      </c>
      <c r="F272" s="503" t="s">
        <v>407</v>
      </c>
      <c r="G272" s="504" t="s">
        <v>748</v>
      </c>
      <c r="H272" s="497" t="s">
        <v>506</v>
      </c>
      <c r="I272" s="505">
        <v>221</v>
      </c>
      <c r="J272" s="506">
        <v>2094</v>
      </c>
      <c r="K272" s="472">
        <f t="shared" si="16"/>
        <v>9.4751131221719458</v>
      </c>
      <c r="L272" s="507">
        <f t="shared" si="18"/>
        <v>5.5767130948893448E-2</v>
      </c>
      <c r="M272" s="508">
        <f t="shared" si="17"/>
        <v>4.2685561924641841E-3</v>
      </c>
      <c r="N272" s="452"/>
      <c r="O272" s="452"/>
      <c r="P272" s="452"/>
    </row>
    <row r="273" spans="1:16" s="475" customFormat="1">
      <c r="A273" s="440">
        <v>10</v>
      </c>
      <c r="B273" s="502"/>
      <c r="C273" s="503" t="s">
        <v>410</v>
      </c>
      <c r="D273" s="503" t="s">
        <v>228</v>
      </c>
      <c r="E273" s="503" t="s">
        <v>331</v>
      </c>
      <c r="F273" s="503" t="s">
        <v>407</v>
      </c>
      <c r="G273" s="504" t="s">
        <v>749</v>
      </c>
      <c r="H273" s="497" t="s">
        <v>506</v>
      </c>
      <c r="I273" s="505">
        <v>150</v>
      </c>
      <c r="J273" s="506">
        <v>1594</v>
      </c>
      <c r="K273" s="472">
        <f t="shared" si="16"/>
        <v>10.626666666666667</v>
      </c>
      <c r="L273" s="507">
        <f t="shared" si="18"/>
        <v>4.2451197102452792E-2</v>
      </c>
      <c r="M273" s="508">
        <f t="shared" si="17"/>
        <v>3.2493211894880181E-3</v>
      </c>
      <c r="N273" s="452"/>
    </row>
    <row r="274" spans="1:16" s="475" customFormat="1">
      <c r="A274" s="440">
        <v>11</v>
      </c>
      <c r="B274" s="502"/>
      <c r="C274" s="503" t="s">
        <v>410</v>
      </c>
      <c r="D274" s="503" t="s">
        <v>158</v>
      </c>
      <c r="E274" s="503" t="s">
        <v>367</v>
      </c>
      <c r="F274" s="503" t="s">
        <v>407</v>
      </c>
      <c r="G274" s="504" t="s">
        <v>750</v>
      </c>
      <c r="H274" s="497" t="s">
        <v>506</v>
      </c>
      <c r="I274" s="505">
        <v>135</v>
      </c>
      <c r="J274" s="506">
        <v>1179</v>
      </c>
      <c r="K274" s="472">
        <f t="shared" si="16"/>
        <v>8.7333333333333325</v>
      </c>
      <c r="L274" s="507">
        <f t="shared" si="18"/>
        <v>3.1398972009907052E-2</v>
      </c>
      <c r="M274" s="508">
        <f t="shared" si="17"/>
        <v>2.4033561370178E-3</v>
      </c>
      <c r="N274" s="452"/>
    </row>
    <row r="275" spans="1:16" s="475" customFormat="1">
      <c r="A275" s="440">
        <v>12</v>
      </c>
      <c r="B275" s="520"/>
      <c r="C275" s="521" t="s">
        <v>410</v>
      </c>
      <c r="D275" s="521" t="s">
        <v>751</v>
      </c>
      <c r="E275" s="521" t="s">
        <v>372</v>
      </c>
      <c r="F275" s="521" t="s">
        <v>403</v>
      </c>
      <c r="G275" s="522" t="s">
        <v>752</v>
      </c>
      <c r="H275" s="523" t="s">
        <v>506</v>
      </c>
      <c r="I275" s="524">
        <v>189</v>
      </c>
      <c r="J275" s="525">
        <v>1061</v>
      </c>
      <c r="K275" s="461">
        <f t="shared" si="16"/>
        <v>5.6137566137566139</v>
      </c>
      <c r="L275" s="526">
        <f t="shared" si="18"/>
        <v>2.8256411622147062E-2</v>
      </c>
      <c r="M275" s="527">
        <f t="shared" si="17"/>
        <v>2.1628166763154248E-3</v>
      </c>
      <c r="N275" s="452"/>
    </row>
    <row r="276" spans="1:16" s="475" customFormat="1">
      <c r="A276" s="440">
        <v>13</v>
      </c>
      <c r="B276" s="502"/>
      <c r="C276" s="503" t="s">
        <v>410</v>
      </c>
      <c r="D276" s="503" t="s">
        <v>228</v>
      </c>
      <c r="E276" s="503" t="s">
        <v>331</v>
      </c>
      <c r="F276" s="503" t="s">
        <v>407</v>
      </c>
      <c r="G276" s="504" t="s">
        <v>753</v>
      </c>
      <c r="H276" s="497" t="s">
        <v>347</v>
      </c>
      <c r="I276" s="505">
        <v>66</v>
      </c>
      <c r="J276" s="506">
        <v>600</v>
      </c>
      <c r="K276" s="472">
        <f t="shared" si="16"/>
        <v>9.0909090909090917</v>
      </c>
      <c r="L276" s="507">
        <f t="shared" si="18"/>
        <v>1.597912061572878E-2</v>
      </c>
      <c r="M276" s="508">
        <f t="shared" si="17"/>
        <v>1.2230820035713994E-3</v>
      </c>
      <c r="N276" s="452"/>
    </row>
    <row r="277" spans="1:16" s="475" customFormat="1">
      <c r="A277" s="440">
        <v>14</v>
      </c>
      <c r="B277" s="502"/>
      <c r="C277" s="503" t="s">
        <v>410</v>
      </c>
      <c r="D277" s="503" t="s">
        <v>225</v>
      </c>
      <c r="E277" s="503" t="s">
        <v>331</v>
      </c>
      <c r="F277" s="503" t="s">
        <v>407</v>
      </c>
      <c r="G277" s="504" t="s">
        <v>754</v>
      </c>
      <c r="H277" s="497" t="s">
        <v>506</v>
      </c>
      <c r="I277" s="505">
        <v>23</v>
      </c>
      <c r="J277" s="506">
        <v>237</v>
      </c>
      <c r="K277" s="472">
        <f t="shared" si="16"/>
        <v>10.304347826086957</v>
      </c>
      <c r="L277" s="507">
        <f t="shared" si="18"/>
        <v>6.3117526432128687E-3</v>
      </c>
      <c r="M277" s="508">
        <f t="shared" si="17"/>
        <v>4.8311739141070276E-4</v>
      </c>
      <c r="N277" s="452"/>
    </row>
    <row r="278" spans="1:16" s="475" customFormat="1">
      <c r="A278" s="440">
        <v>15</v>
      </c>
      <c r="B278" s="502"/>
      <c r="C278" s="503" t="s">
        <v>410</v>
      </c>
      <c r="D278" s="503" t="s">
        <v>235</v>
      </c>
      <c r="E278" s="503" t="s">
        <v>331</v>
      </c>
      <c r="F278" s="503" t="s">
        <v>407</v>
      </c>
      <c r="G278" s="504" t="s">
        <v>237</v>
      </c>
      <c r="H278" s="497"/>
      <c r="I278" s="505">
        <v>81</v>
      </c>
      <c r="J278" s="506">
        <v>153</v>
      </c>
      <c r="K278" s="472">
        <f t="shared" si="16"/>
        <v>1.8888888888888888</v>
      </c>
      <c r="L278" s="507">
        <f t="shared" si="18"/>
        <v>4.0746757570108393E-3</v>
      </c>
      <c r="M278" s="508">
        <f t="shared" si="17"/>
        <v>3.1188591091070686E-4</v>
      </c>
      <c r="N278" s="452"/>
    </row>
    <row r="279" spans="1:16" s="475" customFormat="1">
      <c r="A279" s="440">
        <v>16</v>
      </c>
      <c r="B279" s="502"/>
      <c r="C279" s="503" t="s">
        <v>410</v>
      </c>
      <c r="D279" s="503" t="s">
        <v>228</v>
      </c>
      <c r="E279" s="503" t="s">
        <v>331</v>
      </c>
      <c r="F279" s="503" t="s">
        <v>407</v>
      </c>
      <c r="G279" s="504" t="s">
        <v>755</v>
      </c>
      <c r="H279" s="497" t="s">
        <v>506</v>
      </c>
      <c r="I279" s="505">
        <v>0</v>
      </c>
      <c r="J279" s="506">
        <v>73</v>
      </c>
      <c r="K279" s="472" t="str">
        <f t="shared" si="16"/>
        <v/>
      </c>
      <c r="L279" s="507">
        <f t="shared" si="18"/>
        <v>1.944126341580335E-3</v>
      </c>
      <c r="M279" s="508">
        <f t="shared" si="17"/>
        <v>1.4880831043452027E-4</v>
      </c>
      <c r="N279" s="452"/>
    </row>
    <row r="280" spans="1:16" s="475" customFormat="1">
      <c r="A280" s="440">
        <v>17</v>
      </c>
      <c r="B280" s="502"/>
      <c r="C280" s="503" t="s">
        <v>410</v>
      </c>
      <c r="D280" s="503" t="s">
        <v>158</v>
      </c>
      <c r="E280" s="503" t="s">
        <v>538</v>
      </c>
      <c r="F280" s="503" t="s">
        <v>407</v>
      </c>
      <c r="G280" s="504" t="s">
        <v>666</v>
      </c>
      <c r="H280" s="497" t="s">
        <v>506</v>
      </c>
      <c r="I280" s="505">
        <v>45</v>
      </c>
      <c r="J280" s="506">
        <v>46</v>
      </c>
      <c r="K280" s="472">
        <f t="shared" si="16"/>
        <v>1.0222222222222221</v>
      </c>
      <c r="L280" s="507">
        <f t="shared" si="18"/>
        <v>1.2250659138725399E-3</v>
      </c>
      <c r="M280" s="508">
        <f t="shared" si="17"/>
        <v>9.3769620273807295E-5</v>
      </c>
      <c r="N280" s="452"/>
    </row>
    <row r="281" spans="1:16" s="475" customFormat="1">
      <c r="A281" s="440">
        <v>18</v>
      </c>
      <c r="B281" s="502"/>
      <c r="C281" s="503" t="s">
        <v>410</v>
      </c>
      <c r="D281" s="503" t="s">
        <v>158</v>
      </c>
      <c r="E281" s="503" t="s">
        <v>331</v>
      </c>
      <c r="F281" s="503" t="s">
        <v>407</v>
      </c>
      <c r="G281" s="504" t="s">
        <v>756</v>
      </c>
      <c r="H281" s="497"/>
      <c r="I281" s="505">
        <v>27</v>
      </c>
      <c r="J281" s="506">
        <v>29</v>
      </c>
      <c r="K281" s="472">
        <f t="shared" si="16"/>
        <v>1.0740740740740742</v>
      </c>
      <c r="L281" s="507">
        <f t="shared" si="18"/>
        <v>7.7232416309355777E-4</v>
      </c>
      <c r="M281" s="508">
        <f t="shared" si="17"/>
        <v>5.911563017261764E-5</v>
      </c>
      <c r="N281" s="452"/>
    </row>
    <row r="282" spans="1:16" s="475" customFormat="1">
      <c r="A282" s="440">
        <v>19</v>
      </c>
      <c r="B282" s="502"/>
      <c r="C282" s="503" t="s">
        <v>410</v>
      </c>
      <c r="D282" s="503" t="s">
        <v>228</v>
      </c>
      <c r="E282" s="503" t="s">
        <v>331</v>
      </c>
      <c r="F282" s="503" t="s">
        <v>407</v>
      </c>
      <c r="G282" s="504" t="s">
        <v>757</v>
      </c>
      <c r="H282" s="497"/>
      <c r="I282" s="505">
        <v>0</v>
      </c>
      <c r="J282" s="506">
        <v>23</v>
      </c>
      <c r="K282" s="472" t="str">
        <f t="shared" si="16"/>
        <v/>
      </c>
      <c r="L282" s="507">
        <f t="shared" si="18"/>
        <v>6.1253295693626997E-4</v>
      </c>
      <c r="M282" s="508">
        <f t="shared" si="17"/>
        <v>4.6884810136903648E-5</v>
      </c>
      <c r="N282" s="452"/>
    </row>
    <row r="283" spans="1:16" s="475" customFormat="1">
      <c r="A283" s="440">
        <v>20</v>
      </c>
      <c r="B283" s="502"/>
      <c r="C283" s="503" t="s">
        <v>410</v>
      </c>
      <c r="D283" s="503" t="s">
        <v>233</v>
      </c>
      <c r="E283" s="503" t="s">
        <v>538</v>
      </c>
      <c r="F283" s="503" t="s">
        <v>407</v>
      </c>
      <c r="G283" s="504" t="s">
        <v>758</v>
      </c>
      <c r="H283" s="497"/>
      <c r="I283" s="505">
        <v>57</v>
      </c>
      <c r="J283" s="506">
        <v>20</v>
      </c>
      <c r="K283" s="472">
        <f t="shared" si="16"/>
        <v>0.35087719298245612</v>
      </c>
      <c r="L283" s="507">
        <f t="shared" si="18"/>
        <v>5.3263735385762601E-4</v>
      </c>
      <c r="M283" s="508">
        <f t="shared" si="17"/>
        <v>4.0769400119046648E-5</v>
      </c>
      <c r="N283" s="452"/>
    </row>
    <row r="284" spans="1:16" s="475" customFormat="1" ht="16.5" thickBot="1">
      <c r="A284" s="440">
        <v>21</v>
      </c>
      <c r="B284" s="528"/>
      <c r="C284" s="529" t="s">
        <v>410</v>
      </c>
      <c r="D284" s="529" t="s">
        <v>158</v>
      </c>
      <c r="E284" s="529" t="s">
        <v>367</v>
      </c>
      <c r="F284" s="529" t="s">
        <v>407</v>
      </c>
      <c r="G284" s="530" t="s">
        <v>759</v>
      </c>
      <c r="H284" s="531"/>
      <c r="I284" s="532">
        <v>58</v>
      </c>
      <c r="J284" s="533">
        <v>17</v>
      </c>
      <c r="K284" s="485">
        <f t="shared" si="16"/>
        <v>0.29310344827586204</v>
      </c>
      <c r="L284" s="534">
        <f t="shared" si="18"/>
        <v>4.5274175077898211E-4</v>
      </c>
      <c r="M284" s="535">
        <f t="shared" si="17"/>
        <v>3.4653990101189649E-5</v>
      </c>
      <c r="N284" s="452"/>
    </row>
    <row r="285" spans="1:16" s="475" customFormat="1">
      <c r="A285" s="440">
        <v>1</v>
      </c>
      <c r="B285" s="488"/>
      <c r="C285" s="489" t="s">
        <v>413</v>
      </c>
      <c r="D285" s="489" t="s">
        <v>242</v>
      </c>
      <c r="E285" s="489" t="s">
        <v>376</v>
      </c>
      <c r="F285" s="489" t="s">
        <v>403</v>
      </c>
      <c r="G285" s="490" t="s">
        <v>760</v>
      </c>
      <c r="H285" s="491" t="s">
        <v>506</v>
      </c>
      <c r="I285" s="492">
        <v>842</v>
      </c>
      <c r="J285" s="493">
        <v>9541</v>
      </c>
      <c r="K285" s="494">
        <f t="shared" si="16"/>
        <v>11.331353919239906</v>
      </c>
      <c r="L285" s="495">
        <f>J285/$J$425</f>
        <v>0.16157767278023336</v>
      </c>
      <c r="M285" s="496">
        <f t="shared" si="17"/>
        <v>1.9449042326791205E-2</v>
      </c>
      <c r="N285" s="452"/>
      <c r="O285" s="452"/>
      <c r="P285" s="452"/>
    </row>
    <row r="286" spans="1:16" s="475" customFormat="1">
      <c r="A286" s="440">
        <v>2</v>
      </c>
      <c r="B286" s="520"/>
      <c r="C286" s="521" t="s">
        <v>413</v>
      </c>
      <c r="D286" s="521" t="s">
        <v>242</v>
      </c>
      <c r="E286" s="521" t="s">
        <v>331</v>
      </c>
      <c r="F286" s="521" t="s">
        <v>405</v>
      </c>
      <c r="G286" s="522" t="s">
        <v>378</v>
      </c>
      <c r="H286" s="523" t="s">
        <v>761</v>
      </c>
      <c r="I286" s="524">
        <v>580</v>
      </c>
      <c r="J286" s="525">
        <v>6625</v>
      </c>
      <c r="K286" s="461">
        <f t="shared" si="16"/>
        <v>11.422413793103448</v>
      </c>
      <c r="L286" s="526">
        <f t="shared" ref="L286:L334" si="19">J286/$J$425</f>
        <v>0.11219495673085066</v>
      </c>
      <c r="M286" s="527">
        <f t="shared" si="17"/>
        <v>1.3504863789434203E-2</v>
      </c>
      <c r="N286" s="452"/>
      <c r="O286" s="452"/>
      <c r="P286" s="452"/>
    </row>
    <row r="287" spans="1:16" s="475" customFormat="1">
      <c r="A287" s="440">
        <v>3</v>
      </c>
      <c r="B287" s="502"/>
      <c r="C287" s="503" t="s">
        <v>413</v>
      </c>
      <c r="D287" s="503" t="s">
        <v>240</v>
      </c>
      <c r="E287" s="503" t="s">
        <v>331</v>
      </c>
      <c r="F287" s="503" t="s">
        <v>407</v>
      </c>
      <c r="G287" s="504" t="s">
        <v>762</v>
      </c>
      <c r="H287" s="497" t="s">
        <v>506</v>
      </c>
      <c r="I287" s="505">
        <v>308</v>
      </c>
      <c r="J287" s="506">
        <v>5927</v>
      </c>
      <c r="K287" s="472">
        <f t="shared" si="16"/>
        <v>19.243506493506494</v>
      </c>
      <c r="L287" s="507">
        <f t="shared" si="19"/>
        <v>0.10037426544056631</v>
      </c>
      <c r="M287" s="508">
        <f t="shared" si="17"/>
        <v>1.2082011725279474E-2</v>
      </c>
      <c r="N287" s="452"/>
      <c r="O287" s="452"/>
      <c r="P287" s="452"/>
    </row>
    <row r="288" spans="1:16" s="475" customFormat="1">
      <c r="A288" s="440">
        <v>4</v>
      </c>
      <c r="B288" s="520"/>
      <c r="C288" s="521" t="s">
        <v>413</v>
      </c>
      <c r="D288" s="521" t="s">
        <v>244</v>
      </c>
      <c r="E288" s="521" t="s">
        <v>323</v>
      </c>
      <c r="F288" s="521" t="s">
        <v>403</v>
      </c>
      <c r="G288" s="522" t="s">
        <v>379</v>
      </c>
      <c r="H288" s="523" t="s">
        <v>347</v>
      </c>
      <c r="I288" s="524">
        <v>400</v>
      </c>
      <c r="J288" s="525">
        <v>5795</v>
      </c>
      <c r="K288" s="461">
        <f t="shared" si="16"/>
        <v>14.487500000000001</v>
      </c>
      <c r="L288" s="526">
        <f t="shared" si="19"/>
        <v>9.8138833849853516E-2</v>
      </c>
      <c r="M288" s="527">
        <f t="shared" si="17"/>
        <v>1.1812933684493767E-2</v>
      </c>
      <c r="N288" s="452"/>
      <c r="O288" s="452"/>
      <c r="P288" s="452"/>
    </row>
    <row r="289" spans="1:16" s="475" customFormat="1">
      <c r="A289" s="440">
        <v>5</v>
      </c>
      <c r="B289" s="520"/>
      <c r="C289" s="521" t="s">
        <v>413</v>
      </c>
      <c r="D289" s="521" t="s">
        <v>253</v>
      </c>
      <c r="E289" s="521" t="s">
        <v>560</v>
      </c>
      <c r="F289" s="521" t="s">
        <v>403</v>
      </c>
      <c r="G289" s="522" t="s">
        <v>763</v>
      </c>
      <c r="H289" s="523" t="s">
        <v>347</v>
      </c>
      <c r="I289" s="524">
        <v>355</v>
      </c>
      <c r="J289" s="525">
        <v>4073</v>
      </c>
      <c r="K289" s="461">
        <f t="shared" si="16"/>
        <v>11.473239436619718</v>
      </c>
      <c r="L289" s="526">
        <f t="shared" si="19"/>
        <v>6.8976612643736557E-2</v>
      </c>
      <c r="M289" s="527">
        <f t="shared" si="17"/>
        <v>8.3026883342438504E-3</v>
      </c>
      <c r="N289" s="452"/>
      <c r="O289" s="452"/>
      <c r="P289" s="452"/>
    </row>
    <row r="290" spans="1:16" s="475" customFormat="1">
      <c r="A290" s="440">
        <v>6</v>
      </c>
      <c r="B290" s="520"/>
      <c r="C290" s="521" t="s">
        <v>413</v>
      </c>
      <c r="D290" s="521" t="s">
        <v>253</v>
      </c>
      <c r="E290" s="521" t="s">
        <v>353</v>
      </c>
      <c r="F290" s="521" t="s">
        <v>403</v>
      </c>
      <c r="G290" s="522" t="s">
        <v>764</v>
      </c>
      <c r="H290" s="523" t="s">
        <v>347</v>
      </c>
      <c r="I290" s="524">
        <v>604</v>
      </c>
      <c r="J290" s="525">
        <v>3824</v>
      </c>
      <c r="K290" s="461">
        <f t="shared" si="16"/>
        <v>6.3311258278145699</v>
      </c>
      <c r="L290" s="526">
        <f t="shared" si="19"/>
        <v>6.4759775779437423E-2</v>
      </c>
      <c r="M290" s="527">
        <f t="shared" si="17"/>
        <v>7.7951093027617191E-3</v>
      </c>
      <c r="N290" s="452"/>
      <c r="O290" s="452"/>
      <c r="P290" s="452"/>
    </row>
    <row r="291" spans="1:16" s="475" customFormat="1">
      <c r="A291" s="440">
        <v>7</v>
      </c>
      <c r="B291" s="502"/>
      <c r="C291" s="503" t="s">
        <v>413</v>
      </c>
      <c r="D291" s="503" t="s">
        <v>240</v>
      </c>
      <c r="E291" s="503" t="s">
        <v>331</v>
      </c>
      <c r="F291" s="503" t="s">
        <v>407</v>
      </c>
      <c r="G291" s="504" t="s">
        <v>765</v>
      </c>
      <c r="H291" s="497" t="s">
        <v>347</v>
      </c>
      <c r="I291" s="505">
        <v>173</v>
      </c>
      <c r="J291" s="506">
        <v>3768</v>
      </c>
      <c r="K291" s="472">
        <f t="shared" si="16"/>
        <v>21.78034682080925</v>
      </c>
      <c r="L291" s="507">
        <f t="shared" si="19"/>
        <v>6.3811410862165324E-2</v>
      </c>
      <c r="M291" s="508">
        <f t="shared" si="17"/>
        <v>7.6809549824283889E-3</v>
      </c>
      <c r="N291" s="452"/>
      <c r="O291" s="452"/>
      <c r="P291" s="452"/>
    </row>
    <row r="292" spans="1:16" s="475" customFormat="1">
      <c r="A292" s="440">
        <v>8</v>
      </c>
      <c r="B292" s="502"/>
      <c r="C292" s="503" t="s">
        <v>413</v>
      </c>
      <c r="D292" s="503" t="s">
        <v>766</v>
      </c>
      <c r="E292" s="503" t="s">
        <v>331</v>
      </c>
      <c r="F292" s="503" t="s">
        <v>407</v>
      </c>
      <c r="G292" s="504" t="s">
        <v>767</v>
      </c>
      <c r="H292" s="497" t="s">
        <v>506</v>
      </c>
      <c r="I292" s="505">
        <v>92</v>
      </c>
      <c r="J292" s="506">
        <v>2742</v>
      </c>
      <c r="K292" s="472">
        <f t="shared" si="16"/>
        <v>29.804347826086957</v>
      </c>
      <c r="L292" s="507">
        <f t="shared" si="19"/>
        <v>4.6436010770715845E-2</v>
      </c>
      <c r="M292" s="508">
        <f t="shared" si="17"/>
        <v>5.5894847563212951E-3</v>
      </c>
      <c r="N292" s="452"/>
      <c r="O292" s="452"/>
      <c r="P292" s="452"/>
    </row>
    <row r="293" spans="1:16" s="475" customFormat="1">
      <c r="A293" s="440">
        <v>9</v>
      </c>
      <c r="B293" s="502"/>
      <c r="C293" s="503" t="s">
        <v>413</v>
      </c>
      <c r="D293" s="503" t="s">
        <v>768</v>
      </c>
      <c r="E293" s="503" t="s">
        <v>331</v>
      </c>
      <c r="F293" s="503" t="s">
        <v>407</v>
      </c>
      <c r="G293" s="504" t="s">
        <v>769</v>
      </c>
      <c r="H293" s="497" t="s">
        <v>506</v>
      </c>
      <c r="I293" s="505">
        <v>265</v>
      </c>
      <c r="J293" s="506">
        <v>1925</v>
      </c>
      <c r="K293" s="472">
        <f t="shared" si="16"/>
        <v>7.2641509433962268</v>
      </c>
      <c r="L293" s="507">
        <f t="shared" si="19"/>
        <v>3.2600044031228299E-2</v>
      </c>
      <c r="M293" s="508">
        <f t="shared" si="17"/>
        <v>3.9240547614582399E-3</v>
      </c>
      <c r="N293" s="452"/>
      <c r="O293" s="452"/>
      <c r="P293" s="452"/>
    </row>
    <row r="294" spans="1:16" s="475" customFormat="1">
      <c r="A294" s="440">
        <v>10</v>
      </c>
      <c r="B294" s="502"/>
      <c r="C294" s="503" t="s">
        <v>413</v>
      </c>
      <c r="D294" s="503" t="s">
        <v>244</v>
      </c>
      <c r="E294" s="503" t="s">
        <v>331</v>
      </c>
      <c r="F294" s="503" t="s">
        <v>407</v>
      </c>
      <c r="G294" s="504" t="s">
        <v>770</v>
      </c>
      <c r="H294" s="497" t="s">
        <v>506</v>
      </c>
      <c r="I294" s="505">
        <v>157</v>
      </c>
      <c r="J294" s="506">
        <v>1704</v>
      </c>
      <c r="K294" s="472">
        <f t="shared" si="16"/>
        <v>10.853503184713375</v>
      </c>
      <c r="L294" s="507">
        <f t="shared" si="19"/>
        <v>2.8857389625565208E-2</v>
      </c>
      <c r="M294" s="508">
        <f t="shared" si="17"/>
        <v>3.4735528901427746E-3</v>
      </c>
      <c r="N294" s="452"/>
    </row>
    <row r="295" spans="1:16" s="475" customFormat="1">
      <c r="A295" s="440">
        <v>11</v>
      </c>
      <c r="B295" s="502"/>
      <c r="C295" s="503" t="s">
        <v>413</v>
      </c>
      <c r="D295" s="503" t="s">
        <v>249</v>
      </c>
      <c r="E295" s="503" t="s">
        <v>331</v>
      </c>
      <c r="F295" s="503" t="s">
        <v>407</v>
      </c>
      <c r="G295" s="504" t="s">
        <v>771</v>
      </c>
      <c r="H295" s="497" t="s">
        <v>506</v>
      </c>
      <c r="I295" s="505">
        <v>41</v>
      </c>
      <c r="J295" s="506">
        <v>1413</v>
      </c>
      <c r="K295" s="472">
        <f t="shared" si="16"/>
        <v>34.463414634146339</v>
      </c>
      <c r="L295" s="507">
        <f t="shared" si="19"/>
        <v>2.3929279073311997E-2</v>
      </c>
      <c r="M295" s="508">
        <f t="shared" si="17"/>
        <v>2.8803581184106458E-3</v>
      </c>
      <c r="N295" s="452"/>
    </row>
    <row r="296" spans="1:16" s="475" customFormat="1">
      <c r="A296" s="440">
        <v>12</v>
      </c>
      <c r="B296" s="502"/>
      <c r="C296" s="503" t="s">
        <v>413</v>
      </c>
      <c r="D296" s="503" t="s">
        <v>249</v>
      </c>
      <c r="E296" s="503" t="s">
        <v>331</v>
      </c>
      <c r="F296" s="503" t="s">
        <v>407</v>
      </c>
      <c r="G296" s="504" t="s">
        <v>772</v>
      </c>
      <c r="H296" s="497" t="s">
        <v>506</v>
      </c>
      <c r="I296" s="505">
        <v>40</v>
      </c>
      <c r="J296" s="506">
        <v>1123</v>
      </c>
      <c r="K296" s="472">
        <f t="shared" si="16"/>
        <v>28.074999999999999</v>
      </c>
      <c r="L296" s="507">
        <f t="shared" si="19"/>
        <v>1.9018103608867212E-2</v>
      </c>
      <c r="M296" s="508">
        <f t="shared" si="17"/>
        <v>2.2892018166844694E-3</v>
      </c>
      <c r="N296" s="452"/>
    </row>
    <row r="297" spans="1:16" s="475" customFormat="1">
      <c r="A297" s="440">
        <v>13</v>
      </c>
      <c r="B297" s="502"/>
      <c r="C297" s="503" t="s">
        <v>413</v>
      </c>
      <c r="D297" s="503" t="s">
        <v>244</v>
      </c>
      <c r="E297" s="503" t="s">
        <v>331</v>
      </c>
      <c r="F297" s="503" t="s">
        <v>407</v>
      </c>
      <c r="G297" s="504" t="s">
        <v>773</v>
      </c>
      <c r="H297" s="497" t="s">
        <v>506</v>
      </c>
      <c r="I297" s="505">
        <v>115</v>
      </c>
      <c r="J297" s="506">
        <v>1080</v>
      </c>
      <c r="K297" s="472">
        <f t="shared" si="16"/>
        <v>9.3913043478260878</v>
      </c>
      <c r="L297" s="507">
        <f t="shared" si="19"/>
        <v>1.8289894833104711E-2</v>
      </c>
      <c r="M297" s="508">
        <f t="shared" si="17"/>
        <v>2.2015476064285188E-3</v>
      </c>
      <c r="N297" s="452"/>
    </row>
    <row r="298" spans="1:16" s="475" customFormat="1">
      <c r="A298" s="440">
        <v>14</v>
      </c>
      <c r="B298" s="502"/>
      <c r="C298" s="503" t="s">
        <v>413</v>
      </c>
      <c r="D298" s="503" t="s">
        <v>242</v>
      </c>
      <c r="E298" s="503" t="s">
        <v>722</v>
      </c>
      <c r="F298" s="503" t="s">
        <v>407</v>
      </c>
      <c r="G298" s="504" t="s">
        <v>774</v>
      </c>
      <c r="H298" s="497" t="s">
        <v>506</v>
      </c>
      <c r="I298" s="505">
        <v>301</v>
      </c>
      <c r="J298" s="506">
        <v>1006</v>
      </c>
      <c r="K298" s="472">
        <f t="shared" si="16"/>
        <v>3.3421926910299002</v>
      </c>
      <c r="L298" s="507">
        <f t="shared" si="19"/>
        <v>1.7036698335280868E-2</v>
      </c>
      <c r="M298" s="508">
        <f t="shared" si="17"/>
        <v>2.0507008259880465E-3</v>
      </c>
      <c r="N298" s="452"/>
    </row>
    <row r="299" spans="1:16" s="475" customFormat="1">
      <c r="A299" s="440">
        <v>15</v>
      </c>
      <c r="B299" s="502"/>
      <c r="C299" s="503" t="s">
        <v>413</v>
      </c>
      <c r="D299" s="503" t="s">
        <v>768</v>
      </c>
      <c r="E299" s="503" t="s">
        <v>331</v>
      </c>
      <c r="F299" s="503" t="s">
        <v>407</v>
      </c>
      <c r="G299" s="504" t="s">
        <v>775</v>
      </c>
      <c r="H299" s="497" t="s">
        <v>506</v>
      </c>
      <c r="I299" s="505">
        <v>40</v>
      </c>
      <c r="J299" s="506">
        <v>911</v>
      </c>
      <c r="K299" s="472">
        <f t="shared" si="16"/>
        <v>22.774999999999999</v>
      </c>
      <c r="L299" s="507">
        <f t="shared" si="19"/>
        <v>1.542786499347999E-2</v>
      </c>
      <c r="M299" s="508">
        <f t="shared" si="17"/>
        <v>1.8570461754225749E-3</v>
      </c>
      <c r="N299" s="452"/>
    </row>
    <row r="300" spans="1:16" s="475" customFormat="1">
      <c r="A300" s="440">
        <v>16</v>
      </c>
      <c r="B300" s="502"/>
      <c r="C300" s="503" t="s">
        <v>413</v>
      </c>
      <c r="D300" s="503" t="s">
        <v>249</v>
      </c>
      <c r="E300" s="503" t="s">
        <v>525</v>
      </c>
      <c r="F300" s="503" t="s">
        <v>407</v>
      </c>
      <c r="G300" s="504" t="s">
        <v>776</v>
      </c>
      <c r="H300" s="497" t="s">
        <v>506</v>
      </c>
      <c r="I300" s="505">
        <v>58</v>
      </c>
      <c r="J300" s="506">
        <v>731</v>
      </c>
      <c r="K300" s="472">
        <f t="shared" si="16"/>
        <v>12.603448275862069</v>
      </c>
      <c r="L300" s="507">
        <f t="shared" si="19"/>
        <v>1.237954918796254E-2</v>
      </c>
      <c r="M300" s="508">
        <f t="shared" si="17"/>
        <v>1.490121574351155E-3</v>
      </c>
      <c r="N300" s="452"/>
    </row>
    <row r="301" spans="1:16" s="475" customFormat="1">
      <c r="A301" s="440">
        <v>17</v>
      </c>
      <c r="B301" s="502"/>
      <c r="C301" s="503" t="s">
        <v>413</v>
      </c>
      <c r="D301" s="503" t="s">
        <v>253</v>
      </c>
      <c r="E301" s="503" t="s">
        <v>331</v>
      </c>
      <c r="F301" s="503" t="s">
        <v>407</v>
      </c>
      <c r="G301" s="504" t="s">
        <v>777</v>
      </c>
      <c r="H301" s="497" t="s">
        <v>506</v>
      </c>
      <c r="I301" s="505">
        <v>75</v>
      </c>
      <c r="J301" s="506">
        <v>715</v>
      </c>
      <c r="K301" s="472">
        <f t="shared" si="16"/>
        <v>9.5333333333333332</v>
      </c>
      <c r="L301" s="507">
        <f t="shared" si="19"/>
        <v>1.2108587783027655E-2</v>
      </c>
      <c r="M301" s="508">
        <f t="shared" si="17"/>
        <v>1.4575060542559176E-3</v>
      </c>
      <c r="N301" s="452"/>
    </row>
    <row r="302" spans="1:16" s="475" customFormat="1">
      <c r="A302" s="440">
        <v>18</v>
      </c>
      <c r="B302" s="502"/>
      <c r="C302" s="503" t="s">
        <v>413</v>
      </c>
      <c r="D302" s="503" t="s">
        <v>768</v>
      </c>
      <c r="E302" s="503" t="s">
        <v>331</v>
      </c>
      <c r="F302" s="503" t="s">
        <v>407</v>
      </c>
      <c r="G302" s="504" t="s">
        <v>778</v>
      </c>
      <c r="H302" s="497" t="s">
        <v>506</v>
      </c>
      <c r="I302" s="505">
        <v>77</v>
      </c>
      <c r="J302" s="506">
        <v>694</v>
      </c>
      <c r="K302" s="472">
        <f t="shared" si="16"/>
        <v>9.0129870129870131</v>
      </c>
      <c r="L302" s="507">
        <f t="shared" si="19"/>
        <v>1.1752950939050618E-2</v>
      </c>
      <c r="M302" s="508">
        <f t="shared" si="17"/>
        <v>1.4146981841309187E-3</v>
      </c>
      <c r="N302" s="452"/>
    </row>
    <row r="303" spans="1:16" s="475" customFormat="1">
      <c r="A303" s="440">
        <v>19</v>
      </c>
      <c r="B303" s="502"/>
      <c r="C303" s="503" t="s">
        <v>413</v>
      </c>
      <c r="D303" s="503" t="s">
        <v>240</v>
      </c>
      <c r="E303" s="503" t="s">
        <v>375</v>
      </c>
      <c r="F303" s="503" t="s">
        <v>407</v>
      </c>
      <c r="G303" s="504" t="s">
        <v>779</v>
      </c>
      <c r="H303" s="497" t="s">
        <v>506</v>
      </c>
      <c r="I303" s="505">
        <v>193</v>
      </c>
      <c r="J303" s="506">
        <v>645</v>
      </c>
      <c r="K303" s="472">
        <f t="shared" si="16"/>
        <v>3.3419689119170983</v>
      </c>
      <c r="L303" s="507">
        <f t="shared" si="19"/>
        <v>1.0923131636437535E-2</v>
      </c>
      <c r="M303" s="508">
        <f t="shared" si="17"/>
        <v>1.3148131538392544E-3</v>
      </c>
      <c r="N303" s="452"/>
    </row>
    <row r="304" spans="1:16" s="475" customFormat="1">
      <c r="A304" s="440">
        <v>20</v>
      </c>
      <c r="B304" s="502"/>
      <c r="C304" s="503" t="s">
        <v>413</v>
      </c>
      <c r="D304" s="503" t="s">
        <v>768</v>
      </c>
      <c r="E304" s="503" t="s">
        <v>331</v>
      </c>
      <c r="F304" s="503" t="s">
        <v>407</v>
      </c>
      <c r="G304" s="504" t="s">
        <v>780</v>
      </c>
      <c r="H304" s="497" t="s">
        <v>506</v>
      </c>
      <c r="I304" s="505">
        <v>44</v>
      </c>
      <c r="J304" s="506">
        <v>594</v>
      </c>
      <c r="K304" s="472">
        <f t="shared" si="16"/>
        <v>13.5</v>
      </c>
      <c r="L304" s="507">
        <f t="shared" si="19"/>
        <v>1.0059442158207591E-2</v>
      </c>
      <c r="M304" s="508">
        <f t="shared" si="17"/>
        <v>1.2108511835356855E-3</v>
      </c>
      <c r="N304" s="452"/>
    </row>
    <row r="305" spans="1:14" s="475" customFormat="1">
      <c r="A305" s="440">
        <v>21</v>
      </c>
      <c r="B305" s="502"/>
      <c r="C305" s="503" t="s">
        <v>413</v>
      </c>
      <c r="D305" s="503" t="s">
        <v>253</v>
      </c>
      <c r="E305" s="503" t="s">
        <v>538</v>
      </c>
      <c r="F305" s="503" t="s">
        <v>407</v>
      </c>
      <c r="G305" s="504" t="s">
        <v>781</v>
      </c>
      <c r="H305" s="497" t="s">
        <v>506</v>
      </c>
      <c r="I305" s="505">
        <v>37</v>
      </c>
      <c r="J305" s="506">
        <v>581</v>
      </c>
      <c r="K305" s="472">
        <f t="shared" si="16"/>
        <v>15.702702702702704</v>
      </c>
      <c r="L305" s="507">
        <f t="shared" si="19"/>
        <v>9.8392860166979963E-3</v>
      </c>
      <c r="M305" s="508">
        <f t="shared" si="17"/>
        <v>1.1843510734583051E-3</v>
      </c>
      <c r="N305" s="452"/>
    </row>
    <row r="306" spans="1:14" s="475" customFormat="1">
      <c r="A306" s="440">
        <v>22</v>
      </c>
      <c r="B306" s="502"/>
      <c r="C306" s="503" t="s">
        <v>413</v>
      </c>
      <c r="D306" s="503" t="s">
        <v>249</v>
      </c>
      <c r="E306" s="503" t="s">
        <v>331</v>
      </c>
      <c r="F306" s="503" t="s">
        <v>407</v>
      </c>
      <c r="G306" s="504" t="s">
        <v>782</v>
      </c>
      <c r="H306" s="497" t="s">
        <v>506</v>
      </c>
      <c r="I306" s="505">
        <v>45</v>
      </c>
      <c r="J306" s="506">
        <v>540</v>
      </c>
      <c r="K306" s="472">
        <f t="shared" si="16"/>
        <v>12</v>
      </c>
      <c r="L306" s="507">
        <f t="shared" si="19"/>
        <v>9.1449474165523556E-3</v>
      </c>
      <c r="M306" s="508">
        <f t="shared" si="17"/>
        <v>1.1007738032142594E-3</v>
      </c>
      <c r="N306" s="452"/>
    </row>
    <row r="307" spans="1:14" s="475" customFormat="1">
      <c r="A307" s="440">
        <v>23</v>
      </c>
      <c r="B307" s="502"/>
      <c r="C307" s="503" t="s">
        <v>413</v>
      </c>
      <c r="D307" s="503" t="s">
        <v>249</v>
      </c>
      <c r="E307" s="503" t="s">
        <v>331</v>
      </c>
      <c r="F307" s="503" t="s">
        <v>407</v>
      </c>
      <c r="G307" s="504" t="s">
        <v>783</v>
      </c>
      <c r="H307" s="497" t="s">
        <v>506</v>
      </c>
      <c r="I307" s="505">
        <v>46</v>
      </c>
      <c r="J307" s="506">
        <v>407</v>
      </c>
      <c r="K307" s="472">
        <f t="shared" si="16"/>
        <v>8.8478260869565215</v>
      </c>
      <c r="L307" s="507">
        <f t="shared" si="19"/>
        <v>6.8925807380311264E-3</v>
      </c>
      <c r="M307" s="508">
        <f t="shared" si="17"/>
        <v>8.2965729242259929E-4</v>
      </c>
      <c r="N307" s="452"/>
    </row>
    <row r="308" spans="1:14" s="475" customFormat="1">
      <c r="A308" s="440">
        <v>24</v>
      </c>
      <c r="B308" s="520"/>
      <c r="C308" s="521" t="s">
        <v>413</v>
      </c>
      <c r="D308" s="521" t="s">
        <v>253</v>
      </c>
      <c r="E308" s="521" t="s">
        <v>342</v>
      </c>
      <c r="F308" s="521" t="s">
        <v>404</v>
      </c>
      <c r="G308" s="522" t="s">
        <v>784</v>
      </c>
      <c r="H308" s="523"/>
      <c r="I308" s="524">
        <v>500</v>
      </c>
      <c r="J308" s="525">
        <v>365</v>
      </c>
      <c r="K308" s="461">
        <f t="shared" si="16"/>
        <v>0.73</v>
      </c>
      <c r="L308" s="526">
        <f t="shared" si="19"/>
        <v>6.181307050077055E-3</v>
      </c>
      <c r="M308" s="527">
        <f t="shared" si="17"/>
        <v>7.4404155217260134E-4</v>
      </c>
      <c r="N308" s="452"/>
    </row>
    <row r="309" spans="1:14" s="475" customFormat="1">
      <c r="A309" s="440">
        <v>25</v>
      </c>
      <c r="B309" s="502"/>
      <c r="C309" s="503" t="s">
        <v>413</v>
      </c>
      <c r="D309" s="503" t="s">
        <v>766</v>
      </c>
      <c r="E309" s="503" t="s">
        <v>331</v>
      </c>
      <c r="F309" s="503" t="s">
        <v>407</v>
      </c>
      <c r="G309" s="504" t="s">
        <v>785</v>
      </c>
      <c r="H309" s="497" t="s">
        <v>347</v>
      </c>
      <c r="I309" s="505">
        <v>55</v>
      </c>
      <c r="J309" s="506">
        <v>331</v>
      </c>
      <c r="K309" s="472">
        <f t="shared" si="16"/>
        <v>6.0181818181818185</v>
      </c>
      <c r="L309" s="507">
        <f t="shared" si="19"/>
        <v>5.6055140645904248E-3</v>
      </c>
      <c r="M309" s="508">
        <f t="shared" si="17"/>
        <v>6.7473357197022201E-4</v>
      </c>
      <c r="N309" s="452"/>
    </row>
    <row r="310" spans="1:14" s="475" customFormat="1">
      <c r="A310" s="440">
        <v>26</v>
      </c>
      <c r="B310" s="502"/>
      <c r="C310" s="503" t="s">
        <v>413</v>
      </c>
      <c r="D310" s="503" t="s">
        <v>766</v>
      </c>
      <c r="E310" s="503" t="s">
        <v>331</v>
      </c>
      <c r="F310" s="503" t="s">
        <v>407</v>
      </c>
      <c r="G310" s="504" t="s">
        <v>786</v>
      </c>
      <c r="H310" s="497" t="s">
        <v>506</v>
      </c>
      <c r="I310" s="505">
        <v>47</v>
      </c>
      <c r="J310" s="506">
        <v>226</v>
      </c>
      <c r="K310" s="472">
        <f t="shared" si="16"/>
        <v>4.8085106382978724</v>
      </c>
      <c r="L310" s="507">
        <f t="shared" si="19"/>
        <v>3.827329844705245E-3</v>
      </c>
      <c r="M310" s="508">
        <f t="shared" si="17"/>
        <v>4.6069422134522713E-4</v>
      </c>
      <c r="N310" s="452"/>
    </row>
    <row r="311" spans="1:14" s="475" customFormat="1">
      <c r="A311" s="440">
        <v>27</v>
      </c>
      <c r="B311" s="502"/>
      <c r="C311" s="503" t="s">
        <v>413</v>
      </c>
      <c r="D311" s="503" t="s">
        <v>766</v>
      </c>
      <c r="E311" s="503" t="s">
        <v>331</v>
      </c>
      <c r="F311" s="503" t="s">
        <v>407</v>
      </c>
      <c r="G311" s="504" t="s">
        <v>787</v>
      </c>
      <c r="H311" s="497" t="s">
        <v>506</v>
      </c>
      <c r="I311" s="505">
        <v>55</v>
      </c>
      <c r="J311" s="506">
        <v>226</v>
      </c>
      <c r="K311" s="472">
        <f t="shared" si="16"/>
        <v>4.1090909090909093</v>
      </c>
      <c r="L311" s="507">
        <f t="shared" si="19"/>
        <v>3.827329844705245E-3</v>
      </c>
      <c r="M311" s="508">
        <f t="shared" si="17"/>
        <v>4.6069422134522713E-4</v>
      </c>
      <c r="N311" s="452"/>
    </row>
    <row r="312" spans="1:14" s="475" customFormat="1">
      <c r="A312" s="440">
        <v>28</v>
      </c>
      <c r="B312" s="502"/>
      <c r="C312" s="503" t="s">
        <v>413</v>
      </c>
      <c r="D312" s="503" t="s">
        <v>244</v>
      </c>
      <c r="E312" s="503" t="s">
        <v>331</v>
      </c>
      <c r="F312" s="503" t="s">
        <v>407</v>
      </c>
      <c r="G312" s="504" t="s">
        <v>788</v>
      </c>
      <c r="H312" s="497" t="s">
        <v>347</v>
      </c>
      <c r="I312" s="505">
        <v>80</v>
      </c>
      <c r="J312" s="506">
        <v>225</v>
      </c>
      <c r="K312" s="472">
        <f t="shared" si="16"/>
        <v>2.8125</v>
      </c>
      <c r="L312" s="507">
        <f t="shared" si="19"/>
        <v>3.8103947568968147E-3</v>
      </c>
      <c r="M312" s="508">
        <f t="shared" si="17"/>
        <v>4.5865575133927479E-4</v>
      </c>
      <c r="N312" s="452"/>
    </row>
    <row r="313" spans="1:14" s="475" customFormat="1">
      <c r="A313" s="440">
        <v>29</v>
      </c>
      <c r="B313" s="502"/>
      <c r="C313" s="503" t="s">
        <v>413</v>
      </c>
      <c r="D313" s="503" t="s">
        <v>768</v>
      </c>
      <c r="E313" s="503" t="s">
        <v>331</v>
      </c>
      <c r="F313" s="503" t="s">
        <v>407</v>
      </c>
      <c r="G313" s="504" t="s">
        <v>789</v>
      </c>
      <c r="H313" s="497" t="s">
        <v>347</v>
      </c>
      <c r="I313" s="505">
        <v>113</v>
      </c>
      <c r="J313" s="506">
        <v>207</v>
      </c>
      <c r="K313" s="472">
        <f t="shared" si="16"/>
        <v>1.831858407079646</v>
      </c>
      <c r="L313" s="507">
        <f t="shared" si="19"/>
        <v>3.5055631763450694E-3</v>
      </c>
      <c r="M313" s="508">
        <f t="shared" si="17"/>
        <v>4.2196329123213284E-4</v>
      </c>
      <c r="N313" s="452"/>
    </row>
    <row r="314" spans="1:14" s="475" customFormat="1">
      <c r="A314" s="440">
        <v>30</v>
      </c>
      <c r="B314" s="502"/>
      <c r="C314" s="503" t="s">
        <v>413</v>
      </c>
      <c r="D314" s="503" t="s">
        <v>766</v>
      </c>
      <c r="E314" s="503" t="s">
        <v>331</v>
      </c>
      <c r="F314" s="503" t="s">
        <v>407</v>
      </c>
      <c r="G314" s="504" t="s">
        <v>790</v>
      </c>
      <c r="H314" s="497" t="s">
        <v>347</v>
      </c>
      <c r="I314" s="505">
        <v>53</v>
      </c>
      <c r="J314" s="506">
        <v>198</v>
      </c>
      <c r="K314" s="472">
        <f t="shared" si="16"/>
        <v>3.7358490566037736</v>
      </c>
      <c r="L314" s="507">
        <f t="shared" si="19"/>
        <v>3.3531473860691969E-3</v>
      </c>
      <c r="M314" s="508">
        <f t="shared" si="17"/>
        <v>4.0361706117856183E-4</v>
      </c>
      <c r="N314" s="452"/>
    </row>
    <row r="315" spans="1:14" s="475" customFormat="1">
      <c r="A315" s="440">
        <v>31</v>
      </c>
      <c r="B315" s="502"/>
      <c r="C315" s="503" t="s">
        <v>413</v>
      </c>
      <c r="D315" s="503" t="s">
        <v>242</v>
      </c>
      <c r="E315" s="503" t="s">
        <v>375</v>
      </c>
      <c r="F315" s="503" t="s">
        <v>407</v>
      </c>
      <c r="G315" s="504" t="s">
        <v>791</v>
      </c>
      <c r="H315" s="497"/>
      <c r="I315" s="505">
        <v>150</v>
      </c>
      <c r="J315" s="506">
        <v>164</v>
      </c>
      <c r="K315" s="472">
        <f t="shared" si="16"/>
        <v>1.0933333333333333</v>
      </c>
      <c r="L315" s="507">
        <f t="shared" si="19"/>
        <v>2.7773544005825672E-3</v>
      </c>
      <c r="M315" s="508">
        <f t="shared" si="17"/>
        <v>3.3430908097618249E-4</v>
      </c>
      <c r="N315" s="452"/>
    </row>
    <row r="316" spans="1:14" s="475" customFormat="1">
      <c r="A316" s="440">
        <v>32</v>
      </c>
      <c r="B316" s="502"/>
      <c r="C316" s="503" t="s">
        <v>413</v>
      </c>
      <c r="D316" s="503" t="s">
        <v>768</v>
      </c>
      <c r="E316" s="503" t="s">
        <v>331</v>
      </c>
      <c r="F316" s="503" t="s">
        <v>407</v>
      </c>
      <c r="G316" s="504" t="s">
        <v>792</v>
      </c>
      <c r="H316" s="497" t="s">
        <v>506</v>
      </c>
      <c r="I316" s="505">
        <v>60</v>
      </c>
      <c r="J316" s="506">
        <v>139</v>
      </c>
      <c r="K316" s="472">
        <f t="shared" si="16"/>
        <v>2.3166666666666669</v>
      </c>
      <c r="L316" s="507">
        <f t="shared" si="19"/>
        <v>2.35397720537181E-3</v>
      </c>
      <c r="M316" s="508">
        <f t="shared" si="17"/>
        <v>2.8334733082737421E-4</v>
      </c>
      <c r="N316" s="452"/>
    </row>
    <row r="317" spans="1:14" s="475" customFormat="1">
      <c r="A317" s="440">
        <v>33</v>
      </c>
      <c r="B317" s="502"/>
      <c r="C317" s="503" t="s">
        <v>413</v>
      </c>
      <c r="D317" s="503" t="s">
        <v>253</v>
      </c>
      <c r="E317" s="503" t="s">
        <v>331</v>
      </c>
      <c r="F317" s="503" t="s">
        <v>407</v>
      </c>
      <c r="G317" s="504" t="s">
        <v>793</v>
      </c>
      <c r="H317" s="497" t="s">
        <v>347</v>
      </c>
      <c r="I317" s="505">
        <v>53</v>
      </c>
      <c r="J317" s="506">
        <v>114</v>
      </c>
      <c r="K317" s="472">
        <f t="shared" si="16"/>
        <v>2.1509433962264151</v>
      </c>
      <c r="L317" s="507">
        <f t="shared" si="19"/>
        <v>1.9306000101610528E-3</v>
      </c>
      <c r="M317" s="508">
        <f t="shared" si="17"/>
        <v>2.3238558067856591E-4</v>
      </c>
      <c r="N317" s="452"/>
    </row>
    <row r="318" spans="1:14" s="475" customFormat="1">
      <c r="A318" s="440">
        <v>34</v>
      </c>
      <c r="B318" s="502"/>
      <c r="C318" s="503" t="s">
        <v>413</v>
      </c>
      <c r="D318" s="503" t="s">
        <v>244</v>
      </c>
      <c r="E318" s="503" t="s">
        <v>331</v>
      </c>
      <c r="F318" s="503" t="s">
        <v>407</v>
      </c>
      <c r="G318" s="504" t="s">
        <v>794</v>
      </c>
      <c r="H318" s="497" t="s">
        <v>347</v>
      </c>
      <c r="I318" s="505">
        <v>34</v>
      </c>
      <c r="J318" s="506">
        <v>95</v>
      </c>
      <c r="K318" s="472">
        <f t="shared" si="16"/>
        <v>2.7941176470588234</v>
      </c>
      <c r="L318" s="507">
        <f t="shared" si="19"/>
        <v>1.6088333418008771E-3</v>
      </c>
      <c r="M318" s="508">
        <f t="shared" si="17"/>
        <v>1.9365465056547158E-4</v>
      </c>
      <c r="N318" s="452"/>
    </row>
    <row r="319" spans="1:14" s="475" customFormat="1">
      <c r="A319" s="440">
        <v>35</v>
      </c>
      <c r="B319" s="502"/>
      <c r="C319" s="503" t="s">
        <v>413</v>
      </c>
      <c r="D319" s="503" t="s">
        <v>766</v>
      </c>
      <c r="E319" s="503" t="s">
        <v>331</v>
      </c>
      <c r="F319" s="503" t="s">
        <v>407</v>
      </c>
      <c r="G319" s="504" t="s">
        <v>795</v>
      </c>
      <c r="H319" s="497"/>
      <c r="I319" s="505">
        <v>23</v>
      </c>
      <c r="J319" s="506">
        <v>68</v>
      </c>
      <c r="K319" s="472">
        <f t="shared" si="16"/>
        <v>2.9565217391304346</v>
      </c>
      <c r="L319" s="507">
        <f t="shared" si="19"/>
        <v>1.1515859709732596E-3</v>
      </c>
      <c r="M319" s="508">
        <f t="shared" si="17"/>
        <v>1.386159604047586E-4</v>
      </c>
      <c r="N319" s="452"/>
    </row>
    <row r="320" spans="1:14" s="475" customFormat="1">
      <c r="A320" s="440">
        <v>36</v>
      </c>
      <c r="B320" s="502"/>
      <c r="C320" s="503" t="s">
        <v>413</v>
      </c>
      <c r="D320" s="503" t="s">
        <v>242</v>
      </c>
      <c r="E320" s="503" t="s">
        <v>331</v>
      </c>
      <c r="F320" s="503" t="s">
        <v>407</v>
      </c>
      <c r="G320" s="504" t="s">
        <v>796</v>
      </c>
      <c r="H320" s="497"/>
      <c r="I320" s="505">
        <v>53</v>
      </c>
      <c r="J320" s="506">
        <v>63</v>
      </c>
      <c r="K320" s="472">
        <f t="shared" si="16"/>
        <v>1.1886792452830188</v>
      </c>
      <c r="L320" s="507">
        <f t="shared" si="19"/>
        <v>1.066910531931108E-3</v>
      </c>
      <c r="M320" s="508">
        <f t="shared" si="17"/>
        <v>1.2842361037499695E-4</v>
      </c>
      <c r="N320" s="452"/>
    </row>
    <row r="321" spans="1:16" s="475" customFormat="1">
      <c r="A321" s="440">
        <v>37</v>
      </c>
      <c r="B321" s="502"/>
      <c r="C321" s="503" t="s">
        <v>413</v>
      </c>
      <c r="D321" s="503" t="s">
        <v>768</v>
      </c>
      <c r="E321" s="503" t="s">
        <v>331</v>
      </c>
      <c r="F321" s="503" t="s">
        <v>407</v>
      </c>
      <c r="G321" s="504" t="s">
        <v>797</v>
      </c>
      <c r="H321" s="497"/>
      <c r="I321" s="505">
        <v>60</v>
      </c>
      <c r="J321" s="506">
        <v>53</v>
      </c>
      <c r="K321" s="472">
        <f t="shared" si="16"/>
        <v>0.8833333333333333</v>
      </c>
      <c r="L321" s="507">
        <f t="shared" si="19"/>
        <v>8.9755965384680518E-4</v>
      </c>
      <c r="M321" s="508">
        <f t="shared" si="17"/>
        <v>1.0803891031547362E-4</v>
      </c>
      <c r="N321" s="452"/>
    </row>
    <row r="322" spans="1:16" s="475" customFormat="1">
      <c r="A322" s="440">
        <v>38</v>
      </c>
      <c r="B322" s="502"/>
      <c r="C322" s="503" t="s">
        <v>413</v>
      </c>
      <c r="D322" s="503" t="s">
        <v>244</v>
      </c>
      <c r="E322" s="503" t="s">
        <v>375</v>
      </c>
      <c r="F322" s="503" t="s">
        <v>407</v>
      </c>
      <c r="G322" s="504" t="s">
        <v>798</v>
      </c>
      <c r="H322" s="497"/>
      <c r="I322" s="505">
        <v>32</v>
      </c>
      <c r="J322" s="506">
        <v>42</v>
      </c>
      <c r="K322" s="472">
        <f t="shared" si="16"/>
        <v>1.3125</v>
      </c>
      <c r="L322" s="507">
        <f t="shared" si="19"/>
        <v>7.1127368795407208E-4</v>
      </c>
      <c r="M322" s="508">
        <f t="shared" si="17"/>
        <v>8.5615740249997963E-5</v>
      </c>
      <c r="N322" s="452"/>
    </row>
    <row r="323" spans="1:16" s="475" customFormat="1">
      <c r="A323" s="440">
        <v>39</v>
      </c>
      <c r="B323" s="502"/>
      <c r="C323" s="503" t="s">
        <v>413</v>
      </c>
      <c r="D323" s="503" t="s">
        <v>768</v>
      </c>
      <c r="E323" s="503" t="s">
        <v>331</v>
      </c>
      <c r="F323" s="503" t="s">
        <v>407</v>
      </c>
      <c r="G323" s="504" t="s">
        <v>799</v>
      </c>
      <c r="H323" s="497"/>
      <c r="I323" s="505">
        <v>0</v>
      </c>
      <c r="J323" s="506">
        <v>32</v>
      </c>
      <c r="K323" s="472" t="str">
        <f t="shared" si="16"/>
        <v/>
      </c>
      <c r="L323" s="507">
        <f t="shared" si="19"/>
        <v>5.4192280986976914E-4</v>
      </c>
      <c r="M323" s="508">
        <f t="shared" si="17"/>
        <v>6.5231040190474632E-5</v>
      </c>
      <c r="N323" s="452"/>
    </row>
    <row r="324" spans="1:16" s="475" customFormat="1">
      <c r="A324" s="440">
        <v>40</v>
      </c>
      <c r="B324" s="502"/>
      <c r="C324" s="503" t="s">
        <v>413</v>
      </c>
      <c r="D324" s="503" t="s">
        <v>768</v>
      </c>
      <c r="E324" s="503" t="s">
        <v>331</v>
      </c>
      <c r="F324" s="503" t="s">
        <v>407</v>
      </c>
      <c r="G324" s="504" t="s">
        <v>800</v>
      </c>
      <c r="H324" s="497"/>
      <c r="I324" s="505">
        <v>0</v>
      </c>
      <c r="J324" s="506">
        <v>24</v>
      </c>
      <c r="K324" s="472" t="str">
        <f t="shared" ref="K324:K387" si="20">IF(I324=0, "", J324/I324)</f>
        <v/>
      </c>
      <c r="L324" s="507">
        <f t="shared" si="19"/>
        <v>4.0644210740232686E-4</v>
      </c>
      <c r="M324" s="508">
        <f t="shared" si="17"/>
        <v>4.8923280142855981E-5</v>
      </c>
      <c r="N324" s="452"/>
    </row>
    <row r="325" spans="1:16" s="475" customFormat="1">
      <c r="A325" s="440">
        <v>41</v>
      </c>
      <c r="B325" s="502"/>
      <c r="C325" s="503" t="s">
        <v>413</v>
      </c>
      <c r="D325" s="503" t="s">
        <v>242</v>
      </c>
      <c r="E325" s="503" t="s">
        <v>331</v>
      </c>
      <c r="F325" s="503" t="s">
        <v>407</v>
      </c>
      <c r="G325" s="504" t="s">
        <v>801</v>
      </c>
      <c r="H325" s="497"/>
      <c r="I325" s="505">
        <v>34</v>
      </c>
      <c r="J325" s="506">
        <v>21</v>
      </c>
      <c r="K325" s="472">
        <f t="shared" si="20"/>
        <v>0.61764705882352944</v>
      </c>
      <c r="L325" s="507">
        <f t="shared" si="19"/>
        <v>3.5563684397703604E-4</v>
      </c>
      <c r="M325" s="508">
        <f t="shared" ref="M325:M366" si="21">J325/$J$427</f>
        <v>4.2807870124998982E-5</v>
      </c>
      <c r="N325" s="452"/>
    </row>
    <row r="326" spans="1:16" s="475" customFormat="1">
      <c r="A326" s="440">
        <v>42</v>
      </c>
      <c r="B326" s="502"/>
      <c r="C326" s="503" t="s">
        <v>413</v>
      </c>
      <c r="D326" s="503" t="s">
        <v>249</v>
      </c>
      <c r="E326" s="503" t="s">
        <v>331</v>
      </c>
      <c r="F326" s="503" t="s">
        <v>407</v>
      </c>
      <c r="G326" s="504" t="s">
        <v>802</v>
      </c>
      <c r="H326" s="497"/>
      <c r="I326" s="505">
        <v>0</v>
      </c>
      <c r="J326" s="506">
        <v>20</v>
      </c>
      <c r="K326" s="472" t="str">
        <f t="shared" si="20"/>
        <v/>
      </c>
      <c r="L326" s="507">
        <f t="shared" si="19"/>
        <v>3.3870175616860571E-4</v>
      </c>
      <c r="M326" s="508">
        <f t="shared" si="21"/>
        <v>4.0769400119046648E-5</v>
      </c>
      <c r="N326" s="452"/>
    </row>
    <row r="327" spans="1:16" s="475" customFormat="1">
      <c r="A327" s="440">
        <v>43</v>
      </c>
      <c r="B327" s="502"/>
      <c r="C327" s="503" t="s">
        <v>413</v>
      </c>
      <c r="D327" s="503" t="s">
        <v>244</v>
      </c>
      <c r="E327" s="503" t="s">
        <v>331</v>
      </c>
      <c r="F327" s="503" t="s">
        <v>407</v>
      </c>
      <c r="G327" s="504" t="s">
        <v>803</v>
      </c>
      <c r="H327" s="497"/>
      <c r="I327" s="505">
        <v>0</v>
      </c>
      <c r="J327" s="506">
        <v>15</v>
      </c>
      <c r="K327" s="472" t="str">
        <f t="shared" si="20"/>
        <v/>
      </c>
      <c r="L327" s="507">
        <f t="shared" si="19"/>
        <v>2.540263171264543E-4</v>
      </c>
      <c r="M327" s="508">
        <f t="shared" si="21"/>
        <v>3.0577050089284983E-5</v>
      </c>
      <c r="N327" s="452"/>
    </row>
    <row r="328" spans="1:16" s="475" customFormat="1">
      <c r="A328" s="440">
        <v>44</v>
      </c>
      <c r="B328" s="502"/>
      <c r="C328" s="503" t="s">
        <v>413</v>
      </c>
      <c r="D328" s="503" t="s">
        <v>768</v>
      </c>
      <c r="E328" s="503" t="s">
        <v>331</v>
      </c>
      <c r="F328" s="503" t="s">
        <v>407</v>
      </c>
      <c r="G328" s="504" t="s">
        <v>804</v>
      </c>
      <c r="H328" s="497"/>
      <c r="I328" s="505">
        <v>60</v>
      </c>
      <c r="J328" s="506">
        <v>13</v>
      </c>
      <c r="K328" s="472">
        <f t="shared" si="20"/>
        <v>0.21666666666666667</v>
      </c>
      <c r="L328" s="507">
        <f t="shared" si="19"/>
        <v>2.2015614150959373E-4</v>
      </c>
      <c r="M328" s="508">
        <f t="shared" si="21"/>
        <v>2.650011007738032E-5</v>
      </c>
      <c r="N328" s="452"/>
    </row>
    <row r="329" spans="1:16" s="475" customFormat="1">
      <c r="A329" s="440">
        <v>45</v>
      </c>
      <c r="B329" s="502"/>
      <c r="C329" s="503" t="s">
        <v>413</v>
      </c>
      <c r="D329" s="503" t="s">
        <v>242</v>
      </c>
      <c r="E329" s="503" t="s">
        <v>365</v>
      </c>
      <c r="F329" s="503" t="s">
        <v>407</v>
      </c>
      <c r="G329" s="504" t="s">
        <v>243</v>
      </c>
      <c r="H329" s="497"/>
      <c r="I329" s="505">
        <v>73</v>
      </c>
      <c r="J329" s="506">
        <v>12</v>
      </c>
      <c r="K329" s="472">
        <f t="shared" si="20"/>
        <v>0.16438356164383561</v>
      </c>
      <c r="L329" s="507">
        <f t="shared" si="19"/>
        <v>2.0322105370116343E-4</v>
      </c>
      <c r="M329" s="508">
        <f t="shared" si="21"/>
        <v>2.446164007142799E-5</v>
      </c>
      <c r="N329" s="452"/>
    </row>
    <row r="330" spans="1:16" s="475" customFormat="1">
      <c r="A330" s="440">
        <v>46</v>
      </c>
      <c r="B330" s="502"/>
      <c r="C330" s="503" t="s">
        <v>413</v>
      </c>
      <c r="D330" s="503" t="s">
        <v>768</v>
      </c>
      <c r="E330" s="503" t="s">
        <v>331</v>
      </c>
      <c r="F330" s="503" t="s">
        <v>407</v>
      </c>
      <c r="G330" s="504" t="s">
        <v>805</v>
      </c>
      <c r="H330" s="497"/>
      <c r="I330" s="505">
        <v>0</v>
      </c>
      <c r="J330" s="506">
        <v>11</v>
      </c>
      <c r="K330" s="472" t="str">
        <f t="shared" si="20"/>
        <v/>
      </c>
      <c r="L330" s="507">
        <f t="shared" si="19"/>
        <v>1.8628596589273316E-4</v>
      </c>
      <c r="M330" s="508">
        <f t="shared" si="21"/>
        <v>2.2423170065475657E-5</v>
      </c>
      <c r="N330" s="452"/>
    </row>
    <row r="331" spans="1:16" s="475" customFormat="1">
      <c r="A331" s="440">
        <v>47</v>
      </c>
      <c r="B331" s="502"/>
      <c r="C331" s="503" t="s">
        <v>413</v>
      </c>
      <c r="D331" s="503" t="s">
        <v>244</v>
      </c>
      <c r="E331" s="503" t="s">
        <v>331</v>
      </c>
      <c r="F331" s="503" t="s">
        <v>407</v>
      </c>
      <c r="G331" s="504" t="s">
        <v>806</v>
      </c>
      <c r="H331" s="497"/>
      <c r="I331" s="505">
        <v>0</v>
      </c>
      <c r="J331" s="506">
        <v>7</v>
      </c>
      <c r="K331" s="472" t="str">
        <f t="shared" si="20"/>
        <v/>
      </c>
      <c r="L331" s="507">
        <f t="shared" si="19"/>
        <v>1.1854561465901201E-4</v>
      </c>
      <c r="M331" s="508">
        <f t="shared" si="21"/>
        <v>1.4269290041666327E-5</v>
      </c>
      <c r="N331" s="452"/>
    </row>
    <row r="332" spans="1:16" s="475" customFormat="1">
      <c r="A332" s="440">
        <v>48</v>
      </c>
      <c r="B332" s="502"/>
      <c r="C332" s="503" t="s">
        <v>413</v>
      </c>
      <c r="D332" s="503" t="s">
        <v>253</v>
      </c>
      <c r="E332" s="503" t="s">
        <v>331</v>
      </c>
      <c r="F332" s="503" t="s">
        <v>407</v>
      </c>
      <c r="G332" s="504" t="s">
        <v>807</v>
      </c>
      <c r="H332" s="497"/>
      <c r="I332" s="505">
        <v>28</v>
      </c>
      <c r="J332" s="506">
        <v>6</v>
      </c>
      <c r="K332" s="472">
        <f t="shared" si="20"/>
        <v>0.21428571428571427</v>
      </c>
      <c r="L332" s="507">
        <f t="shared" si="19"/>
        <v>1.0161052685058171E-4</v>
      </c>
      <c r="M332" s="508">
        <f t="shared" si="21"/>
        <v>1.2230820035713995E-5</v>
      </c>
      <c r="N332" s="452"/>
    </row>
    <row r="333" spans="1:16" s="475" customFormat="1">
      <c r="A333" s="440">
        <v>49</v>
      </c>
      <c r="B333" s="502"/>
      <c r="C333" s="503" t="s">
        <v>413</v>
      </c>
      <c r="D333" s="503" t="s">
        <v>768</v>
      </c>
      <c r="E333" s="503" t="s">
        <v>331</v>
      </c>
      <c r="F333" s="503" t="s">
        <v>407</v>
      </c>
      <c r="G333" s="504" t="s">
        <v>808</v>
      </c>
      <c r="H333" s="497"/>
      <c r="I333" s="505">
        <v>0</v>
      </c>
      <c r="J333" s="506">
        <v>5</v>
      </c>
      <c r="K333" s="472" t="str">
        <f t="shared" si="20"/>
        <v/>
      </c>
      <c r="L333" s="507">
        <f t="shared" si="19"/>
        <v>8.4675439042151428E-5</v>
      </c>
      <c r="M333" s="508">
        <f t="shared" si="21"/>
        <v>1.0192350029761662E-5</v>
      </c>
      <c r="N333" s="452"/>
    </row>
    <row r="334" spans="1:16" s="475" customFormat="1" ht="16.5" thickBot="1">
      <c r="A334" s="440">
        <v>50</v>
      </c>
      <c r="B334" s="528"/>
      <c r="C334" s="529" t="s">
        <v>413</v>
      </c>
      <c r="D334" s="529" t="s">
        <v>253</v>
      </c>
      <c r="E334" s="529" t="s">
        <v>334</v>
      </c>
      <c r="F334" s="529" t="s">
        <v>407</v>
      </c>
      <c r="G334" s="530" t="s">
        <v>809</v>
      </c>
      <c r="H334" s="531"/>
      <c r="I334" s="532">
        <v>35</v>
      </c>
      <c r="J334" s="533">
        <v>3</v>
      </c>
      <c r="K334" s="485">
        <f t="shared" si="20"/>
        <v>8.5714285714285715E-2</v>
      </c>
      <c r="L334" s="538">
        <f t="shared" si="19"/>
        <v>5.0805263425290857E-5</v>
      </c>
      <c r="M334" s="539">
        <f t="shared" si="21"/>
        <v>6.1154100178569976E-6</v>
      </c>
      <c r="N334" s="452"/>
    </row>
    <row r="335" spans="1:16" s="475" customFormat="1">
      <c r="A335" s="440">
        <v>1</v>
      </c>
      <c r="B335" s="488"/>
      <c r="C335" s="489" t="s">
        <v>414</v>
      </c>
      <c r="D335" s="489" t="s">
        <v>266</v>
      </c>
      <c r="E335" s="489" t="s">
        <v>342</v>
      </c>
      <c r="F335" s="489" t="s">
        <v>404</v>
      </c>
      <c r="G335" s="490" t="s">
        <v>810</v>
      </c>
      <c r="H335" s="491" t="s">
        <v>682</v>
      </c>
      <c r="I335" s="492">
        <v>688</v>
      </c>
      <c r="J335" s="493">
        <v>8118</v>
      </c>
      <c r="K335" s="494">
        <f t="shared" si="20"/>
        <v>11.799418604651162</v>
      </c>
      <c r="L335" s="540">
        <f>J335/$J$426</f>
        <v>0.20190514089586389</v>
      </c>
      <c r="M335" s="541">
        <f t="shared" si="21"/>
        <v>1.6548299508321034E-2</v>
      </c>
      <c r="N335" s="452"/>
      <c r="O335" s="452"/>
      <c r="P335" s="452"/>
    </row>
    <row r="336" spans="1:16" s="475" customFormat="1">
      <c r="A336" s="440">
        <v>2</v>
      </c>
      <c r="B336" s="520"/>
      <c r="C336" s="521" t="s">
        <v>414</v>
      </c>
      <c r="D336" s="521" t="s">
        <v>274</v>
      </c>
      <c r="E336" s="521" t="s">
        <v>331</v>
      </c>
      <c r="F336" s="521" t="s">
        <v>405</v>
      </c>
      <c r="G336" s="522" t="s">
        <v>811</v>
      </c>
      <c r="H336" s="523" t="s">
        <v>625</v>
      </c>
      <c r="I336" s="524">
        <v>329</v>
      </c>
      <c r="J336" s="525">
        <v>5669</v>
      </c>
      <c r="K336" s="461">
        <f t="shared" si="20"/>
        <v>17.231003039513677</v>
      </c>
      <c r="L336" s="526">
        <f t="shared" ref="L336:L366" si="22">J336/$J$426</f>
        <v>0.14099534906857014</v>
      </c>
      <c r="M336" s="527">
        <f t="shared" si="21"/>
        <v>1.1556086463743773E-2</v>
      </c>
      <c r="N336" s="452"/>
      <c r="O336" s="452"/>
      <c r="P336" s="452"/>
    </row>
    <row r="337" spans="1:16" s="475" customFormat="1">
      <c r="A337" s="440">
        <v>3</v>
      </c>
      <c r="B337" s="502"/>
      <c r="C337" s="503" t="s">
        <v>414</v>
      </c>
      <c r="D337" s="503" t="s">
        <v>812</v>
      </c>
      <c r="E337" s="503" t="s">
        <v>331</v>
      </c>
      <c r="F337" s="503" t="s">
        <v>407</v>
      </c>
      <c r="G337" s="504" t="s">
        <v>813</v>
      </c>
      <c r="H337" s="497" t="s">
        <v>625</v>
      </c>
      <c r="I337" s="505">
        <v>128</v>
      </c>
      <c r="J337" s="506">
        <v>3436</v>
      </c>
      <c r="K337" s="472">
        <f t="shared" si="20"/>
        <v>26.84375</v>
      </c>
      <c r="L337" s="507">
        <f t="shared" si="22"/>
        <v>8.5457756112119782E-2</v>
      </c>
      <c r="M337" s="508">
        <f t="shared" si="21"/>
        <v>7.0041829404522138E-3</v>
      </c>
      <c r="N337" s="452"/>
      <c r="O337" s="452"/>
      <c r="P337" s="452"/>
    </row>
    <row r="338" spans="1:16" s="475" customFormat="1">
      <c r="A338" s="440">
        <v>4</v>
      </c>
      <c r="B338" s="502"/>
      <c r="C338" s="503" t="s">
        <v>414</v>
      </c>
      <c r="D338" s="503" t="s">
        <v>814</v>
      </c>
      <c r="E338" s="503" t="s">
        <v>331</v>
      </c>
      <c r="F338" s="503" t="s">
        <v>407</v>
      </c>
      <c r="G338" s="504" t="s">
        <v>815</v>
      </c>
      <c r="H338" s="497" t="s">
        <v>506</v>
      </c>
      <c r="I338" s="505">
        <v>239</v>
      </c>
      <c r="J338" s="506">
        <v>3288</v>
      </c>
      <c r="K338" s="472">
        <f t="shared" si="20"/>
        <v>13.757322175732218</v>
      </c>
      <c r="L338" s="507">
        <f t="shared" si="22"/>
        <v>8.177680503394931E-2</v>
      </c>
      <c r="M338" s="508">
        <f t="shared" si="21"/>
        <v>6.7024893795712692E-3</v>
      </c>
      <c r="N338" s="452"/>
      <c r="O338" s="452"/>
      <c r="P338" s="452"/>
    </row>
    <row r="339" spans="1:16" s="475" customFormat="1">
      <c r="A339" s="440">
        <v>5</v>
      </c>
      <c r="B339" s="502"/>
      <c r="C339" s="503" t="s">
        <v>414</v>
      </c>
      <c r="D339" s="503" t="s">
        <v>814</v>
      </c>
      <c r="E339" s="503" t="s">
        <v>331</v>
      </c>
      <c r="F339" s="503" t="s">
        <v>407</v>
      </c>
      <c r="G339" s="504" t="s">
        <v>816</v>
      </c>
      <c r="H339" s="497" t="s">
        <v>682</v>
      </c>
      <c r="I339" s="505">
        <v>120</v>
      </c>
      <c r="J339" s="506">
        <v>2807</v>
      </c>
      <c r="K339" s="472">
        <f t="shared" si="20"/>
        <v>23.391666666666666</v>
      </c>
      <c r="L339" s="507">
        <f t="shared" si="22"/>
        <v>6.9813714029895294E-2</v>
      </c>
      <c r="M339" s="508">
        <f t="shared" si="21"/>
        <v>5.7219853067081968E-3</v>
      </c>
      <c r="N339" s="452"/>
      <c r="O339" s="452"/>
      <c r="P339" s="452"/>
    </row>
    <row r="340" spans="1:16" s="475" customFormat="1">
      <c r="A340" s="440">
        <v>6</v>
      </c>
      <c r="B340" s="502"/>
      <c r="C340" s="503" t="s">
        <v>414</v>
      </c>
      <c r="D340" s="503" t="s">
        <v>812</v>
      </c>
      <c r="E340" s="503" t="s">
        <v>331</v>
      </c>
      <c r="F340" s="503" t="s">
        <v>407</v>
      </c>
      <c r="G340" s="504" t="s">
        <v>817</v>
      </c>
      <c r="H340" s="497" t="s">
        <v>506</v>
      </c>
      <c r="I340" s="505">
        <v>310</v>
      </c>
      <c r="J340" s="506">
        <v>2302</v>
      </c>
      <c r="K340" s="472">
        <f t="shared" si="20"/>
        <v>7.4258064516129032</v>
      </c>
      <c r="L340" s="507">
        <f t="shared" si="22"/>
        <v>5.7253712040192008E-2</v>
      </c>
      <c r="M340" s="508">
        <f t="shared" si="21"/>
        <v>4.692557953702269E-3</v>
      </c>
      <c r="N340" s="452"/>
      <c r="O340" s="452"/>
      <c r="P340" s="452"/>
    </row>
    <row r="341" spans="1:16" s="475" customFormat="1">
      <c r="A341" s="440">
        <v>7</v>
      </c>
      <c r="B341" s="520"/>
      <c r="C341" s="521" t="s">
        <v>414</v>
      </c>
      <c r="D341" s="521" t="s">
        <v>264</v>
      </c>
      <c r="E341" s="521" t="s">
        <v>342</v>
      </c>
      <c r="F341" s="521" t="s">
        <v>403</v>
      </c>
      <c r="G341" s="522" t="s">
        <v>818</v>
      </c>
      <c r="H341" s="523" t="s">
        <v>682</v>
      </c>
      <c r="I341" s="524">
        <v>934</v>
      </c>
      <c r="J341" s="525">
        <v>2088</v>
      </c>
      <c r="K341" s="461">
        <f t="shared" si="20"/>
        <v>2.2355460385438972</v>
      </c>
      <c r="L341" s="526">
        <f t="shared" si="22"/>
        <v>5.1931255751486056E-2</v>
      </c>
      <c r="M341" s="527">
        <f t="shared" si="21"/>
        <v>4.25632537242847E-3</v>
      </c>
      <c r="N341" s="452"/>
      <c r="O341" s="452"/>
      <c r="P341" s="452"/>
    </row>
    <row r="342" spans="1:16" s="475" customFormat="1">
      <c r="A342" s="440">
        <v>8</v>
      </c>
      <c r="B342" s="502"/>
      <c r="C342" s="503" t="s">
        <v>414</v>
      </c>
      <c r="D342" s="503" t="s">
        <v>264</v>
      </c>
      <c r="E342" s="503" t="s">
        <v>331</v>
      </c>
      <c r="F342" s="503" t="s">
        <v>407</v>
      </c>
      <c r="G342" s="504" t="s">
        <v>819</v>
      </c>
      <c r="H342" s="497" t="s">
        <v>347</v>
      </c>
      <c r="I342" s="505">
        <v>72</v>
      </c>
      <c r="J342" s="506">
        <v>1812</v>
      </c>
      <c r="K342" s="472">
        <f t="shared" si="20"/>
        <v>25.166666666666668</v>
      </c>
      <c r="L342" s="507">
        <f t="shared" si="22"/>
        <v>4.5066779416519515E-2</v>
      </c>
      <c r="M342" s="508">
        <f t="shared" si="21"/>
        <v>3.6937076507856264E-3</v>
      </c>
      <c r="N342" s="452"/>
      <c r="O342" s="452"/>
      <c r="P342" s="452"/>
    </row>
    <row r="343" spans="1:16" s="475" customFormat="1">
      <c r="A343" s="440">
        <v>9</v>
      </c>
      <c r="B343" s="502"/>
      <c r="C343" s="503" t="s">
        <v>414</v>
      </c>
      <c r="D343" s="503" t="s">
        <v>266</v>
      </c>
      <c r="E343" s="503" t="s">
        <v>331</v>
      </c>
      <c r="F343" s="503" t="s">
        <v>407</v>
      </c>
      <c r="G343" s="504" t="s">
        <v>820</v>
      </c>
      <c r="H343" s="497" t="s">
        <v>682</v>
      </c>
      <c r="I343" s="505">
        <v>95</v>
      </c>
      <c r="J343" s="506">
        <v>1650</v>
      </c>
      <c r="K343" s="472">
        <f t="shared" si="20"/>
        <v>17.368421052631579</v>
      </c>
      <c r="L343" s="507">
        <f t="shared" si="22"/>
        <v>4.1037630263386971E-2</v>
      </c>
      <c r="M343" s="508">
        <f t="shared" si="21"/>
        <v>3.3634755098213487E-3</v>
      </c>
      <c r="N343" s="452"/>
    </row>
    <row r="344" spans="1:16" s="475" customFormat="1">
      <c r="A344" s="440">
        <v>10</v>
      </c>
      <c r="B344" s="502"/>
      <c r="C344" s="503" t="s">
        <v>414</v>
      </c>
      <c r="D344" s="503" t="s">
        <v>261</v>
      </c>
      <c r="E344" s="503" t="s">
        <v>331</v>
      </c>
      <c r="F344" s="503" t="s">
        <v>407</v>
      </c>
      <c r="G344" s="504" t="s">
        <v>821</v>
      </c>
      <c r="H344" s="497" t="s">
        <v>506</v>
      </c>
      <c r="I344" s="505">
        <v>84</v>
      </c>
      <c r="J344" s="506">
        <v>1561</v>
      </c>
      <c r="K344" s="472">
        <f t="shared" si="20"/>
        <v>18.583333333333332</v>
      </c>
      <c r="L344" s="507">
        <f t="shared" si="22"/>
        <v>3.8824085358270949E-2</v>
      </c>
      <c r="M344" s="508">
        <f t="shared" si="21"/>
        <v>3.1820516792915908E-3</v>
      </c>
      <c r="N344" s="452"/>
    </row>
    <row r="345" spans="1:16" s="475" customFormat="1">
      <c r="A345" s="440">
        <v>11</v>
      </c>
      <c r="B345" s="502"/>
      <c r="C345" s="503" t="s">
        <v>414</v>
      </c>
      <c r="D345" s="503" t="s">
        <v>814</v>
      </c>
      <c r="E345" s="503" t="s">
        <v>331</v>
      </c>
      <c r="F345" s="503" t="s">
        <v>407</v>
      </c>
      <c r="G345" s="504" t="s">
        <v>822</v>
      </c>
      <c r="H345" s="497" t="s">
        <v>347</v>
      </c>
      <c r="I345" s="505">
        <v>143</v>
      </c>
      <c r="J345" s="506">
        <v>1216</v>
      </c>
      <c r="K345" s="472">
        <f t="shared" si="20"/>
        <v>8.5034965034965033</v>
      </c>
      <c r="L345" s="507">
        <f t="shared" si="22"/>
        <v>3.0243489939562763E-2</v>
      </c>
      <c r="M345" s="508">
        <f t="shared" si="21"/>
        <v>2.4787795272380362E-3</v>
      </c>
      <c r="N345" s="452"/>
    </row>
    <row r="346" spans="1:16" s="475" customFormat="1">
      <c r="A346" s="440">
        <v>12</v>
      </c>
      <c r="B346" s="502"/>
      <c r="C346" s="503" t="s">
        <v>414</v>
      </c>
      <c r="D346" s="503" t="s">
        <v>812</v>
      </c>
      <c r="E346" s="503" t="s">
        <v>331</v>
      </c>
      <c r="F346" s="503" t="s">
        <v>407</v>
      </c>
      <c r="G346" s="504" t="s">
        <v>823</v>
      </c>
      <c r="H346" s="497" t="s">
        <v>625</v>
      </c>
      <c r="I346" s="505">
        <v>36</v>
      </c>
      <c r="J346" s="506">
        <v>1148</v>
      </c>
      <c r="K346" s="472">
        <f t="shared" si="20"/>
        <v>31.888888888888889</v>
      </c>
      <c r="L346" s="507">
        <f t="shared" si="22"/>
        <v>2.8552242146889846E-2</v>
      </c>
      <c r="M346" s="508">
        <f t="shared" si="21"/>
        <v>2.3401635668332775E-3</v>
      </c>
      <c r="N346" s="452"/>
    </row>
    <row r="347" spans="1:16" s="475" customFormat="1">
      <c r="A347" s="440">
        <v>13</v>
      </c>
      <c r="B347" s="502"/>
      <c r="C347" s="503" t="s">
        <v>414</v>
      </c>
      <c r="D347" s="503" t="s">
        <v>261</v>
      </c>
      <c r="E347" s="503" t="s">
        <v>331</v>
      </c>
      <c r="F347" s="503" t="s">
        <v>407</v>
      </c>
      <c r="G347" s="504" t="s">
        <v>824</v>
      </c>
      <c r="H347" s="497" t="s">
        <v>506</v>
      </c>
      <c r="I347" s="505">
        <v>192</v>
      </c>
      <c r="J347" s="506">
        <v>780</v>
      </c>
      <c r="K347" s="472">
        <f t="shared" si="20"/>
        <v>4.0625</v>
      </c>
      <c r="L347" s="507">
        <f t="shared" si="22"/>
        <v>1.9399607033601114E-2</v>
      </c>
      <c r="M347" s="508">
        <f t="shared" si="21"/>
        <v>1.5900066046428192E-3</v>
      </c>
      <c r="N347" s="452"/>
    </row>
    <row r="348" spans="1:16" s="475" customFormat="1">
      <c r="A348" s="440">
        <v>14</v>
      </c>
      <c r="B348" s="502"/>
      <c r="C348" s="503" t="s">
        <v>414</v>
      </c>
      <c r="D348" s="503" t="s">
        <v>266</v>
      </c>
      <c r="E348" s="503" t="s">
        <v>331</v>
      </c>
      <c r="F348" s="503" t="s">
        <v>407</v>
      </c>
      <c r="G348" s="504" t="s">
        <v>825</v>
      </c>
      <c r="H348" s="497" t="s">
        <v>506</v>
      </c>
      <c r="I348" s="505">
        <v>115</v>
      </c>
      <c r="J348" s="506">
        <v>740</v>
      </c>
      <c r="K348" s="472">
        <f t="shared" si="20"/>
        <v>6.4347826086956523</v>
      </c>
      <c r="L348" s="507">
        <f t="shared" si="22"/>
        <v>1.8404755390852338E-2</v>
      </c>
      <c r="M348" s="508">
        <f t="shared" si="21"/>
        <v>1.5084678044047261E-3</v>
      </c>
      <c r="N348" s="452"/>
    </row>
    <row r="349" spans="1:16" s="475" customFormat="1">
      <c r="A349" s="440">
        <v>15</v>
      </c>
      <c r="B349" s="502"/>
      <c r="C349" s="503" t="s">
        <v>414</v>
      </c>
      <c r="D349" s="503" t="s">
        <v>264</v>
      </c>
      <c r="E349" s="503" t="s">
        <v>722</v>
      </c>
      <c r="F349" s="503" t="s">
        <v>407</v>
      </c>
      <c r="G349" s="504" t="s">
        <v>826</v>
      </c>
      <c r="H349" s="497" t="s">
        <v>347</v>
      </c>
      <c r="I349" s="505">
        <v>263</v>
      </c>
      <c r="J349" s="506">
        <v>715</v>
      </c>
      <c r="K349" s="472">
        <f t="shared" si="20"/>
        <v>2.7186311787072244</v>
      </c>
      <c r="L349" s="507">
        <f t="shared" si="22"/>
        <v>1.7782973114134355E-2</v>
      </c>
      <c r="M349" s="508">
        <f t="shared" si="21"/>
        <v>1.4575060542559176E-3</v>
      </c>
      <c r="N349" s="452"/>
    </row>
    <row r="350" spans="1:16" s="475" customFormat="1">
      <c r="A350" s="440">
        <v>16</v>
      </c>
      <c r="B350" s="502"/>
      <c r="C350" s="503" t="s">
        <v>414</v>
      </c>
      <c r="D350" s="503" t="s">
        <v>266</v>
      </c>
      <c r="E350" s="503" t="s">
        <v>331</v>
      </c>
      <c r="F350" s="503" t="s">
        <v>407</v>
      </c>
      <c r="G350" s="504" t="s">
        <v>827</v>
      </c>
      <c r="H350" s="497" t="s">
        <v>506</v>
      </c>
      <c r="I350" s="505">
        <v>87</v>
      </c>
      <c r="J350" s="506">
        <v>671</v>
      </c>
      <c r="K350" s="472">
        <f t="shared" si="20"/>
        <v>7.7126436781609193</v>
      </c>
      <c r="L350" s="507">
        <f t="shared" si="22"/>
        <v>1.6688636307110701E-2</v>
      </c>
      <c r="M350" s="508">
        <f t="shared" si="21"/>
        <v>1.3678133739940151E-3</v>
      </c>
      <c r="N350" s="452"/>
    </row>
    <row r="351" spans="1:16" s="475" customFormat="1">
      <c r="A351" s="440">
        <v>17</v>
      </c>
      <c r="B351" s="502"/>
      <c r="C351" s="503" t="s">
        <v>414</v>
      </c>
      <c r="D351" s="503" t="s">
        <v>261</v>
      </c>
      <c r="E351" s="503" t="s">
        <v>331</v>
      </c>
      <c r="F351" s="503" t="s">
        <v>407</v>
      </c>
      <c r="G351" s="504" t="s">
        <v>828</v>
      </c>
      <c r="H351" s="497" t="s">
        <v>506</v>
      </c>
      <c r="I351" s="505">
        <v>76</v>
      </c>
      <c r="J351" s="506">
        <v>665</v>
      </c>
      <c r="K351" s="472">
        <f t="shared" si="20"/>
        <v>8.75</v>
      </c>
      <c r="L351" s="507">
        <f t="shared" si="22"/>
        <v>1.6539408560698386E-2</v>
      </c>
      <c r="M351" s="508">
        <f t="shared" si="21"/>
        <v>1.355582553958301E-3</v>
      </c>
      <c r="N351" s="452"/>
    </row>
    <row r="352" spans="1:16" s="475" customFormat="1">
      <c r="A352" s="440">
        <v>18</v>
      </c>
      <c r="B352" s="502"/>
      <c r="C352" s="503" t="s">
        <v>414</v>
      </c>
      <c r="D352" s="503" t="s">
        <v>814</v>
      </c>
      <c r="E352" s="503" t="s">
        <v>331</v>
      </c>
      <c r="F352" s="503" t="s">
        <v>407</v>
      </c>
      <c r="G352" s="504" t="s">
        <v>829</v>
      </c>
      <c r="H352" s="497" t="s">
        <v>506</v>
      </c>
      <c r="I352" s="505">
        <v>60</v>
      </c>
      <c r="J352" s="506">
        <v>606</v>
      </c>
      <c r="K352" s="472">
        <f t="shared" si="20"/>
        <v>10.1</v>
      </c>
      <c r="L352" s="507">
        <f t="shared" si="22"/>
        <v>1.5072002387643942E-2</v>
      </c>
      <c r="M352" s="508">
        <f t="shared" si="21"/>
        <v>1.2353128236071134E-3</v>
      </c>
      <c r="N352" s="452"/>
    </row>
    <row r="353" spans="1:14" s="475" customFormat="1">
      <c r="A353" s="440">
        <v>19</v>
      </c>
      <c r="B353" s="502"/>
      <c r="C353" s="503" t="s">
        <v>414</v>
      </c>
      <c r="D353" s="503" t="s">
        <v>261</v>
      </c>
      <c r="E353" s="503" t="s">
        <v>331</v>
      </c>
      <c r="F353" s="503" t="s">
        <v>407</v>
      </c>
      <c r="G353" s="504" t="s">
        <v>830</v>
      </c>
      <c r="H353" s="497" t="s">
        <v>506</v>
      </c>
      <c r="I353" s="505">
        <v>21</v>
      </c>
      <c r="J353" s="506">
        <v>291</v>
      </c>
      <c r="K353" s="472">
        <f t="shared" si="20"/>
        <v>13.857142857142858</v>
      </c>
      <c r="L353" s="507">
        <f t="shared" si="22"/>
        <v>7.2375457009973389E-3</v>
      </c>
      <c r="M353" s="508">
        <f t="shared" si="21"/>
        <v>5.9319477173212874E-4</v>
      </c>
      <c r="N353" s="452"/>
    </row>
    <row r="354" spans="1:14" s="475" customFormat="1">
      <c r="A354" s="440">
        <v>20</v>
      </c>
      <c r="B354" s="502"/>
      <c r="C354" s="503" t="s">
        <v>414</v>
      </c>
      <c r="D354" s="503" t="s">
        <v>274</v>
      </c>
      <c r="E354" s="503" t="s">
        <v>538</v>
      </c>
      <c r="F354" s="503" t="s">
        <v>407</v>
      </c>
      <c r="G354" s="504" t="s">
        <v>831</v>
      </c>
      <c r="H354" s="497" t="s">
        <v>625</v>
      </c>
      <c r="I354" s="505">
        <v>60</v>
      </c>
      <c r="J354" s="506">
        <v>206</v>
      </c>
      <c r="K354" s="472">
        <f t="shared" si="20"/>
        <v>3.4333333333333331</v>
      </c>
      <c r="L354" s="507">
        <f t="shared" si="22"/>
        <v>5.1234859601561921E-3</v>
      </c>
      <c r="M354" s="508">
        <f t="shared" si="21"/>
        <v>4.199248212261805E-4</v>
      </c>
      <c r="N354" s="452"/>
    </row>
    <row r="355" spans="1:14" s="475" customFormat="1">
      <c r="A355" s="440">
        <v>21</v>
      </c>
      <c r="B355" s="502"/>
      <c r="C355" s="503" t="s">
        <v>414</v>
      </c>
      <c r="D355" s="503" t="s">
        <v>274</v>
      </c>
      <c r="E355" s="503" t="s">
        <v>331</v>
      </c>
      <c r="F355" s="503" t="s">
        <v>407</v>
      </c>
      <c r="G355" s="504" t="s">
        <v>832</v>
      </c>
      <c r="H355" s="497"/>
      <c r="I355" s="505">
        <v>60</v>
      </c>
      <c r="J355" s="506">
        <v>143</v>
      </c>
      <c r="K355" s="472">
        <f t="shared" si="20"/>
        <v>2.3833333333333333</v>
      </c>
      <c r="L355" s="507">
        <f t="shared" si="22"/>
        <v>3.556594622826871E-3</v>
      </c>
      <c r="M355" s="508">
        <f t="shared" si="21"/>
        <v>2.9150121085118352E-4</v>
      </c>
      <c r="N355" s="452"/>
    </row>
    <row r="356" spans="1:14" s="475" customFormat="1">
      <c r="A356" s="440">
        <v>22</v>
      </c>
      <c r="B356" s="502"/>
      <c r="C356" s="503" t="s">
        <v>414</v>
      </c>
      <c r="D356" s="503" t="s">
        <v>814</v>
      </c>
      <c r="E356" s="503" t="s">
        <v>538</v>
      </c>
      <c r="F356" s="503" t="s">
        <v>407</v>
      </c>
      <c r="G356" s="504" t="s">
        <v>833</v>
      </c>
      <c r="H356" s="497" t="s">
        <v>506</v>
      </c>
      <c r="I356" s="505">
        <v>0</v>
      </c>
      <c r="J356" s="506">
        <v>123</v>
      </c>
      <c r="K356" s="472" t="str">
        <f t="shared" si="20"/>
        <v/>
      </c>
      <c r="L356" s="507">
        <f t="shared" si="22"/>
        <v>3.0591688014524835E-3</v>
      </c>
      <c r="M356" s="508">
        <f t="shared" si="21"/>
        <v>2.5073181073213688E-4</v>
      </c>
      <c r="N356" s="452"/>
    </row>
    <row r="357" spans="1:14" s="475" customFormat="1">
      <c r="A357" s="440">
        <v>23</v>
      </c>
      <c r="B357" s="502"/>
      <c r="C357" s="503" t="s">
        <v>414</v>
      </c>
      <c r="D357" s="503" t="s">
        <v>814</v>
      </c>
      <c r="E357" s="503" t="s">
        <v>375</v>
      </c>
      <c r="F357" s="503" t="s">
        <v>407</v>
      </c>
      <c r="G357" s="504" t="s">
        <v>834</v>
      </c>
      <c r="H357" s="497"/>
      <c r="I357" s="505">
        <v>80</v>
      </c>
      <c r="J357" s="506">
        <v>37</v>
      </c>
      <c r="K357" s="472">
        <f t="shared" si="20"/>
        <v>0.46250000000000002</v>
      </c>
      <c r="L357" s="507">
        <f t="shared" si="22"/>
        <v>9.2023776954261699E-4</v>
      </c>
      <c r="M357" s="508">
        <f t="shared" si="21"/>
        <v>7.5423390220236304E-5</v>
      </c>
      <c r="N357" s="452"/>
    </row>
    <row r="358" spans="1:14" s="475" customFormat="1">
      <c r="A358" s="440">
        <v>24</v>
      </c>
      <c r="B358" s="502"/>
      <c r="C358" s="503" t="s">
        <v>414</v>
      </c>
      <c r="D358" s="503" t="s">
        <v>274</v>
      </c>
      <c r="E358" s="503" t="s">
        <v>331</v>
      </c>
      <c r="F358" s="503" t="s">
        <v>407</v>
      </c>
      <c r="G358" s="504" t="s">
        <v>835</v>
      </c>
      <c r="H358" s="497"/>
      <c r="I358" s="505">
        <v>0</v>
      </c>
      <c r="J358" s="506">
        <v>37</v>
      </c>
      <c r="K358" s="472" t="str">
        <f t="shared" si="20"/>
        <v/>
      </c>
      <c r="L358" s="507">
        <f t="shared" si="22"/>
        <v>9.2023776954261699E-4</v>
      </c>
      <c r="M358" s="508">
        <f t="shared" si="21"/>
        <v>7.5423390220236304E-5</v>
      </c>
      <c r="N358" s="452"/>
    </row>
    <row r="359" spans="1:14" s="475" customFormat="1">
      <c r="A359" s="440">
        <v>25</v>
      </c>
      <c r="B359" s="502"/>
      <c r="C359" s="503" t="s">
        <v>414</v>
      </c>
      <c r="D359" s="503" t="s">
        <v>264</v>
      </c>
      <c r="E359" s="503" t="s">
        <v>538</v>
      </c>
      <c r="F359" s="503" t="s">
        <v>407</v>
      </c>
      <c r="G359" s="504" t="s">
        <v>836</v>
      </c>
      <c r="H359" s="497"/>
      <c r="I359" s="505">
        <v>0</v>
      </c>
      <c r="J359" s="506">
        <v>25</v>
      </c>
      <c r="K359" s="472" t="str">
        <f t="shared" si="20"/>
        <v/>
      </c>
      <c r="L359" s="507">
        <f t="shared" si="22"/>
        <v>6.2178227671798444E-4</v>
      </c>
      <c r="M359" s="508">
        <f t="shared" si="21"/>
        <v>5.0961750148808307E-5</v>
      </c>
      <c r="N359" s="452"/>
    </row>
    <row r="360" spans="1:14" s="475" customFormat="1">
      <c r="A360" s="440">
        <v>26</v>
      </c>
      <c r="B360" s="502"/>
      <c r="C360" s="503" t="s">
        <v>414</v>
      </c>
      <c r="D360" s="503" t="s">
        <v>814</v>
      </c>
      <c r="E360" s="503" t="s">
        <v>331</v>
      </c>
      <c r="F360" s="503" t="s">
        <v>407</v>
      </c>
      <c r="G360" s="504" t="s">
        <v>837</v>
      </c>
      <c r="H360" s="497"/>
      <c r="I360" s="505">
        <v>32</v>
      </c>
      <c r="J360" s="506">
        <v>21</v>
      </c>
      <c r="K360" s="472">
        <f t="shared" si="20"/>
        <v>0.65625</v>
      </c>
      <c r="L360" s="507">
        <f t="shared" si="22"/>
        <v>5.2229711244310693E-4</v>
      </c>
      <c r="M360" s="508">
        <f t="shared" si="21"/>
        <v>4.2807870124998982E-5</v>
      </c>
      <c r="N360" s="452"/>
    </row>
    <row r="361" spans="1:14" s="475" customFormat="1">
      <c r="A361" s="440">
        <v>27</v>
      </c>
      <c r="B361" s="502"/>
      <c r="C361" s="503" t="s">
        <v>414</v>
      </c>
      <c r="D361" s="503" t="s">
        <v>261</v>
      </c>
      <c r="E361" s="503" t="s">
        <v>331</v>
      </c>
      <c r="F361" s="503" t="s">
        <v>407</v>
      </c>
      <c r="G361" s="504" t="s">
        <v>838</v>
      </c>
      <c r="H361" s="497"/>
      <c r="I361" s="505">
        <v>0</v>
      </c>
      <c r="J361" s="506">
        <v>19</v>
      </c>
      <c r="K361" s="472" t="str">
        <f t="shared" si="20"/>
        <v/>
      </c>
      <c r="L361" s="507">
        <f t="shared" si="22"/>
        <v>4.7255453030566817E-4</v>
      </c>
      <c r="M361" s="508">
        <f t="shared" si="21"/>
        <v>3.8730930113094315E-5</v>
      </c>
      <c r="N361" s="452"/>
    </row>
    <row r="362" spans="1:14" s="475" customFormat="1">
      <c r="A362" s="440">
        <v>28</v>
      </c>
      <c r="B362" s="502"/>
      <c r="C362" s="503" t="s">
        <v>414</v>
      </c>
      <c r="D362" s="503" t="s">
        <v>261</v>
      </c>
      <c r="E362" s="503" t="s">
        <v>331</v>
      </c>
      <c r="F362" s="503" t="s">
        <v>407</v>
      </c>
      <c r="G362" s="504" t="s">
        <v>384</v>
      </c>
      <c r="H362" s="497"/>
      <c r="I362" s="505">
        <v>53</v>
      </c>
      <c r="J362" s="506">
        <v>11</v>
      </c>
      <c r="K362" s="472">
        <f t="shared" si="20"/>
        <v>0.20754716981132076</v>
      </c>
      <c r="L362" s="507">
        <f t="shared" si="22"/>
        <v>2.7358420175591314E-4</v>
      </c>
      <c r="M362" s="508">
        <f t="shared" si="21"/>
        <v>2.2423170065475657E-5</v>
      </c>
      <c r="N362" s="452"/>
    </row>
    <row r="363" spans="1:14" s="475" customFormat="1">
      <c r="A363" s="440">
        <v>29</v>
      </c>
      <c r="B363" s="502"/>
      <c r="C363" s="503" t="s">
        <v>414</v>
      </c>
      <c r="D363" s="503" t="s">
        <v>261</v>
      </c>
      <c r="E363" s="503" t="s">
        <v>331</v>
      </c>
      <c r="F363" s="503" t="s">
        <v>407</v>
      </c>
      <c r="G363" s="504" t="s">
        <v>839</v>
      </c>
      <c r="H363" s="497"/>
      <c r="I363" s="505">
        <v>0</v>
      </c>
      <c r="J363" s="506">
        <v>7</v>
      </c>
      <c r="K363" s="472" t="str">
        <f t="shared" si="20"/>
        <v/>
      </c>
      <c r="L363" s="507">
        <f t="shared" si="22"/>
        <v>1.7409903748103565E-4</v>
      </c>
      <c r="M363" s="508">
        <f t="shared" si="21"/>
        <v>1.4269290041666327E-5</v>
      </c>
      <c r="N363" s="452"/>
    </row>
    <row r="364" spans="1:14" s="475" customFormat="1">
      <c r="A364" s="440">
        <v>30</v>
      </c>
      <c r="B364" s="502"/>
      <c r="C364" s="503" t="s">
        <v>414</v>
      </c>
      <c r="D364" s="503" t="s">
        <v>261</v>
      </c>
      <c r="E364" s="503" t="s">
        <v>538</v>
      </c>
      <c r="F364" s="503" t="s">
        <v>407</v>
      </c>
      <c r="G364" s="504" t="s">
        <v>840</v>
      </c>
      <c r="H364" s="497"/>
      <c r="I364" s="505">
        <v>0</v>
      </c>
      <c r="J364" s="506">
        <v>6</v>
      </c>
      <c r="K364" s="472" t="str">
        <f t="shared" si="20"/>
        <v/>
      </c>
      <c r="L364" s="507">
        <f t="shared" si="22"/>
        <v>1.4922774641231627E-4</v>
      </c>
      <c r="M364" s="508">
        <f t="shared" si="21"/>
        <v>1.2230820035713995E-5</v>
      </c>
      <c r="N364" s="452"/>
    </row>
    <row r="365" spans="1:14" s="475" customFormat="1">
      <c r="A365" s="440">
        <v>31</v>
      </c>
      <c r="B365" s="502"/>
      <c r="C365" s="503" t="s">
        <v>414</v>
      </c>
      <c r="D365" s="503" t="s">
        <v>266</v>
      </c>
      <c r="E365" s="503" t="s">
        <v>331</v>
      </c>
      <c r="F365" s="503" t="s">
        <v>407</v>
      </c>
      <c r="G365" s="504" t="s">
        <v>841</v>
      </c>
      <c r="H365" s="497"/>
      <c r="I365" s="505">
        <v>0</v>
      </c>
      <c r="J365" s="506">
        <v>5</v>
      </c>
      <c r="K365" s="472" t="str">
        <f t="shared" si="20"/>
        <v/>
      </c>
      <c r="L365" s="507">
        <f t="shared" si="22"/>
        <v>1.2435645534359689E-4</v>
      </c>
      <c r="M365" s="508">
        <f t="shared" si="21"/>
        <v>1.0192350029761662E-5</v>
      </c>
      <c r="N365" s="452"/>
    </row>
    <row r="366" spans="1:14" s="475" customFormat="1" ht="16.5" thickBot="1">
      <c r="A366" s="440">
        <v>32</v>
      </c>
      <c r="B366" s="528"/>
      <c r="C366" s="529" t="s">
        <v>414</v>
      </c>
      <c r="D366" s="529" t="s">
        <v>264</v>
      </c>
      <c r="E366" s="529" t="s">
        <v>331</v>
      </c>
      <c r="F366" s="529" t="s">
        <v>407</v>
      </c>
      <c r="G366" s="530" t="s">
        <v>842</v>
      </c>
      <c r="H366" s="531"/>
      <c r="I366" s="532">
        <v>0</v>
      </c>
      <c r="J366" s="533">
        <v>4</v>
      </c>
      <c r="K366" s="485" t="str">
        <f t="shared" si="20"/>
        <v/>
      </c>
      <c r="L366" s="538">
        <f t="shared" si="22"/>
        <v>9.9485164274877515E-5</v>
      </c>
      <c r="M366" s="539">
        <f t="shared" si="21"/>
        <v>8.153880023809329E-6</v>
      </c>
      <c r="N366" s="452"/>
    </row>
    <row r="367" spans="1:14" hidden="1">
      <c r="A367" s="544">
        <v>364</v>
      </c>
      <c r="B367" s="545"/>
      <c r="C367" s="546" t="s">
        <v>320</v>
      </c>
      <c r="D367" s="546" t="s">
        <v>28</v>
      </c>
      <c r="E367" s="547" t="s">
        <v>331</v>
      </c>
      <c r="F367" s="547" t="s">
        <v>843</v>
      </c>
      <c r="G367" s="548" t="s">
        <v>844</v>
      </c>
      <c r="H367" s="549"/>
      <c r="I367" s="550">
        <v>19</v>
      </c>
      <c r="J367" s="551">
        <v>147</v>
      </c>
      <c r="K367" s="552">
        <f t="shared" si="20"/>
        <v>7.7368421052631575</v>
      </c>
      <c r="N367" s="452"/>
    </row>
    <row r="368" spans="1:14" hidden="1">
      <c r="A368" s="544">
        <v>365</v>
      </c>
      <c r="B368" s="464"/>
      <c r="C368" s="466" t="s">
        <v>320</v>
      </c>
      <c r="D368" s="466" t="s">
        <v>28</v>
      </c>
      <c r="E368" s="467" t="s">
        <v>331</v>
      </c>
      <c r="F368" s="467" t="s">
        <v>843</v>
      </c>
      <c r="G368" s="468" t="s">
        <v>29</v>
      </c>
      <c r="H368" s="469"/>
      <c r="I368" s="470">
        <v>19</v>
      </c>
      <c r="J368" s="471">
        <v>5</v>
      </c>
      <c r="K368" s="552">
        <f t="shared" si="20"/>
        <v>0.26315789473684209</v>
      </c>
      <c r="L368" s="452"/>
      <c r="M368" s="452"/>
      <c r="N368" s="452"/>
    </row>
    <row r="369" spans="1:14" hidden="1">
      <c r="A369" s="544">
        <v>366</v>
      </c>
      <c r="B369" s="464"/>
      <c r="C369" s="466" t="s">
        <v>320</v>
      </c>
      <c r="D369" s="466" t="s">
        <v>18</v>
      </c>
      <c r="E369" s="467" t="s">
        <v>331</v>
      </c>
      <c r="F369" s="467" t="s">
        <v>843</v>
      </c>
      <c r="G369" s="468" t="s">
        <v>20</v>
      </c>
      <c r="H369" s="469"/>
      <c r="I369" s="470">
        <v>18</v>
      </c>
      <c r="J369" s="471">
        <v>5</v>
      </c>
      <c r="K369" s="552">
        <f t="shared" si="20"/>
        <v>0.27777777777777779</v>
      </c>
      <c r="N369" s="452"/>
    </row>
    <row r="370" spans="1:14" hidden="1">
      <c r="A370" s="544">
        <v>367</v>
      </c>
      <c r="B370" s="464"/>
      <c r="C370" s="466" t="s">
        <v>320</v>
      </c>
      <c r="D370" s="466" t="s">
        <v>28</v>
      </c>
      <c r="E370" s="467" t="s">
        <v>331</v>
      </c>
      <c r="F370" s="467" t="s">
        <v>843</v>
      </c>
      <c r="G370" s="468" t="s">
        <v>35</v>
      </c>
      <c r="H370" s="469"/>
      <c r="I370" s="470">
        <v>9</v>
      </c>
      <c r="J370" s="471">
        <v>4</v>
      </c>
      <c r="K370" s="552">
        <f t="shared" si="20"/>
        <v>0.44444444444444442</v>
      </c>
      <c r="N370" s="452"/>
    </row>
    <row r="371" spans="1:14" hidden="1">
      <c r="A371" s="544">
        <v>368</v>
      </c>
      <c r="B371" s="464"/>
      <c r="C371" s="466" t="s">
        <v>320</v>
      </c>
      <c r="D371" s="466" t="s">
        <v>28</v>
      </c>
      <c r="E371" s="467" t="s">
        <v>331</v>
      </c>
      <c r="F371" s="467" t="s">
        <v>843</v>
      </c>
      <c r="G371" s="468" t="s">
        <v>845</v>
      </c>
      <c r="H371" s="469"/>
      <c r="I371" s="470">
        <v>9</v>
      </c>
      <c r="J371" s="471">
        <v>3</v>
      </c>
      <c r="K371" s="552">
        <f t="shared" si="20"/>
        <v>0.33333333333333331</v>
      </c>
      <c r="N371" s="452"/>
    </row>
    <row r="372" spans="1:14" hidden="1">
      <c r="A372" s="544">
        <v>369</v>
      </c>
      <c r="B372" s="464"/>
      <c r="C372" s="466" t="s">
        <v>320</v>
      </c>
      <c r="D372" s="466" t="s">
        <v>23</v>
      </c>
      <c r="E372" s="467" t="s">
        <v>538</v>
      </c>
      <c r="F372" s="467" t="s">
        <v>843</v>
      </c>
      <c r="G372" s="468" t="s">
        <v>38</v>
      </c>
      <c r="H372" s="469"/>
      <c r="I372" s="470">
        <v>13</v>
      </c>
      <c r="J372" s="471">
        <v>2</v>
      </c>
      <c r="K372" s="552">
        <f t="shared" si="20"/>
        <v>0.15384615384615385</v>
      </c>
      <c r="N372" s="452"/>
    </row>
    <row r="373" spans="1:14" hidden="1">
      <c r="A373" s="544">
        <v>370</v>
      </c>
      <c r="B373" s="502"/>
      <c r="C373" s="503" t="s">
        <v>330</v>
      </c>
      <c r="D373" s="503" t="s">
        <v>66</v>
      </c>
      <c r="E373" s="503" t="s">
        <v>331</v>
      </c>
      <c r="F373" s="503" t="s">
        <v>843</v>
      </c>
      <c r="G373" s="504" t="s">
        <v>846</v>
      </c>
      <c r="H373" s="497"/>
      <c r="I373" s="505">
        <v>11</v>
      </c>
      <c r="J373" s="506">
        <v>36</v>
      </c>
      <c r="K373" s="552">
        <f t="shared" si="20"/>
        <v>3.2727272727272729</v>
      </c>
      <c r="N373" s="452"/>
    </row>
    <row r="374" spans="1:14" hidden="1">
      <c r="A374" s="544">
        <v>371</v>
      </c>
      <c r="B374" s="464"/>
      <c r="C374" s="466" t="s">
        <v>330</v>
      </c>
      <c r="D374" s="466" t="s">
        <v>66</v>
      </c>
      <c r="E374" s="467" t="s">
        <v>538</v>
      </c>
      <c r="F374" s="467" t="s">
        <v>843</v>
      </c>
      <c r="G374" s="468" t="s">
        <v>847</v>
      </c>
      <c r="H374" s="469"/>
      <c r="I374" s="470">
        <v>15</v>
      </c>
      <c r="J374" s="471">
        <v>8</v>
      </c>
      <c r="K374" s="552">
        <f t="shared" si="20"/>
        <v>0.53333333333333333</v>
      </c>
      <c r="N374" s="452"/>
    </row>
    <row r="375" spans="1:14" hidden="1">
      <c r="A375" s="544">
        <v>372</v>
      </c>
      <c r="B375" s="464"/>
      <c r="C375" s="466" t="s">
        <v>330</v>
      </c>
      <c r="D375" s="466" t="s">
        <v>66</v>
      </c>
      <c r="E375" s="467" t="s">
        <v>331</v>
      </c>
      <c r="F375" s="467" t="s">
        <v>843</v>
      </c>
      <c r="G375" s="468" t="s">
        <v>67</v>
      </c>
      <c r="H375" s="469"/>
      <c r="I375" s="470">
        <v>18</v>
      </c>
      <c r="J375" s="471">
        <v>5</v>
      </c>
      <c r="K375" s="552">
        <f t="shared" si="20"/>
        <v>0.27777777777777779</v>
      </c>
      <c r="L375" s="452"/>
      <c r="M375" s="452"/>
      <c r="N375" s="452"/>
    </row>
    <row r="376" spans="1:14" hidden="1">
      <c r="A376" s="544">
        <v>373</v>
      </c>
      <c r="B376" s="502"/>
      <c r="C376" s="503" t="s">
        <v>330</v>
      </c>
      <c r="D376" s="503" t="s">
        <v>66</v>
      </c>
      <c r="E376" s="503" t="s">
        <v>331</v>
      </c>
      <c r="F376" s="503" t="s">
        <v>843</v>
      </c>
      <c r="G376" s="504" t="s">
        <v>848</v>
      </c>
      <c r="H376" s="497"/>
      <c r="I376" s="505">
        <v>18</v>
      </c>
      <c r="J376" s="506">
        <v>2</v>
      </c>
      <c r="K376" s="552">
        <f t="shared" si="20"/>
        <v>0.1111111111111111</v>
      </c>
      <c r="N376" s="452"/>
    </row>
    <row r="377" spans="1:14" hidden="1">
      <c r="A377" s="544">
        <v>374</v>
      </c>
      <c r="B377" s="502"/>
      <c r="C377" s="503" t="s">
        <v>330</v>
      </c>
      <c r="D377" s="503" t="s">
        <v>59</v>
      </c>
      <c r="E377" s="503" t="s">
        <v>331</v>
      </c>
      <c r="F377" s="503" t="s">
        <v>843</v>
      </c>
      <c r="G377" s="504" t="s">
        <v>73</v>
      </c>
      <c r="H377" s="497"/>
      <c r="I377" s="505">
        <v>6</v>
      </c>
      <c r="J377" s="506">
        <v>2</v>
      </c>
      <c r="K377" s="552">
        <f t="shared" si="20"/>
        <v>0.33333333333333331</v>
      </c>
      <c r="L377" s="452"/>
      <c r="M377" s="452"/>
      <c r="N377" s="452"/>
    </row>
    <row r="378" spans="1:14" hidden="1">
      <c r="A378" s="544">
        <v>375</v>
      </c>
      <c r="B378" s="502"/>
      <c r="C378" s="503" t="s">
        <v>330</v>
      </c>
      <c r="D378" s="503" t="s">
        <v>59</v>
      </c>
      <c r="E378" s="503" t="s">
        <v>331</v>
      </c>
      <c r="F378" s="503" t="s">
        <v>843</v>
      </c>
      <c r="G378" s="504" t="s">
        <v>849</v>
      </c>
      <c r="H378" s="497"/>
      <c r="I378" s="505">
        <v>8</v>
      </c>
      <c r="J378" s="506">
        <v>1</v>
      </c>
      <c r="K378" s="552">
        <f t="shared" si="20"/>
        <v>0.125</v>
      </c>
      <c r="L378" s="452"/>
      <c r="M378" s="452"/>
      <c r="N378" s="452"/>
    </row>
    <row r="379" spans="1:14" hidden="1">
      <c r="A379" s="544">
        <v>376</v>
      </c>
      <c r="B379" s="502"/>
      <c r="C379" s="503" t="s">
        <v>337</v>
      </c>
      <c r="D379" s="503" t="s">
        <v>82</v>
      </c>
      <c r="E379" s="503" t="s">
        <v>331</v>
      </c>
      <c r="F379" s="503" t="s">
        <v>843</v>
      </c>
      <c r="G379" s="504" t="s">
        <v>94</v>
      </c>
      <c r="H379" s="497"/>
      <c r="I379" s="505">
        <v>0</v>
      </c>
      <c r="J379" s="506">
        <v>10</v>
      </c>
      <c r="K379" s="552" t="str">
        <f t="shared" si="20"/>
        <v/>
      </c>
      <c r="N379" s="452"/>
    </row>
    <row r="380" spans="1:14" hidden="1">
      <c r="A380" s="544">
        <v>377</v>
      </c>
      <c r="B380" s="502"/>
      <c r="C380" s="503" t="s">
        <v>337</v>
      </c>
      <c r="D380" s="503" t="s">
        <v>82</v>
      </c>
      <c r="E380" s="503" t="s">
        <v>538</v>
      </c>
      <c r="F380" s="503" t="s">
        <v>843</v>
      </c>
      <c r="G380" s="504" t="s">
        <v>850</v>
      </c>
      <c r="H380" s="497"/>
      <c r="I380" s="505">
        <v>0</v>
      </c>
      <c r="J380" s="506">
        <v>8</v>
      </c>
      <c r="K380" s="552" t="str">
        <f t="shared" si="20"/>
        <v/>
      </c>
      <c r="N380" s="452"/>
    </row>
    <row r="381" spans="1:14" hidden="1">
      <c r="A381" s="544">
        <v>378</v>
      </c>
      <c r="B381" s="502"/>
      <c r="C381" s="503" t="s">
        <v>337</v>
      </c>
      <c r="D381" s="503" t="s">
        <v>89</v>
      </c>
      <c r="E381" s="503" t="s">
        <v>331</v>
      </c>
      <c r="F381" s="503" t="s">
        <v>843</v>
      </c>
      <c r="G381" s="504" t="s">
        <v>851</v>
      </c>
      <c r="H381" s="497"/>
      <c r="I381" s="505">
        <v>19</v>
      </c>
      <c r="J381" s="506">
        <v>8</v>
      </c>
      <c r="K381" s="552">
        <f t="shared" si="20"/>
        <v>0.42105263157894735</v>
      </c>
      <c r="L381" s="452"/>
      <c r="M381" s="452"/>
      <c r="N381" s="452"/>
    </row>
    <row r="382" spans="1:14" hidden="1">
      <c r="A382" s="544">
        <v>379</v>
      </c>
      <c r="B382" s="502"/>
      <c r="C382" s="503" t="s">
        <v>337</v>
      </c>
      <c r="D382" s="503" t="s">
        <v>82</v>
      </c>
      <c r="E382" s="503" t="s">
        <v>331</v>
      </c>
      <c r="F382" s="503" t="s">
        <v>843</v>
      </c>
      <c r="G382" s="504" t="s">
        <v>87</v>
      </c>
      <c r="H382" s="497"/>
      <c r="I382" s="505">
        <v>15</v>
      </c>
      <c r="J382" s="506">
        <v>7</v>
      </c>
      <c r="K382" s="552">
        <f t="shared" si="20"/>
        <v>0.46666666666666667</v>
      </c>
      <c r="N382" s="452"/>
    </row>
    <row r="383" spans="1:14" hidden="1">
      <c r="A383" s="544">
        <v>380</v>
      </c>
      <c r="B383" s="502"/>
      <c r="C383" s="503" t="s">
        <v>337</v>
      </c>
      <c r="D383" s="503" t="s">
        <v>108</v>
      </c>
      <c r="E383" s="503" t="s">
        <v>331</v>
      </c>
      <c r="F383" s="503" t="s">
        <v>843</v>
      </c>
      <c r="G383" s="504" t="s">
        <v>852</v>
      </c>
      <c r="H383" s="497"/>
      <c r="I383" s="505">
        <v>13</v>
      </c>
      <c r="J383" s="506">
        <v>7</v>
      </c>
      <c r="K383" s="552">
        <f t="shared" si="20"/>
        <v>0.53846153846153844</v>
      </c>
      <c r="N383" s="452"/>
    </row>
    <row r="384" spans="1:14" hidden="1">
      <c r="A384" s="544">
        <v>381</v>
      </c>
      <c r="B384" s="502"/>
      <c r="C384" s="503" t="s">
        <v>337</v>
      </c>
      <c r="D384" s="503" t="s">
        <v>82</v>
      </c>
      <c r="E384" s="503" t="s">
        <v>331</v>
      </c>
      <c r="F384" s="503" t="s">
        <v>843</v>
      </c>
      <c r="G384" s="504" t="s">
        <v>853</v>
      </c>
      <c r="H384" s="497"/>
      <c r="I384" s="505">
        <v>8</v>
      </c>
      <c r="J384" s="506">
        <v>7</v>
      </c>
      <c r="K384" s="552">
        <f t="shared" si="20"/>
        <v>0.875</v>
      </c>
      <c r="N384" s="452"/>
    </row>
    <row r="385" spans="1:14" hidden="1">
      <c r="A385" s="544">
        <v>382</v>
      </c>
      <c r="B385" s="502"/>
      <c r="C385" s="503" t="s">
        <v>337</v>
      </c>
      <c r="D385" s="503" t="s">
        <v>91</v>
      </c>
      <c r="E385" s="503" t="s">
        <v>331</v>
      </c>
      <c r="F385" s="503" t="s">
        <v>843</v>
      </c>
      <c r="G385" s="504" t="s">
        <v>854</v>
      </c>
      <c r="H385" s="497"/>
      <c r="I385" s="505">
        <v>15</v>
      </c>
      <c r="J385" s="506">
        <v>6</v>
      </c>
      <c r="K385" s="552">
        <f t="shared" si="20"/>
        <v>0.4</v>
      </c>
      <c r="N385" s="452"/>
    </row>
    <row r="386" spans="1:14" hidden="1">
      <c r="A386" s="544">
        <v>383</v>
      </c>
      <c r="B386" s="502"/>
      <c r="C386" s="503" t="s">
        <v>337</v>
      </c>
      <c r="D386" s="503" t="s">
        <v>84</v>
      </c>
      <c r="E386" s="503" t="s">
        <v>331</v>
      </c>
      <c r="F386" s="503" t="s">
        <v>843</v>
      </c>
      <c r="G386" s="504" t="s">
        <v>85</v>
      </c>
      <c r="H386" s="497"/>
      <c r="I386" s="505">
        <v>15</v>
      </c>
      <c r="J386" s="506">
        <v>5</v>
      </c>
      <c r="K386" s="552">
        <f t="shared" si="20"/>
        <v>0.33333333333333331</v>
      </c>
      <c r="N386" s="452"/>
    </row>
    <row r="387" spans="1:14" hidden="1">
      <c r="A387" s="544">
        <v>384</v>
      </c>
      <c r="B387" s="502"/>
      <c r="C387" s="503" t="s">
        <v>337</v>
      </c>
      <c r="D387" s="503" t="s">
        <v>100</v>
      </c>
      <c r="E387" s="503" t="s">
        <v>367</v>
      </c>
      <c r="F387" s="503" t="s">
        <v>843</v>
      </c>
      <c r="G387" s="504" t="s">
        <v>855</v>
      </c>
      <c r="H387" s="497"/>
      <c r="I387" s="505">
        <v>0</v>
      </c>
      <c r="J387" s="506">
        <v>4</v>
      </c>
      <c r="K387" s="552" t="str">
        <f t="shared" si="20"/>
        <v/>
      </c>
      <c r="N387" s="452"/>
    </row>
    <row r="388" spans="1:14" hidden="1">
      <c r="A388" s="544">
        <v>385</v>
      </c>
      <c r="B388" s="502"/>
      <c r="C388" s="503" t="s">
        <v>337</v>
      </c>
      <c r="D388" s="503" t="s">
        <v>91</v>
      </c>
      <c r="E388" s="503" t="s">
        <v>331</v>
      </c>
      <c r="F388" s="503" t="s">
        <v>843</v>
      </c>
      <c r="G388" s="504" t="s">
        <v>856</v>
      </c>
      <c r="H388" s="497"/>
      <c r="I388" s="505">
        <v>14</v>
      </c>
      <c r="J388" s="506">
        <v>3</v>
      </c>
      <c r="K388" s="552">
        <f t="shared" ref="K388:K412" si="23">IF(I388=0, "", J388/I388)</f>
        <v>0.21428571428571427</v>
      </c>
      <c r="N388" s="452"/>
    </row>
    <row r="389" spans="1:14" hidden="1">
      <c r="A389" s="544">
        <v>386</v>
      </c>
      <c r="B389" s="502"/>
      <c r="C389" s="503" t="s">
        <v>337</v>
      </c>
      <c r="D389" s="503" t="s">
        <v>84</v>
      </c>
      <c r="E389" s="503" t="s">
        <v>331</v>
      </c>
      <c r="F389" s="503" t="s">
        <v>843</v>
      </c>
      <c r="G389" s="504" t="s">
        <v>857</v>
      </c>
      <c r="H389" s="497"/>
      <c r="I389" s="505">
        <v>19</v>
      </c>
      <c r="J389" s="506">
        <v>2</v>
      </c>
      <c r="K389" s="552">
        <f t="shared" si="23"/>
        <v>0.10526315789473684</v>
      </c>
      <c r="N389" s="452"/>
    </row>
    <row r="390" spans="1:14" hidden="1">
      <c r="A390" s="544">
        <v>387</v>
      </c>
      <c r="B390" s="502"/>
      <c r="C390" s="503" t="s">
        <v>341</v>
      </c>
      <c r="D390" s="503" t="s">
        <v>119</v>
      </c>
      <c r="E390" s="503" t="s">
        <v>331</v>
      </c>
      <c r="F390" s="503" t="s">
        <v>843</v>
      </c>
      <c r="G390" s="504" t="s">
        <v>858</v>
      </c>
      <c r="H390" s="497"/>
      <c r="I390" s="505">
        <v>0</v>
      </c>
      <c r="J390" s="506">
        <v>16</v>
      </c>
      <c r="K390" s="552" t="str">
        <f t="shared" si="23"/>
        <v/>
      </c>
      <c r="N390" s="452"/>
    </row>
    <row r="391" spans="1:14" hidden="1">
      <c r="A391" s="544">
        <v>388</v>
      </c>
      <c r="B391" s="502"/>
      <c r="C391" s="503" t="s">
        <v>341</v>
      </c>
      <c r="D391" s="503" t="s">
        <v>117</v>
      </c>
      <c r="E391" s="503" t="s">
        <v>331</v>
      </c>
      <c r="F391" s="503" t="s">
        <v>843</v>
      </c>
      <c r="G391" s="504" t="s">
        <v>859</v>
      </c>
      <c r="H391" s="497"/>
      <c r="I391" s="505">
        <v>3</v>
      </c>
      <c r="J391" s="506">
        <v>6</v>
      </c>
      <c r="K391" s="552">
        <f t="shared" si="23"/>
        <v>2</v>
      </c>
      <c r="N391" s="452"/>
    </row>
    <row r="392" spans="1:14" hidden="1">
      <c r="A392" s="544">
        <v>389</v>
      </c>
      <c r="B392" s="502"/>
      <c r="C392" s="503" t="s">
        <v>341</v>
      </c>
      <c r="D392" s="503" t="s">
        <v>117</v>
      </c>
      <c r="E392" s="503" t="s">
        <v>331</v>
      </c>
      <c r="F392" s="503" t="s">
        <v>843</v>
      </c>
      <c r="G392" s="504" t="s">
        <v>860</v>
      </c>
      <c r="H392" s="497"/>
      <c r="I392" s="505">
        <v>3</v>
      </c>
      <c r="J392" s="506">
        <v>2</v>
      </c>
      <c r="K392" s="552">
        <f t="shared" si="23"/>
        <v>0.66666666666666663</v>
      </c>
      <c r="L392" s="452"/>
      <c r="M392" s="452"/>
      <c r="N392" s="452"/>
    </row>
    <row r="393" spans="1:14" hidden="1">
      <c r="A393" s="544">
        <v>390</v>
      </c>
      <c r="B393" s="502"/>
      <c r="C393" s="503" t="s">
        <v>341</v>
      </c>
      <c r="D393" s="503" t="s">
        <v>119</v>
      </c>
      <c r="E393" s="503" t="s">
        <v>538</v>
      </c>
      <c r="F393" s="503" t="s">
        <v>843</v>
      </c>
      <c r="G393" s="504" t="s">
        <v>861</v>
      </c>
      <c r="H393" s="497"/>
      <c r="I393" s="505">
        <v>15</v>
      </c>
      <c r="J393" s="506">
        <v>1</v>
      </c>
      <c r="K393" s="552">
        <f t="shared" si="23"/>
        <v>6.6666666666666666E-2</v>
      </c>
      <c r="N393" s="452"/>
    </row>
    <row r="394" spans="1:14" hidden="1">
      <c r="A394" s="544">
        <v>391</v>
      </c>
      <c r="B394" s="502"/>
      <c r="C394" s="503" t="s">
        <v>408</v>
      </c>
      <c r="D394" s="503" t="s">
        <v>356</v>
      </c>
      <c r="E394" s="503" t="s">
        <v>331</v>
      </c>
      <c r="F394" s="503" t="s">
        <v>843</v>
      </c>
      <c r="G394" s="504" t="s">
        <v>156</v>
      </c>
      <c r="H394" s="497"/>
      <c r="I394" s="505">
        <v>15</v>
      </c>
      <c r="J394" s="506">
        <v>5</v>
      </c>
      <c r="K394" s="552">
        <f t="shared" si="23"/>
        <v>0.33333333333333331</v>
      </c>
      <c r="N394" s="452"/>
    </row>
    <row r="395" spans="1:14" hidden="1">
      <c r="A395" s="544">
        <v>392</v>
      </c>
      <c r="B395" s="502"/>
      <c r="C395" s="503" t="s">
        <v>408</v>
      </c>
      <c r="D395" s="503" t="s">
        <v>356</v>
      </c>
      <c r="E395" s="503" t="s">
        <v>331</v>
      </c>
      <c r="F395" s="503" t="s">
        <v>843</v>
      </c>
      <c r="G395" s="504" t="s">
        <v>862</v>
      </c>
      <c r="H395" s="497"/>
      <c r="I395" s="505">
        <v>8</v>
      </c>
      <c r="J395" s="506">
        <v>1</v>
      </c>
      <c r="K395" s="552">
        <f t="shared" si="23"/>
        <v>0.125</v>
      </c>
      <c r="N395" s="452"/>
    </row>
    <row r="396" spans="1:14" hidden="1">
      <c r="A396" s="544">
        <v>393</v>
      </c>
      <c r="B396" s="502"/>
      <c r="C396" s="503" t="s">
        <v>360</v>
      </c>
      <c r="D396" s="503" t="s">
        <v>863</v>
      </c>
      <c r="E396" s="503" t="s">
        <v>331</v>
      </c>
      <c r="F396" s="503" t="s">
        <v>843</v>
      </c>
      <c r="G396" s="504" t="s">
        <v>864</v>
      </c>
      <c r="H396" s="497"/>
      <c r="I396" s="505">
        <v>19</v>
      </c>
      <c r="J396" s="506">
        <v>11</v>
      </c>
      <c r="K396" s="552">
        <f t="shared" si="23"/>
        <v>0.57894736842105265</v>
      </c>
      <c r="N396" s="452"/>
    </row>
    <row r="397" spans="1:14" hidden="1">
      <c r="A397" s="544">
        <v>394</v>
      </c>
      <c r="B397" s="502"/>
      <c r="C397" s="503" t="s">
        <v>360</v>
      </c>
      <c r="D397" s="503" t="s">
        <v>185</v>
      </c>
      <c r="E397" s="503" t="s">
        <v>331</v>
      </c>
      <c r="F397" s="503" t="s">
        <v>843</v>
      </c>
      <c r="G397" s="504" t="s">
        <v>186</v>
      </c>
      <c r="H397" s="497"/>
      <c r="I397" s="505">
        <v>0</v>
      </c>
      <c r="J397" s="506">
        <v>7</v>
      </c>
      <c r="K397" s="552" t="str">
        <f t="shared" si="23"/>
        <v/>
      </c>
      <c r="L397" s="452"/>
      <c r="M397" s="452"/>
      <c r="N397" s="452"/>
    </row>
    <row r="398" spans="1:14" hidden="1">
      <c r="A398" s="544">
        <v>395</v>
      </c>
      <c r="B398" s="502"/>
      <c r="C398" s="503" t="s">
        <v>360</v>
      </c>
      <c r="D398" s="503" t="s">
        <v>183</v>
      </c>
      <c r="E398" s="503" t="s">
        <v>538</v>
      </c>
      <c r="F398" s="503" t="s">
        <v>843</v>
      </c>
      <c r="G398" s="504" t="s">
        <v>188</v>
      </c>
      <c r="H398" s="497"/>
      <c r="I398" s="505">
        <v>8</v>
      </c>
      <c r="J398" s="506">
        <v>2</v>
      </c>
      <c r="K398" s="552">
        <f t="shared" si="23"/>
        <v>0.25</v>
      </c>
      <c r="L398" s="452"/>
      <c r="M398" s="452"/>
      <c r="N398" s="452"/>
    </row>
    <row r="399" spans="1:14" hidden="1">
      <c r="A399" s="544">
        <v>396</v>
      </c>
      <c r="B399" s="502"/>
      <c r="C399" s="503" t="s">
        <v>409</v>
      </c>
      <c r="D399" s="503" t="s">
        <v>212</v>
      </c>
      <c r="E399" s="503" t="s">
        <v>331</v>
      </c>
      <c r="F399" s="503" t="s">
        <v>843</v>
      </c>
      <c r="G399" s="504" t="s">
        <v>865</v>
      </c>
      <c r="H399" s="497"/>
      <c r="I399" s="505">
        <v>19</v>
      </c>
      <c r="J399" s="506">
        <v>32</v>
      </c>
      <c r="K399" s="552">
        <f t="shared" si="23"/>
        <v>1.6842105263157894</v>
      </c>
      <c r="N399" s="452"/>
    </row>
    <row r="400" spans="1:14" hidden="1">
      <c r="A400" s="544">
        <v>397</v>
      </c>
      <c r="B400" s="502"/>
      <c r="C400" s="503" t="s">
        <v>409</v>
      </c>
      <c r="D400" s="503" t="s">
        <v>210</v>
      </c>
      <c r="E400" s="503" t="s">
        <v>331</v>
      </c>
      <c r="F400" s="503" t="s">
        <v>843</v>
      </c>
      <c r="G400" s="504" t="s">
        <v>866</v>
      </c>
      <c r="H400" s="497"/>
      <c r="I400" s="505">
        <v>13</v>
      </c>
      <c r="J400" s="506">
        <v>5</v>
      </c>
      <c r="K400" s="552">
        <f t="shared" si="23"/>
        <v>0.38461538461538464</v>
      </c>
      <c r="N400" s="452"/>
    </row>
    <row r="401" spans="1:14" hidden="1">
      <c r="A401" s="544">
        <v>398</v>
      </c>
      <c r="B401" s="502"/>
      <c r="C401" s="503" t="s">
        <v>409</v>
      </c>
      <c r="D401" s="503" t="s">
        <v>210</v>
      </c>
      <c r="E401" s="503" t="s">
        <v>331</v>
      </c>
      <c r="F401" s="503" t="s">
        <v>843</v>
      </c>
      <c r="G401" s="504" t="s">
        <v>867</v>
      </c>
      <c r="H401" s="497"/>
      <c r="I401" s="505">
        <v>0</v>
      </c>
      <c r="J401" s="506">
        <v>3</v>
      </c>
      <c r="K401" s="552" t="str">
        <f t="shared" si="23"/>
        <v/>
      </c>
      <c r="N401" s="452"/>
    </row>
    <row r="402" spans="1:14" hidden="1">
      <c r="A402" s="544">
        <v>399</v>
      </c>
      <c r="B402" s="502"/>
      <c r="C402" s="503" t="s">
        <v>410</v>
      </c>
      <c r="D402" s="503" t="s">
        <v>235</v>
      </c>
      <c r="E402" s="503" t="s">
        <v>331</v>
      </c>
      <c r="F402" s="503" t="s">
        <v>843</v>
      </c>
      <c r="G402" s="504" t="s">
        <v>868</v>
      </c>
      <c r="H402" s="497"/>
      <c r="I402" s="505">
        <v>19</v>
      </c>
      <c r="J402" s="506">
        <v>241</v>
      </c>
      <c r="K402" s="552">
        <f t="shared" si="23"/>
        <v>12.684210526315789</v>
      </c>
      <c r="N402" s="452"/>
    </row>
    <row r="403" spans="1:14" hidden="1">
      <c r="A403" s="544">
        <v>400</v>
      </c>
      <c r="B403" s="502"/>
      <c r="C403" s="503" t="s">
        <v>410</v>
      </c>
      <c r="D403" s="503" t="s">
        <v>235</v>
      </c>
      <c r="E403" s="503" t="s">
        <v>331</v>
      </c>
      <c r="F403" s="503" t="s">
        <v>843</v>
      </c>
      <c r="G403" s="504" t="s">
        <v>236</v>
      </c>
      <c r="H403" s="497"/>
      <c r="I403" s="505">
        <v>12</v>
      </c>
      <c r="J403" s="506">
        <v>5</v>
      </c>
      <c r="K403" s="552">
        <f t="shared" si="23"/>
        <v>0.41666666666666669</v>
      </c>
      <c r="N403" s="452"/>
    </row>
    <row r="404" spans="1:14" hidden="1">
      <c r="A404" s="544">
        <v>401</v>
      </c>
      <c r="B404" s="502"/>
      <c r="C404" s="503" t="s">
        <v>410</v>
      </c>
      <c r="D404" s="503" t="s">
        <v>225</v>
      </c>
      <c r="E404" s="503" t="s">
        <v>331</v>
      </c>
      <c r="F404" s="503" t="s">
        <v>843</v>
      </c>
      <c r="G404" s="504" t="s">
        <v>869</v>
      </c>
      <c r="H404" s="497"/>
      <c r="I404" s="505">
        <v>5</v>
      </c>
      <c r="J404" s="506">
        <v>5</v>
      </c>
      <c r="K404" s="552">
        <f t="shared" si="23"/>
        <v>1</v>
      </c>
      <c r="N404" s="452"/>
    </row>
    <row r="405" spans="1:14" hidden="1">
      <c r="A405" s="544">
        <v>402</v>
      </c>
      <c r="B405" s="502"/>
      <c r="C405" s="503" t="s">
        <v>410</v>
      </c>
      <c r="D405" s="503" t="s">
        <v>751</v>
      </c>
      <c r="E405" s="503" t="s">
        <v>331</v>
      </c>
      <c r="F405" s="503" t="s">
        <v>843</v>
      </c>
      <c r="G405" s="504" t="s">
        <v>870</v>
      </c>
      <c r="H405" s="497"/>
      <c r="I405" s="505">
        <v>8</v>
      </c>
      <c r="J405" s="506">
        <v>1</v>
      </c>
      <c r="K405" s="552">
        <f t="shared" si="23"/>
        <v>0.125</v>
      </c>
      <c r="N405" s="452"/>
    </row>
    <row r="406" spans="1:14" hidden="1">
      <c r="A406" s="544">
        <v>403</v>
      </c>
      <c r="B406" s="502"/>
      <c r="C406" s="503" t="s">
        <v>411</v>
      </c>
      <c r="D406" s="503" t="s">
        <v>158</v>
      </c>
      <c r="E406" s="503" t="s">
        <v>331</v>
      </c>
      <c r="F406" s="503" t="s">
        <v>843</v>
      </c>
      <c r="G406" s="504" t="s">
        <v>871</v>
      </c>
      <c r="H406" s="497"/>
      <c r="I406" s="505">
        <v>16</v>
      </c>
      <c r="J406" s="506">
        <v>3</v>
      </c>
      <c r="K406" s="552">
        <f t="shared" si="23"/>
        <v>0.1875</v>
      </c>
      <c r="N406" s="452"/>
    </row>
    <row r="407" spans="1:14" hidden="1">
      <c r="A407" s="544">
        <v>404</v>
      </c>
      <c r="B407" s="502"/>
      <c r="C407" s="503" t="s">
        <v>413</v>
      </c>
      <c r="D407" s="503" t="s">
        <v>768</v>
      </c>
      <c r="E407" s="503" t="s">
        <v>331</v>
      </c>
      <c r="F407" s="503" t="s">
        <v>843</v>
      </c>
      <c r="G407" s="504" t="s">
        <v>872</v>
      </c>
      <c r="H407" s="497"/>
      <c r="I407" s="505">
        <v>8</v>
      </c>
      <c r="J407" s="506">
        <v>51</v>
      </c>
      <c r="K407" s="552">
        <f t="shared" si="23"/>
        <v>6.375</v>
      </c>
      <c r="N407" s="452"/>
    </row>
    <row r="408" spans="1:14" hidden="1">
      <c r="A408" s="544">
        <v>405</v>
      </c>
      <c r="B408" s="502"/>
      <c r="C408" s="503" t="s">
        <v>413</v>
      </c>
      <c r="D408" s="503" t="s">
        <v>242</v>
      </c>
      <c r="E408" s="503" t="s">
        <v>331</v>
      </c>
      <c r="F408" s="503" t="s">
        <v>843</v>
      </c>
      <c r="G408" s="504" t="s">
        <v>873</v>
      </c>
      <c r="H408" s="497"/>
      <c r="I408" s="505">
        <v>6</v>
      </c>
      <c r="J408" s="506">
        <v>1</v>
      </c>
      <c r="K408" s="552">
        <f t="shared" si="23"/>
        <v>0.16666666666666666</v>
      </c>
      <c r="N408" s="452"/>
    </row>
    <row r="409" spans="1:14" hidden="1">
      <c r="A409" s="544">
        <v>406</v>
      </c>
      <c r="B409" s="502"/>
      <c r="C409" s="503" t="s">
        <v>414</v>
      </c>
      <c r="D409" s="503" t="s">
        <v>274</v>
      </c>
      <c r="E409" s="503" t="s">
        <v>331</v>
      </c>
      <c r="F409" s="503" t="s">
        <v>843</v>
      </c>
      <c r="G409" s="504" t="s">
        <v>874</v>
      </c>
      <c r="H409" s="497"/>
      <c r="I409" s="505">
        <v>19</v>
      </c>
      <c r="J409" s="506">
        <v>23</v>
      </c>
      <c r="K409" s="552">
        <f t="shared" si="23"/>
        <v>1.2105263157894737</v>
      </c>
      <c r="N409" s="452"/>
    </row>
    <row r="410" spans="1:14" hidden="1">
      <c r="A410" s="544">
        <v>407</v>
      </c>
      <c r="B410" s="502"/>
      <c r="C410" s="503" t="s">
        <v>414</v>
      </c>
      <c r="D410" s="503" t="s">
        <v>264</v>
      </c>
      <c r="E410" s="503" t="s">
        <v>331</v>
      </c>
      <c r="F410" s="503" t="s">
        <v>843</v>
      </c>
      <c r="G410" s="504" t="s">
        <v>875</v>
      </c>
      <c r="H410" s="497"/>
      <c r="I410" s="505">
        <v>10</v>
      </c>
      <c r="J410" s="506">
        <v>5</v>
      </c>
      <c r="K410" s="552">
        <f t="shared" si="23"/>
        <v>0.5</v>
      </c>
      <c r="N410" s="452"/>
    </row>
    <row r="411" spans="1:14" hidden="1">
      <c r="A411" s="544">
        <v>408</v>
      </c>
      <c r="B411" s="502"/>
      <c r="C411" s="503" t="s">
        <v>414</v>
      </c>
      <c r="D411" s="503" t="s">
        <v>274</v>
      </c>
      <c r="E411" s="503" t="s">
        <v>538</v>
      </c>
      <c r="F411" s="503" t="s">
        <v>843</v>
      </c>
      <c r="G411" s="504" t="s">
        <v>275</v>
      </c>
      <c r="H411" s="497"/>
      <c r="I411" s="505">
        <v>6</v>
      </c>
      <c r="J411" s="506">
        <v>3</v>
      </c>
      <c r="K411" s="552">
        <f t="shared" si="23"/>
        <v>0.5</v>
      </c>
      <c r="N411" s="452"/>
    </row>
    <row r="412" spans="1:14" ht="16.5" hidden="1" thickBot="1">
      <c r="A412" s="544">
        <v>409</v>
      </c>
      <c r="B412" s="528"/>
      <c r="C412" s="529" t="s">
        <v>414</v>
      </c>
      <c r="D412" s="529" t="s">
        <v>266</v>
      </c>
      <c r="E412" s="529" t="s">
        <v>538</v>
      </c>
      <c r="F412" s="529" t="s">
        <v>843</v>
      </c>
      <c r="G412" s="530" t="s">
        <v>271</v>
      </c>
      <c r="H412" s="531"/>
      <c r="I412" s="532">
        <v>9</v>
      </c>
      <c r="J412" s="533">
        <v>2</v>
      </c>
      <c r="K412" s="552">
        <f t="shared" si="23"/>
        <v>0.22222222222222221</v>
      </c>
      <c r="N412" s="452"/>
    </row>
    <row r="413" spans="1:14" ht="16.5" thickBot="1"/>
    <row r="414" spans="1:14" ht="24.75" thickBot="1">
      <c r="H414" s="764" t="s">
        <v>385</v>
      </c>
      <c r="I414" s="765"/>
      <c r="J414" s="559" t="s">
        <v>498</v>
      </c>
      <c r="K414" s="560" t="s">
        <v>27</v>
      </c>
      <c r="L414" s="561" t="s">
        <v>12</v>
      </c>
      <c r="M414" s="562" t="s">
        <v>13</v>
      </c>
    </row>
    <row r="415" spans="1:14">
      <c r="H415" s="563" t="s">
        <v>386</v>
      </c>
      <c r="I415" s="564"/>
      <c r="J415" s="345">
        <f>SUM(J4:J34)</f>
        <v>47807</v>
      </c>
      <c r="K415" s="565" t="s">
        <v>27</v>
      </c>
      <c r="L415" s="566" t="s">
        <v>27</v>
      </c>
      <c r="M415" s="567">
        <f>J415/$J$427</f>
        <v>9.7453135574563157E-2</v>
      </c>
    </row>
    <row r="416" spans="1:14">
      <c r="H416" s="347" t="s">
        <v>387</v>
      </c>
      <c r="I416" s="568"/>
      <c r="J416" s="349">
        <f>SUM(J35:J63)</f>
        <v>34799</v>
      </c>
      <c r="K416" s="569" t="s">
        <v>27</v>
      </c>
      <c r="L416" s="570" t="s">
        <v>27</v>
      </c>
      <c r="M416" s="571">
        <f t="shared" ref="M416:M427" si="24">J416/$J$427</f>
        <v>7.093671773713521E-2</v>
      </c>
    </row>
    <row r="417" spans="8:13">
      <c r="H417" s="347" t="s">
        <v>388</v>
      </c>
      <c r="I417" s="568"/>
      <c r="J417" s="349">
        <f>SUM(J64:J112)</f>
        <v>54985</v>
      </c>
      <c r="K417" s="569" t="s">
        <v>27</v>
      </c>
      <c r="L417" s="570" t="s">
        <v>27</v>
      </c>
      <c r="M417" s="571">
        <f t="shared" si="24"/>
        <v>0.112085273277289</v>
      </c>
    </row>
    <row r="418" spans="8:13">
      <c r="H418" s="347" t="s">
        <v>389</v>
      </c>
      <c r="I418" s="568"/>
      <c r="J418" s="349">
        <f>SUM(J113:J136)</f>
        <v>41672</v>
      </c>
      <c r="K418" s="569" t="s">
        <v>27</v>
      </c>
      <c r="L418" s="570" t="s">
        <v>27</v>
      </c>
      <c r="M418" s="571">
        <f t="shared" si="24"/>
        <v>8.4947122088045598E-2</v>
      </c>
    </row>
    <row r="419" spans="8:13">
      <c r="H419" s="347" t="s">
        <v>390</v>
      </c>
      <c r="I419" s="568"/>
      <c r="J419" s="349">
        <f>SUM(J137:J165)</f>
        <v>30535</v>
      </c>
      <c r="K419" s="569" t="s">
        <v>27</v>
      </c>
      <c r="L419" s="570" t="s">
        <v>27</v>
      </c>
      <c r="M419" s="571">
        <f t="shared" si="24"/>
        <v>6.2244681631754471E-2</v>
      </c>
    </row>
    <row r="420" spans="8:13">
      <c r="H420" s="347" t="s">
        <v>391</v>
      </c>
      <c r="I420" s="568"/>
      <c r="J420" s="349">
        <f>SUM(J166:J196)</f>
        <v>47844</v>
      </c>
      <c r="K420" s="569" t="s">
        <v>27</v>
      </c>
      <c r="L420" s="570" t="s">
        <v>27</v>
      </c>
      <c r="M420" s="571">
        <f t="shared" si="24"/>
        <v>9.7528558964783393E-2</v>
      </c>
    </row>
    <row r="421" spans="8:13">
      <c r="H421" s="347" t="s">
        <v>392</v>
      </c>
      <c r="I421" s="568"/>
      <c r="J421" s="349">
        <f>SUM(J197:J235)</f>
        <v>40777</v>
      </c>
      <c r="K421" s="569" t="s">
        <v>27</v>
      </c>
      <c r="L421" s="570" t="s">
        <v>27</v>
      </c>
      <c r="M421" s="571">
        <f t="shared" si="24"/>
        <v>8.3122691432718263E-2</v>
      </c>
    </row>
    <row r="422" spans="8:13">
      <c r="H422" s="347" t="s">
        <v>393</v>
      </c>
      <c r="I422" s="568"/>
      <c r="J422" s="349">
        <f>SUM(J236:J366)</f>
        <v>192145</v>
      </c>
      <c r="K422" s="569" t="s">
        <v>27</v>
      </c>
      <c r="L422" s="570" t="s">
        <v>27</v>
      </c>
      <c r="M422" s="571">
        <f t="shared" si="24"/>
        <v>0.39168181929371093</v>
      </c>
    </row>
    <row r="423" spans="8:13">
      <c r="H423" s="347"/>
      <c r="I423" s="572" t="s">
        <v>876</v>
      </c>
      <c r="J423" s="349">
        <f>SUM(J236:J263)</f>
        <v>55340</v>
      </c>
      <c r="K423" s="569" t="s">
        <v>27</v>
      </c>
      <c r="L423" s="570" t="s">
        <v>27</v>
      </c>
      <c r="M423" s="571">
        <f t="shared" si="24"/>
        <v>0.11280893012940207</v>
      </c>
    </row>
    <row r="424" spans="8:13">
      <c r="H424" s="347"/>
      <c r="I424" s="572" t="s">
        <v>877</v>
      </c>
      <c r="J424" s="349">
        <f>SUM(J264:J284)</f>
        <v>37549</v>
      </c>
      <c r="K424" s="569" t="s">
        <v>27</v>
      </c>
      <c r="L424" s="570" t="s">
        <v>27</v>
      </c>
      <c r="M424" s="571">
        <f t="shared" si="24"/>
        <v>7.6542510253504129E-2</v>
      </c>
    </row>
    <row r="425" spans="8:13">
      <c r="H425" s="347"/>
      <c r="I425" s="572" t="s">
        <v>878</v>
      </c>
      <c r="J425" s="349">
        <f>SUM(J285:J334)</f>
        <v>59049</v>
      </c>
      <c r="K425" s="569" t="s">
        <v>27</v>
      </c>
      <c r="L425" s="570" t="s">
        <v>27</v>
      </c>
      <c r="M425" s="571">
        <f t="shared" si="24"/>
        <v>0.12036961538147928</v>
      </c>
    </row>
    <row r="426" spans="8:13" ht="16.5" thickBot="1">
      <c r="H426" s="351"/>
      <c r="I426" s="573" t="s">
        <v>879</v>
      </c>
      <c r="J426" s="353">
        <f>SUM(J335:J366)</f>
        <v>40207</v>
      </c>
      <c r="K426" s="574" t="s">
        <v>27</v>
      </c>
      <c r="L426" s="575" t="s">
        <v>27</v>
      </c>
      <c r="M426" s="576">
        <f t="shared" si="24"/>
        <v>8.1960763529325423E-2</v>
      </c>
    </row>
    <row r="427" spans="8:13" ht="16.5" thickBot="1">
      <c r="H427" s="766" t="s">
        <v>398</v>
      </c>
      <c r="I427" s="767"/>
      <c r="J427" s="357">
        <f>SUM(J4:J366)</f>
        <v>490564</v>
      </c>
      <c r="K427" s="577" t="s">
        <v>27</v>
      </c>
      <c r="L427" s="578" t="s">
        <v>27</v>
      </c>
      <c r="M427" s="579">
        <f t="shared" si="24"/>
        <v>1</v>
      </c>
    </row>
  </sheetData>
  <autoFilter ref="A3:M3"/>
  <mergeCells count="3">
    <mergeCell ref="B2:M2"/>
    <mergeCell ref="H414:I414"/>
    <mergeCell ref="H427:I427"/>
  </mergeCells>
  <phoneticPr fontId="3"/>
  <conditionalFormatting sqref="J4:J412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{97FBE0DE-E4FB-41FF-B19A-4A011CD987A6}</x14:id>
        </ext>
      </extLst>
    </cfRule>
  </conditionalFormatting>
  <conditionalFormatting sqref="K4:K412"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{6018FC47-8D78-45B5-9DB7-DC4FCE5BCB16}</x14:id>
        </ext>
      </extLst>
    </cfRule>
  </conditionalFormatting>
  <conditionalFormatting sqref="I4:I412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{A402C55F-640B-4712-918B-51CDE731D0BF}</x14:id>
        </ext>
      </extLst>
    </cfRule>
  </conditionalFormatting>
  <conditionalFormatting sqref="L415:L42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{B422619F-1C62-47E0-9577-13DF1A1020C1}</x14:id>
        </ext>
      </extLst>
    </cfRule>
  </conditionalFormatting>
  <conditionalFormatting sqref="M415:M42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{9E7FEC0A-91DC-4EFA-A78D-CF2CC6F91EB7}</x14:id>
        </ext>
      </extLst>
    </cfRule>
  </conditionalFormatting>
  <pageMargins left="0.70866141732283472" right="0.31496062992125984" top="0.55118110236220474" bottom="0.55118110236220474" header="0" footer="0.31496062992125984"/>
  <pageSetup paperSize="9" scale="56" fitToHeight="0" orientation="portrait" r:id="rId1"/>
  <rowBreaks count="4" manualBreakCount="4">
    <brk id="85" max="13" man="1"/>
    <brk id="165" max="13" man="1"/>
    <brk id="246" max="13" man="1"/>
    <brk id="328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FBE0DE-E4FB-41FF-B19A-4A011CD987A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J4:J412</xm:sqref>
        </x14:conditionalFormatting>
        <x14:conditionalFormatting xmlns:xm="http://schemas.microsoft.com/office/excel/2006/main">
          <x14:cfRule type="dataBar" id="{6018FC47-8D78-45B5-9DB7-DC4FCE5BCB1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K4:K412</xm:sqref>
        </x14:conditionalFormatting>
        <x14:conditionalFormatting xmlns:xm="http://schemas.microsoft.com/office/excel/2006/main">
          <x14:cfRule type="dataBar" id="{A402C55F-640B-4712-918B-51CDE731D0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I4:I412</xm:sqref>
        </x14:conditionalFormatting>
        <x14:conditionalFormatting xmlns:xm="http://schemas.microsoft.com/office/excel/2006/main">
          <x14:cfRule type="dataBar" id="{B422619F-1C62-47E0-9577-13DF1A1020C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L415:L426</xm:sqref>
        </x14:conditionalFormatting>
        <x14:conditionalFormatting xmlns:xm="http://schemas.microsoft.com/office/excel/2006/main">
          <x14:cfRule type="dataBar" id="{9E7FEC0A-91DC-4EFA-A78D-CF2CC6F91EB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M415:M426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25"/>
  <sheetViews>
    <sheetView view="pageBreakPreview" zoomScale="75" zoomScaleNormal="100" zoomScaleSheetLayoutView="75" workbookViewId="0"/>
  </sheetViews>
  <sheetFormatPr defaultColWidth="8.625" defaultRowHeight="15.75"/>
  <cols>
    <col min="1" max="1" width="3" style="281" customWidth="1"/>
    <col min="2" max="2" width="8.625" style="282" customWidth="1"/>
    <col min="3" max="3" width="6.75" style="281" customWidth="1"/>
    <col min="4" max="4" width="5.625" style="284" customWidth="1"/>
    <col min="5" max="5" width="7.75" style="281" customWidth="1"/>
    <col min="6" max="6" width="6" style="281" customWidth="1"/>
    <col min="7" max="7" width="48.5" style="281" customWidth="1"/>
    <col min="8" max="9" width="10.375" style="284" customWidth="1"/>
    <col min="10" max="10" width="27.875" style="285" customWidth="1"/>
    <col min="11" max="11" width="13" style="285" customWidth="1"/>
    <col min="12" max="12" width="8.625" style="284" customWidth="1"/>
    <col min="13" max="16384" width="8.625" style="284"/>
  </cols>
  <sheetData>
    <row r="1" spans="1:15" s="158" customFormat="1" ht="21">
      <c r="A1" s="153"/>
      <c r="B1" s="580" t="s">
        <v>882</v>
      </c>
      <c r="C1" s="155"/>
      <c r="D1" s="155"/>
      <c r="E1" s="155"/>
      <c r="F1" s="155"/>
      <c r="G1" s="155"/>
      <c r="H1" s="155"/>
      <c r="I1" s="155"/>
      <c r="J1" s="286"/>
      <c r="K1" s="364" t="s">
        <v>416</v>
      </c>
      <c r="L1" s="155"/>
      <c r="M1" s="155"/>
      <c r="N1" s="155"/>
      <c r="O1" s="155"/>
    </row>
    <row r="2" spans="1:15" s="160" customFormat="1" ht="27.75" customHeight="1" thickBot="1">
      <c r="A2" s="159"/>
      <c r="B2" s="739" t="s">
        <v>883</v>
      </c>
      <c r="C2" s="740"/>
      <c r="D2" s="740"/>
      <c r="E2" s="740"/>
      <c r="F2" s="740"/>
      <c r="G2" s="740"/>
      <c r="H2" s="740"/>
      <c r="I2" s="740"/>
      <c r="J2" s="740"/>
      <c r="K2" s="768"/>
      <c r="L2" s="587"/>
      <c r="M2" s="587"/>
      <c r="N2" s="587"/>
      <c r="O2" s="587"/>
    </row>
    <row r="3" spans="1:15" s="160" customFormat="1" ht="76.900000000000006" customHeight="1" thickBot="1">
      <c r="A3" s="159"/>
      <c r="B3" s="709" t="s">
        <v>314</v>
      </c>
      <c r="C3" s="710" t="s">
        <v>3</v>
      </c>
      <c r="D3" s="711" t="s">
        <v>315</v>
      </c>
      <c r="E3" s="710" t="s">
        <v>316</v>
      </c>
      <c r="F3" s="712" t="s">
        <v>317</v>
      </c>
      <c r="G3" s="713" t="s">
        <v>495</v>
      </c>
      <c r="H3" s="714" t="s">
        <v>884</v>
      </c>
      <c r="I3" s="715" t="s">
        <v>885</v>
      </c>
      <c r="J3" s="716" t="s">
        <v>886</v>
      </c>
      <c r="K3" s="717" t="s">
        <v>887</v>
      </c>
    </row>
    <row r="4" spans="1:15" s="155" customFormat="1">
      <c r="A4" s="156">
        <v>1</v>
      </c>
      <c r="B4" s="588"/>
      <c r="C4" s="589" t="s">
        <v>320</v>
      </c>
      <c r="D4" s="589" t="s">
        <v>23</v>
      </c>
      <c r="E4" s="590" t="s">
        <v>331</v>
      </c>
      <c r="F4" s="590" t="s">
        <v>339</v>
      </c>
      <c r="G4" s="591" t="s">
        <v>517</v>
      </c>
      <c r="H4" s="592">
        <v>41</v>
      </c>
      <c r="I4" s="593">
        <v>0.76632141663882392</v>
      </c>
      <c r="J4" s="594">
        <v>910</v>
      </c>
      <c r="K4" s="595">
        <f t="shared" ref="K4:K67" si="0">J4/H4</f>
        <v>22.195121951219512</v>
      </c>
    </row>
    <row r="5" spans="1:15" s="155" customFormat="1">
      <c r="A5" s="156">
        <v>2</v>
      </c>
      <c r="B5" s="588"/>
      <c r="C5" s="589" t="s">
        <v>320</v>
      </c>
      <c r="D5" s="589" t="s">
        <v>23</v>
      </c>
      <c r="E5" s="590" t="s">
        <v>331</v>
      </c>
      <c r="F5" s="590" t="s">
        <v>339</v>
      </c>
      <c r="G5" s="591" t="s">
        <v>513</v>
      </c>
      <c r="H5" s="592">
        <v>38</v>
      </c>
      <c r="I5" s="593">
        <v>0.81802451333813986</v>
      </c>
      <c r="J5" s="594">
        <v>746</v>
      </c>
      <c r="K5" s="594">
        <f t="shared" si="0"/>
        <v>19.631578947368421</v>
      </c>
    </row>
    <row r="6" spans="1:15" s="155" customFormat="1">
      <c r="A6" s="156">
        <v>3</v>
      </c>
      <c r="B6" s="588"/>
      <c r="C6" s="589" t="s">
        <v>320</v>
      </c>
      <c r="D6" s="589" t="s">
        <v>23</v>
      </c>
      <c r="E6" s="590" t="s">
        <v>331</v>
      </c>
      <c r="F6" s="590" t="s">
        <v>339</v>
      </c>
      <c r="G6" s="591" t="s">
        <v>528</v>
      </c>
      <c r="H6" s="592">
        <v>30</v>
      </c>
      <c r="I6" s="593"/>
      <c r="J6" s="594">
        <v>739</v>
      </c>
      <c r="K6" s="594">
        <f t="shared" si="0"/>
        <v>24.633333333333333</v>
      </c>
    </row>
    <row r="7" spans="1:15" s="155" customFormat="1">
      <c r="A7" s="156">
        <v>4</v>
      </c>
      <c r="B7" s="596"/>
      <c r="C7" s="232" t="s">
        <v>320</v>
      </c>
      <c r="D7" s="232" t="s">
        <v>23</v>
      </c>
      <c r="E7" s="233" t="s">
        <v>342</v>
      </c>
      <c r="F7" s="233" t="s">
        <v>326</v>
      </c>
      <c r="G7" s="234" t="s">
        <v>48</v>
      </c>
      <c r="H7" s="597">
        <v>40</v>
      </c>
      <c r="I7" s="598">
        <v>0.70356164383561648</v>
      </c>
      <c r="J7" s="595">
        <v>680</v>
      </c>
      <c r="K7" s="594">
        <f t="shared" si="0"/>
        <v>17</v>
      </c>
    </row>
    <row r="8" spans="1:15" s="155" customFormat="1">
      <c r="A8" s="156">
        <v>5</v>
      </c>
      <c r="B8" s="588"/>
      <c r="C8" s="589" t="s">
        <v>320</v>
      </c>
      <c r="D8" s="589" t="s">
        <v>18</v>
      </c>
      <c r="E8" s="590" t="s">
        <v>331</v>
      </c>
      <c r="F8" s="590" t="s">
        <v>339</v>
      </c>
      <c r="G8" s="591" t="s">
        <v>522</v>
      </c>
      <c r="H8" s="592">
        <v>32</v>
      </c>
      <c r="I8" s="593"/>
      <c r="J8" s="594">
        <v>584</v>
      </c>
      <c r="K8" s="595">
        <f t="shared" si="0"/>
        <v>18.25</v>
      </c>
    </row>
    <row r="9" spans="1:15" s="155" customFormat="1">
      <c r="A9" s="156">
        <v>6</v>
      </c>
      <c r="B9" s="581"/>
      <c r="C9" s="206" t="s">
        <v>320</v>
      </c>
      <c r="D9" s="206" t="s">
        <v>28</v>
      </c>
      <c r="E9" s="207" t="s">
        <v>331</v>
      </c>
      <c r="F9" s="207" t="s">
        <v>339</v>
      </c>
      <c r="G9" s="208" t="s">
        <v>516</v>
      </c>
      <c r="H9" s="599">
        <v>10</v>
      </c>
      <c r="I9" s="600"/>
      <c r="J9" s="601">
        <v>195</v>
      </c>
      <c r="K9" s="601">
        <f t="shared" si="0"/>
        <v>19.5</v>
      </c>
      <c r="L9" s="602"/>
      <c r="M9" s="602"/>
      <c r="N9" s="602"/>
      <c r="O9" s="602"/>
    </row>
    <row r="10" spans="1:15" s="155" customFormat="1" ht="16.5" thickBot="1">
      <c r="A10" s="156">
        <v>7</v>
      </c>
      <c r="B10" s="603"/>
      <c r="C10" s="604" t="s">
        <v>320</v>
      </c>
      <c r="D10" s="604" t="s">
        <v>28</v>
      </c>
      <c r="E10" s="605" t="s">
        <v>331</v>
      </c>
      <c r="F10" s="605" t="s">
        <v>339</v>
      </c>
      <c r="G10" s="606" t="s">
        <v>511</v>
      </c>
      <c r="H10" s="607">
        <v>26</v>
      </c>
      <c r="I10" s="608"/>
      <c r="J10" s="609">
        <v>172</v>
      </c>
      <c r="K10" s="609">
        <f t="shared" si="0"/>
        <v>6.615384615384615</v>
      </c>
      <c r="L10" s="602"/>
      <c r="M10" s="602"/>
      <c r="N10" s="602"/>
      <c r="O10" s="602"/>
    </row>
    <row r="11" spans="1:15" s="155" customFormat="1">
      <c r="A11" s="156">
        <v>1</v>
      </c>
      <c r="B11" s="610"/>
      <c r="C11" s="611" t="s">
        <v>330</v>
      </c>
      <c r="D11" s="611" t="s">
        <v>63</v>
      </c>
      <c r="E11" s="612" t="s">
        <v>538</v>
      </c>
      <c r="F11" s="612" t="s">
        <v>339</v>
      </c>
      <c r="G11" s="613" t="s">
        <v>542</v>
      </c>
      <c r="H11" s="614">
        <v>38</v>
      </c>
      <c r="I11" s="615">
        <v>0.76957462148521993</v>
      </c>
      <c r="J11" s="616">
        <v>1631</v>
      </c>
      <c r="K11" s="616">
        <f t="shared" si="0"/>
        <v>42.921052631578945</v>
      </c>
    </row>
    <row r="12" spans="1:15" s="155" customFormat="1">
      <c r="A12" s="156">
        <v>2</v>
      </c>
      <c r="B12" s="588"/>
      <c r="C12" s="589" t="s">
        <v>330</v>
      </c>
      <c r="D12" s="589" t="s">
        <v>59</v>
      </c>
      <c r="E12" s="590" t="s">
        <v>331</v>
      </c>
      <c r="F12" s="590" t="s">
        <v>339</v>
      </c>
      <c r="G12" s="591" t="s">
        <v>555</v>
      </c>
      <c r="H12" s="592">
        <v>47</v>
      </c>
      <c r="I12" s="593">
        <v>0.99352958321189155</v>
      </c>
      <c r="J12" s="594">
        <v>1344</v>
      </c>
      <c r="K12" s="594">
        <f t="shared" si="0"/>
        <v>28.595744680851062</v>
      </c>
    </row>
    <row r="13" spans="1:15" s="155" customFormat="1">
      <c r="A13" s="156">
        <v>3</v>
      </c>
      <c r="B13" s="588"/>
      <c r="C13" s="589" t="s">
        <v>330</v>
      </c>
      <c r="D13" s="589" t="s">
        <v>59</v>
      </c>
      <c r="E13" s="590" t="s">
        <v>334</v>
      </c>
      <c r="F13" s="590" t="s">
        <v>339</v>
      </c>
      <c r="G13" s="591" t="s">
        <v>537</v>
      </c>
      <c r="H13" s="592">
        <v>41</v>
      </c>
      <c r="I13" s="593">
        <v>0.90197126628800539</v>
      </c>
      <c r="J13" s="594">
        <v>1059</v>
      </c>
      <c r="K13" s="594">
        <f t="shared" si="0"/>
        <v>25.829268292682926</v>
      </c>
    </row>
    <row r="14" spans="1:15" s="155" customFormat="1">
      <c r="A14" s="156">
        <v>4</v>
      </c>
      <c r="B14" s="588"/>
      <c r="C14" s="589" t="s">
        <v>330</v>
      </c>
      <c r="D14" s="589" t="s">
        <v>59</v>
      </c>
      <c r="E14" s="590" t="s">
        <v>331</v>
      </c>
      <c r="F14" s="590" t="s">
        <v>339</v>
      </c>
      <c r="G14" s="591" t="s">
        <v>551</v>
      </c>
      <c r="H14" s="592">
        <v>40</v>
      </c>
      <c r="I14" s="593">
        <v>0.98034246575342465</v>
      </c>
      <c r="J14" s="594">
        <v>974</v>
      </c>
      <c r="K14" s="594">
        <f t="shared" si="0"/>
        <v>24.35</v>
      </c>
    </row>
    <row r="15" spans="1:15" s="155" customFormat="1">
      <c r="A15" s="156">
        <v>5</v>
      </c>
      <c r="B15" s="588"/>
      <c r="C15" s="589" t="s">
        <v>330</v>
      </c>
      <c r="D15" s="589" t="s">
        <v>66</v>
      </c>
      <c r="E15" s="590" t="s">
        <v>331</v>
      </c>
      <c r="F15" s="590" t="s">
        <v>339</v>
      </c>
      <c r="G15" s="591" t="s">
        <v>880</v>
      </c>
      <c r="H15" s="592">
        <v>51</v>
      </c>
      <c r="I15" s="593">
        <v>0.7339242546333602</v>
      </c>
      <c r="J15" s="594">
        <v>868</v>
      </c>
      <c r="K15" s="594">
        <f t="shared" si="0"/>
        <v>17.019607843137255</v>
      </c>
    </row>
    <row r="16" spans="1:15" s="155" customFormat="1">
      <c r="A16" s="156">
        <v>6</v>
      </c>
      <c r="B16" s="596"/>
      <c r="C16" s="232" t="s">
        <v>330</v>
      </c>
      <c r="D16" s="232" t="s">
        <v>66</v>
      </c>
      <c r="E16" s="233" t="s">
        <v>323</v>
      </c>
      <c r="F16" s="233" t="s">
        <v>322</v>
      </c>
      <c r="G16" s="234" t="s">
        <v>438</v>
      </c>
      <c r="H16" s="597">
        <v>42</v>
      </c>
      <c r="I16" s="598">
        <v>0.73170254403131119</v>
      </c>
      <c r="J16" s="595">
        <v>660</v>
      </c>
      <c r="K16" s="594">
        <f t="shared" si="0"/>
        <v>15.714285714285714</v>
      </c>
    </row>
    <row r="17" spans="1:15" s="155" customFormat="1">
      <c r="A17" s="156">
        <v>7</v>
      </c>
      <c r="B17" s="588"/>
      <c r="C17" s="589" t="s">
        <v>330</v>
      </c>
      <c r="D17" s="589" t="s">
        <v>59</v>
      </c>
      <c r="E17" s="590" t="s">
        <v>331</v>
      </c>
      <c r="F17" s="590" t="s">
        <v>339</v>
      </c>
      <c r="G17" s="591" t="s">
        <v>548</v>
      </c>
      <c r="H17" s="592">
        <v>24</v>
      </c>
      <c r="I17" s="593"/>
      <c r="J17" s="594">
        <v>637</v>
      </c>
      <c r="K17" s="594">
        <f t="shared" si="0"/>
        <v>26.541666666666668</v>
      </c>
    </row>
    <row r="18" spans="1:15" s="155" customFormat="1">
      <c r="A18" s="156">
        <v>8</v>
      </c>
      <c r="B18" s="588"/>
      <c r="C18" s="589" t="s">
        <v>330</v>
      </c>
      <c r="D18" s="589" t="s">
        <v>63</v>
      </c>
      <c r="E18" s="590" t="s">
        <v>331</v>
      </c>
      <c r="F18" s="590" t="s">
        <v>339</v>
      </c>
      <c r="G18" s="591" t="s">
        <v>541</v>
      </c>
      <c r="H18" s="592">
        <v>19</v>
      </c>
      <c r="I18" s="593"/>
      <c r="J18" s="594">
        <v>448</v>
      </c>
      <c r="K18" s="594">
        <f t="shared" si="0"/>
        <v>23.578947368421051</v>
      </c>
    </row>
    <row r="19" spans="1:15" s="155" customFormat="1">
      <c r="A19" s="156">
        <v>9</v>
      </c>
      <c r="B19" s="581"/>
      <c r="C19" s="206" t="s">
        <v>330</v>
      </c>
      <c r="D19" s="206" t="s">
        <v>59</v>
      </c>
      <c r="E19" s="207" t="s">
        <v>331</v>
      </c>
      <c r="F19" s="207" t="s">
        <v>339</v>
      </c>
      <c r="G19" s="208" t="s">
        <v>533</v>
      </c>
      <c r="H19" s="599">
        <v>16</v>
      </c>
      <c r="I19" s="600"/>
      <c r="J19" s="601">
        <v>413</v>
      </c>
      <c r="K19" s="601">
        <f t="shared" si="0"/>
        <v>25.8125</v>
      </c>
      <c r="L19" s="602"/>
      <c r="M19" s="602"/>
      <c r="N19" s="602"/>
      <c r="O19" s="602"/>
    </row>
    <row r="20" spans="1:15" s="155" customFormat="1" ht="16.5" thickBot="1">
      <c r="A20" s="156">
        <v>10</v>
      </c>
      <c r="B20" s="617"/>
      <c r="C20" s="246" t="s">
        <v>330</v>
      </c>
      <c r="D20" s="246" t="s">
        <v>59</v>
      </c>
      <c r="E20" s="247" t="s">
        <v>331</v>
      </c>
      <c r="F20" s="247" t="s">
        <v>339</v>
      </c>
      <c r="G20" s="248" t="s">
        <v>545</v>
      </c>
      <c r="H20" s="618">
        <v>11</v>
      </c>
      <c r="I20" s="619"/>
      <c r="J20" s="620">
        <v>307</v>
      </c>
      <c r="K20" s="620">
        <f t="shared" si="0"/>
        <v>27.90909090909091</v>
      </c>
      <c r="L20" s="602"/>
      <c r="M20" s="602"/>
      <c r="N20" s="602"/>
      <c r="O20" s="602"/>
    </row>
    <row r="21" spans="1:15" s="155" customFormat="1">
      <c r="A21" s="156">
        <v>1</v>
      </c>
      <c r="B21" s="621"/>
      <c r="C21" s="226" t="s">
        <v>888</v>
      </c>
      <c r="D21" s="226" t="s">
        <v>100</v>
      </c>
      <c r="E21" s="227" t="s">
        <v>564</v>
      </c>
      <c r="F21" s="227" t="s">
        <v>322</v>
      </c>
      <c r="G21" s="228" t="s">
        <v>446</v>
      </c>
      <c r="H21" s="622">
        <v>57</v>
      </c>
      <c r="I21" s="623">
        <v>0.87017543859649127</v>
      </c>
      <c r="J21" s="624">
        <v>1224</v>
      </c>
      <c r="K21" s="625">
        <f t="shared" si="0"/>
        <v>21.473684210526315</v>
      </c>
    </row>
    <row r="22" spans="1:15" s="155" customFormat="1">
      <c r="A22" s="156">
        <v>2</v>
      </c>
      <c r="B22" s="588"/>
      <c r="C22" s="589" t="s">
        <v>337</v>
      </c>
      <c r="D22" s="589" t="s">
        <v>89</v>
      </c>
      <c r="E22" s="590" t="s">
        <v>331</v>
      </c>
      <c r="F22" s="590" t="s">
        <v>339</v>
      </c>
      <c r="G22" s="591" t="s">
        <v>340</v>
      </c>
      <c r="H22" s="592">
        <v>52</v>
      </c>
      <c r="I22" s="593">
        <v>0.83940990516332981</v>
      </c>
      <c r="J22" s="594">
        <v>1180</v>
      </c>
      <c r="K22" s="594">
        <f t="shared" si="0"/>
        <v>22.692307692307693</v>
      </c>
    </row>
    <row r="23" spans="1:15" s="155" customFormat="1">
      <c r="A23" s="156">
        <v>3</v>
      </c>
      <c r="B23" s="588"/>
      <c r="C23" s="589" t="s">
        <v>337</v>
      </c>
      <c r="D23" s="589" t="s">
        <v>84</v>
      </c>
      <c r="E23" s="590" t="s">
        <v>331</v>
      </c>
      <c r="F23" s="590" t="s">
        <v>339</v>
      </c>
      <c r="G23" s="591" t="s">
        <v>579</v>
      </c>
      <c r="H23" s="592">
        <v>31</v>
      </c>
      <c r="I23" s="593"/>
      <c r="J23" s="594">
        <v>798</v>
      </c>
      <c r="K23" s="594">
        <f t="shared" si="0"/>
        <v>25.741935483870968</v>
      </c>
    </row>
    <row r="24" spans="1:15" s="155" customFormat="1">
      <c r="A24" s="156">
        <v>4</v>
      </c>
      <c r="B24" s="588"/>
      <c r="C24" s="589" t="s">
        <v>337</v>
      </c>
      <c r="D24" s="589" t="s">
        <v>100</v>
      </c>
      <c r="E24" s="590" t="s">
        <v>331</v>
      </c>
      <c r="F24" s="590" t="s">
        <v>339</v>
      </c>
      <c r="G24" s="591" t="s">
        <v>584</v>
      </c>
      <c r="H24" s="592">
        <v>38</v>
      </c>
      <c r="I24" s="593"/>
      <c r="J24" s="594">
        <v>606</v>
      </c>
      <c r="K24" s="595">
        <f t="shared" si="0"/>
        <v>15.947368421052632</v>
      </c>
    </row>
    <row r="25" spans="1:15" s="155" customFormat="1">
      <c r="A25" s="156">
        <v>5</v>
      </c>
      <c r="B25" s="588"/>
      <c r="C25" s="589" t="s">
        <v>337</v>
      </c>
      <c r="D25" s="589" t="s">
        <v>82</v>
      </c>
      <c r="E25" s="590" t="s">
        <v>331</v>
      </c>
      <c r="F25" s="590" t="s">
        <v>339</v>
      </c>
      <c r="G25" s="591" t="s">
        <v>587</v>
      </c>
      <c r="H25" s="592">
        <v>19</v>
      </c>
      <c r="I25" s="593"/>
      <c r="J25" s="594">
        <v>486</v>
      </c>
      <c r="K25" s="594">
        <f t="shared" si="0"/>
        <v>25.578947368421051</v>
      </c>
    </row>
    <row r="26" spans="1:15" s="155" customFormat="1">
      <c r="A26" s="156">
        <v>6</v>
      </c>
      <c r="B26" s="581"/>
      <c r="C26" s="206" t="s">
        <v>337</v>
      </c>
      <c r="D26" s="206" t="s">
        <v>82</v>
      </c>
      <c r="E26" s="207" t="s">
        <v>334</v>
      </c>
      <c r="F26" s="207" t="s">
        <v>339</v>
      </c>
      <c r="G26" s="208" t="s">
        <v>577</v>
      </c>
      <c r="H26" s="599">
        <v>18</v>
      </c>
      <c r="I26" s="600"/>
      <c r="J26" s="601">
        <v>437</v>
      </c>
      <c r="K26" s="601">
        <f t="shared" si="0"/>
        <v>24.277777777777779</v>
      </c>
      <c r="L26" s="602"/>
      <c r="M26" s="602"/>
      <c r="N26" s="602"/>
      <c r="O26" s="602"/>
    </row>
    <row r="27" spans="1:15" s="155" customFormat="1">
      <c r="A27" s="156">
        <v>7</v>
      </c>
      <c r="B27" s="581"/>
      <c r="C27" s="206" t="s">
        <v>337</v>
      </c>
      <c r="D27" s="206" t="s">
        <v>82</v>
      </c>
      <c r="E27" s="207" t="s">
        <v>538</v>
      </c>
      <c r="F27" s="207" t="s">
        <v>339</v>
      </c>
      <c r="G27" s="208" t="s">
        <v>581</v>
      </c>
      <c r="H27" s="599">
        <v>14</v>
      </c>
      <c r="I27" s="600"/>
      <c r="J27" s="601">
        <v>392</v>
      </c>
      <c r="K27" s="601">
        <f t="shared" si="0"/>
        <v>28</v>
      </c>
      <c r="L27" s="602"/>
      <c r="M27" s="602"/>
      <c r="N27" s="602"/>
      <c r="O27" s="602"/>
    </row>
    <row r="28" spans="1:15" s="155" customFormat="1">
      <c r="A28" s="156">
        <v>8</v>
      </c>
      <c r="B28" s="581"/>
      <c r="C28" s="206" t="s">
        <v>337</v>
      </c>
      <c r="D28" s="206" t="s">
        <v>91</v>
      </c>
      <c r="E28" s="207" t="s">
        <v>331</v>
      </c>
      <c r="F28" s="207" t="s">
        <v>339</v>
      </c>
      <c r="G28" s="208" t="s">
        <v>572</v>
      </c>
      <c r="H28" s="599">
        <v>17</v>
      </c>
      <c r="I28" s="600"/>
      <c r="J28" s="601">
        <v>387</v>
      </c>
      <c r="K28" s="601">
        <f t="shared" si="0"/>
        <v>22.764705882352942</v>
      </c>
      <c r="L28" s="602"/>
      <c r="M28" s="602"/>
      <c r="N28" s="602"/>
      <c r="O28" s="602"/>
    </row>
    <row r="29" spans="1:15" s="155" customFormat="1">
      <c r="A29" s="156">
        <v>9</v>
      </c>
      <c r="B29" s="581"/>
      <c r="C29" s="206" t="s">
        <v>337</v>
      </c>
      <c r="D29" s="206" t="s">
        <v>89</v>
      </c>
      <c r="E29" s="207" t="s">
        <v>331</v>
      </c>
      <c r="F29" s="207" t="s">
        <v>339</v>
      </c>
      <c r="G29" s="208" t="s">
        <v>575</v>
      </c>
      <c r="H29" s="599"/>
      <c r="I29" s="600"/>
      <c r="J29" s="601">
        <v>345</v>
      </c>
      <c r="K29" s="626" t="e">
        <f t="shared" si="0"/>
        <v>#DIV/0!</v>
      </c>
      <c r="L29" s="602"/>
      <c r="M29" s="602"/>
      <c r="N29" s="602"/>
      <c r="O29" s="602"/>
    </row>
    <row r="30" spans="1:15" s="155" customFormat="1" ht="16.5" thickBot="1">
      <c r="A30" s="156">
        <v>10</v>
      </c>
      <c r="B30" s="581"/>
      <c r="C30" s="206" t="s">
        <v>337</v>
      </c>
      <c r="D30" s="206" t="s">
        <v>89</v>
      </c>
      <c r="E30" s="207" t="s">
        <v>367</v>
      </c>
      <c r="F30" s="207" t="s">
        <v>339</v>
      </c>
      <c r="G30" s="208" t="s">
        <v>583</v>
      </c>
      <c r="H30" s="599">
        <v>18</v>
      </c>
      <c r="I30" s="600"/>
      <c r="J30" s="601">
        <v>272</v>
      </c>
      <c r="K30" s="601">
        <f t="shared" si="0"/>
        <v>15.111111111111111</v>
      </c>
      <c r="L30" s="602"/>
      <c r="M30" s="602"/>
      <c r="N30" s="602"/>
      <c r="O30" s="602"/>
    </row>
    <row r="31" spans="1:15" s="155" customFormat="1">
      <c r="A31" s="156">
        <v>11</v>
      </c>
      <c r="B31" s="581"/>
      <c r="C31" s="206" t="s">
        <v>889</v>
      </c>
      <c r="D31" s="206" t="s">
        <v>890</v>
      </c>
      <c r="E31" s="207" t="s">
        <v>331</v>
      </c>
      <c r="F31" s="207" t="s">
        <v>339</v>
      </c>
      <c r="G31" s="208" t="s">
        <v>891</v>
      </c>
      <c r="H31" s="599">
        <v>10</v>
      </c>
      <c r="I31" s="600"/>
      <c r="J31" s="601">
        <v>230</v>
      </c>
      <c r="K31" s="627">
        <f t="shared" si="0"/>
        <v>23</v>
      </c>
      <c r="L31" s="602"/>
      <c r="M31" s="602"/>
      <c r="N31" s="602"/>
      <c r="O31" s="602"/>
    </row>
    <row r="32" spans="1:15" s="155" customFormat="1" ht="16.5" thickBot="1">
      <c r="A32" s="156">
        <v>12</v>
      </c>
      <c r="B32" s="603"/>
      <c r="C32" s="604" t="s">
        <v>337</v>
      </c>
      <c r="D32" s="604" t="s">
        <v>82</v>
      </c>
      <c r="E32" s="605" t="s">
        <v>331</v>
      </c>
      <c r="F32" s="605" t="s">
        <v>339</v>
      </c>
      <c r="G32" s="606" t="s">
        <v>582</v>
      </c>
      <c r="H32" s="607">
        <v>8</v>
      </c>
      <c r="I32" s="608"/>
      <c r="J32" s="609">
        <v>94</v>
      </c>
      <c r="K32" s="609">
        <f t="shared" si="0"/>
        <v>11.75</v>
      </c>
      <c r="L32" s="602"/>
      <c r="M32" s="602"/>
      <c r="N32" s="602"/>
      <c r="O32" s="602"/>
    </row>
    <row r="33" spans="1:15" s="155" customFormat="1">
      <c r="A33" s="156">
        <v>1</v>
      </c>
      <c r="B33" s="610"/>
      <c r="C33" s="611" t="s">
        <v>341</v>
      </c>
      <c r="D33" s="611" t="s">
        <v>119</v>
      </c>
      <c r="E33" s="612" t="s">
        <v>331</v>
      </c>
      <c r="F33" s="612" t="s">
        <v>339</v>
      </c>
      <c r="G33" s="613" t="s">
        <v>892</v>
      </c>
      <c r="H33" s="614">
        <v>60</v>
      </c>
      <c r="I33" s="615">
        <v>0.93566210045662102</v>
      </c>
      <c r="J33" s="616">
        <v>1537</v>
      </c>
      <c r="K33" s="628">
        <f t="shared" si="0"/>
        <v>25.616666666666667</v>
      </c>
    </row>
    <row r="34" spans="1:15" s="155" customFormat="1">
      <c r="A34" s="156">
        <v>2</v>
      </c>
      <c r="B34" s="588"/>
      <c r="C34" s="589" t="s">
        <v>341</v>
      </c>
      <c r="D34" s="589" t="s">
        <v>117</v>
      </c>
      <c r="E34" s="590" t="s">
        <v>331</v>
      </c>
      <c r="F34" s="590" t="s">
        <v>339</v>
      </c>
      <c r="G34" s="591" t="s">
        <v>609</v>
      </c>
      <c r="H34" s="592">
        <v>37</v>
      </c>
      <c r="I34" s="593">
        <v>0.98245094409477973</v>
      </c>
      <c r="J34" s="594">
        <v>1068</v>
      </c>
      <c r="K34" s="594">
        <f t="shared" si="0"/>
        <v>28.864864864864863</v>
      </c>
    </row>
    <row r="35" spans="1:15" s="155" customFormat="1">
      <c r="A35" s="156">
        <v>3</v>
      </c>
      <c r="B35" s="588"/>
      <c r="C35" s="589" t="s">
        <v>341</v>
      </c>
      <c r="D35" s="589" t="s">
        <v>119</v>
      </c>
      <c r="E35" s="590" t="s">
        <v>331</v>
      </c>
      <c r="F35" s="590" t="s">
        <v>339</v>
      </c>
      <c r="G35" s="591" t="s">
        <v>606</v>
      </c>
      <c r="H35" s="592">
        <v>40</v>
      </c>
      <c r="I35" s="593">
        <v>0.7674657534246575</v>
      </c>
      <c r="J35" s="594">
        <v>830</v>
      </c>
      <c r="K35" s="594">
        <f t="shared" si="0"/>
        <v>20.75</v>
      </c>
    </row>
    <row r="36" spans="1:15" s="155" customFormat="1">
      <c r="A36" s="156">
        <v>4</v>
      </c>
      <c r="B36" s="581"/>
      <c r="C36" s="206" t="s">
        <v>341</v>
      </c>
      <c r="D36" s="206" t="s">
        <v>117</v>
      </c>
      <c r="E36" s="207" t="s">
        <v>331</v>
      </c>
      <c r="F36" s="207" t="s">
        <v>339</v>
      </c>
      <c r="G36" s="208" t="s">
        <v>621</v>
      </c>
      <c r="H36" s="599">
        <v>15</v>
      </c>
      <c r="I36" s="600"/>
      <c r="J36" s="601">
        <v>425</v>
      </c>
      <c r="K36" s="601">
        <f t="shared" si="0"/>
        <v>28.333333333333332</v>
      </c>
      <c r="L36" s="602"/>
      <c r="M36" s="602"/>
      <c r="N36" s="602"/>
      <c r="O36" s="602"/>
    </row>
    <row r="37" spans="1:15" s="155" customFormat="1">
      <c r="A37" s="156">
        <v>5</v>
      </c>
      <c r="B37" s="581"/>
      <c r="C37" s="206" t="s">
        <v>341</v>
      </c>
      <c r="D37" s="206" t="s">
        <v>117</v>
      </c>
      <c r="E37" s="207" t="s">
        <v>331</v>
      </c>
      <c r="F37" s="207" t="s">
        <v>339</v>
      </c>
      <c r="G37" s="208" t="s">
        <v>613</v>
      </c>
      <c r="H37" s="599">
        <v>20</v>
      </c>
      <c r="I37" s="600"/>
      <c r="J37" s="601">
        <v>382</v>
      </c>
      <c r="K37" s="601">
        <f t="shared" si="0"/>
        <v>19.100000000000001</v>
      </c>
      <c r="L37" s="602"/>
      <c r="M37" s="602"/>
      <c r="N37" s="602"/>
      <c r="O37" s="602"/>
    </row>
    <row r="38" spans="1:15" s="155" customFormat="1">
      <c r="A38" s="156">
        <v>6</v>
      </c>
      <c r="B38" s="581"/>
      <c r="C38" s="206" t="s">
        <v>341</v>
      </c>
      <c r="D38" s="206" t="s">
        <v>117</v>
      </c>
      <c r="E38" s="207" t="s">
        <v>331</v>
      </c>
      <c r="F38" s="207" t="s">
        <v>339</v>
      </c>
      <c r="G38" s="208" t="s">
        <v>344</v>
      </c>
      <c r="H38" s="599">
        <v>28</v>
      </c>
      <c r="I38" s="600"/>
      <c r="J38" s="601">
        <v>359</v>
      </c>
      <c r="K38" s="601">
        <f t="shared" si="0"/>
        <v>12.821428571428571</v>
      </c>
      <c r="L38" s="602"/>
      <c r="M38" s="602"/>
      <c r="N38" s="602"/>
      <c r="O38" s="602"/>
    </row>
    <row r="39" spans="1:15" s="155" customFormat="1" ht="16.5" thickBot="1">
      <c r="A39" s="156">
        <v>7</v>
      </c>
      <c r="B39" s="617"/>
      <c r="C39" s="246" t="s">
        <v>341</v>
      </c>
      <c r="D39" s="246" t="s">
        <v>117</v>
      </c>
      <c r="E39" s="247" t="s">
        <v>525</v>
      </c>
      <c r="F39" s="247" t="s">
        <v>339</v>
      </c>
      <c r="G39" s="248" t="s">
        <v>617</v>
      </c>
      <c r="H39" s="618">
        <v>10</v>
      </c>
      <c r="I39" s="619"/>
      <c r="J39" s="620">
        <v>258</v>
      </c>
      <c r="K39" s="620">
        <f t="shared" si="0"/>
        <v>25.8</v>
      </c>
      <c r="L39" s="602"/>
      <c r="M39" s="602"/>
      <c r="N39" s="602"/>
      <c r="O39" s="602"/>
    </row>
    <row r="40" spans="1:15" s="155" customFormat="1">
      <c r="A40" s="156">
        <v>1</v>
      </c>
      <c r="B40" s="629"/>
      <c r="C40" s="630" t="s">
        <v>349</v>
      </c>
      <c r="D40" s="630" t="s">
        <v>134</v>
      </c>
      <c r="E40" s="631" t="s">
        <v>331</v>
      </c>
      <c r="F40" s="631" t="s">
        <v>339</v>
      </c>
      <c r="G40" s="632" t="s">
        <v>635</v>
      </c>
      <c r="H40" s="633">
        <v>82</v>
      </c>
      <c r="I40" s="634">
        <v>0.8492816572001336</v>
      </c>
      <c r="J40" s="625">
        <v>2110</v>
      </c>
      <c r="K40" s="625">
        <f t="shared" si="0"/>
        <v>25.73170731707317</v>
      </c>
    </row>
    <row r="41" spans="1:15" s="155" customFormat="1">
      <c r="A41" s="156">
        <v>2</v>
      </c>
      <c r="B41" s="596" t="s">
        <v>347</v>
      </c>
      <c r="C41" s="232" t="s">
        <v>893</v>
      </c>
      <c r="D41" s="232" t="s">
        <v>138</v>
      </c>
      <c r="E41" s="233" t="s">
        <v>323</v>
      </c>
      <c r="F41" s="233" t="s">
        <v>322</v>
      </c>
      <c r="G41" s="234" t="s">
        <v>627</v>
      </c>
      <c r="H41" s="597">
        <v>50</v>
      </c>
      <c r="I41" s="598">
        <v>0.88356164383561642</v>
      </c>
      <c r="J41" s="595">
        <v>1190</v>
      </c>
      <c r="K41" s="595">
        <f t="shared" si="0"/>
        <v>23.8</v>
      </c>
    </row>
    <row r="42" spans="1:15" s="155" customFormat="1">
      <c r="A42" s="156">
        <v>3</v>
      </c>
      <c r="B42" s="588"/>
      <c r="C42" s="589" t="s">
        <v>349</v>
      </c>
      <c r="D42" s="589" t="s">
        <v>132</v>
      </c>
      <c r="E42" s="590" t="s">
        <v>331</v>
      </c>
      <c r="F42" s="590" t="s">
        <v>339</v>
      </c>
      <c r="G42" s="591" t="s">
        <v>640</v>
      </c>
      <c r="H42" s="592">
        <v>45</v>
      </c>
      <c r="I42" s="593">
        <v>0.84675799086757986</v>
      </c>
      <c r="J42" s="594">
        <v>1135</v>
      </c>
      <c r="K42" s="594">
        <f t="shared" si="0"/>
        <v>25.222222222222221</v>
      </c>
    </row>
    <row r="43" spans="1:15" s="155" customFormat="1">
      <c r="A43" s="156">
        <v>4</v>
      </c>
      <c r="B43" s="588"/>
      <c r="C43" s="589" t="s">
        <v>349</v>
      </c>
      <c r="D43" s="589" t="s">
        <v>142</v>
      </c>
      <c r="E43" s="590" t="s">
        <v>331</v>
      </c>
      <c r="F43" s="590" t="s">
        <v>339</v>
      </c>
      <c r="G43" s="591" t="s">
        <v>628</v>
      </c>
      <c r="H43" s="592">
        <v>44</v>
      </c>
      <c r="I43" s="593">
        <v>0.92739726027397262</v>
      </c>
      <c r="J43" s="594">
        <v>1091</v>
      </c>
      <c r="K43" s="594">
        <f t="shared" si="0"/>
        <v>24.795454545454547</v>
      </c>
    </row>
    <row r="44" spans="1:15" s="155" customFormat="1">
      <c r="A44" s="156">
        <v>5</v>
      </c>
      <c r="B44" s="588"/>
      <c r="C44" s="589" t="s">
        <v>349</v>
      </c>
      <c r="D44" s="589" t="s">
        <v>136</v>
      </c>
      <c r="E44" s="590" t="s">
        <v>331</v>
      </c>
      <c r="F44" s="590" t="s">
        <v>339</v>
      </c>
      <c r="G44" s="591" t="s">
        <v>633</v>
      </c>
      <c r="H44" s="592">
        <v>40</v>
      </c>
      <c r="I44" s="593">
        <v>0.84780821917808225</v>
      </c>
      <c r="J44" s="594">
        <v>915</v>
      </c>
      <c r="K44" s="594">
        <f t="shared" si="0"/>
        <v>22.875</v>
      </c>
    </row>
    <row r="45" spans="1:15" s="155" customFormat="1">
      <c r="A45" s="156">
        <v>6</v>
      </c>
      <c r="B45" s="596"/>
      <c r="C45" s="232" t="s">
        <v>349</v>
      </c>
      <c r="D45" s="232" t="s">
        <v>132</v>
      </c>
      <c r="E45" s="233" t="s">
        <v>342</v>
      </c>
      <c r="F45" s="233" t="s">
        <v>326</v>
      </c>
      <c r="G45" s="234" t="s">
        <v>455</v>
      </c>
      <c r="H45" s="597">
        <v>46</v>
      </c>
      <c r="I45" s="598">
        <v>0.79600952948183445</v>
      </c>
      <c r="J45" s="595">
        <v>847</v>
      </c>
      <c r="K45" s="594">
        <f t="shared" si="0"/>
        <v>18.413043478260871</v>
      </c>
    </row>
    <row r="46" spans="1:15" s="155" customFormat="1">
      <c r="A46" s="156">
        <v>7</v>
      </c>
      <c r="B46" s="588"/>
      <c r="C46" s="589" t="s">
        <v>349</v>
      </c>
      <c r="D46" s="589" t="s">
        <v>138</v>
      </c>
      <c r="E46" s="590" t="s">
        <v>331</v>
      </c>
      <c r="F46" s="590" t="s">
        <v>339</v>
      </c>
      <c r="G46" s="591" t="s">
        <v>453</v>
      </c>
      <c r="H46" s="592">
        <v>38</v>
      </c>
      <c r="I46" s="593">
        <v>0.82256669069935107</v>
      </c>
      <c r="J46" s="594">
        <v>733</v>
      </c>
      <c r="K46" s="594">
        <f t="shared" si="0"/>
        <v>19.289473684210527</v>
      </c>
    </row>
    <row r="47" spans="1:15" s="155" customFormat="1">
      <c r="A47" s="156">
        <v>8</v>
      </c>
      <c r="B47" s="588"/>
      <c r="C47" s="589" t="s">
        <v>349</v>
      </c>
      <c r="D47" s="589" t="s">
        <v>138</v>
      </c>
      <c r="E47" s="590" t="s">
        <v>331</v>
      </c>
      <c r="F47" s="590" t="s">
        <v>339</v>
      </c>
      <c r="G47" s="591" t="s">
        <v>643</v>
      </c>
      <c r="H47" s="592">
        <v>30</v>
      </c>
      <c r="I47" s="593">
        <v>0.88146118721461186</v>
      </c>
      <c r="J47" s="594">
        <v>653</v>
      </c>
      <c r="K47" s="594">
        <f t="shared" si="0"/>
        <v>21.766666666666666</v>
      </c>
    </row>
    <row r="48" spans="1:15" s="155" customFormat="1">
      <c r="A48" s="156">
        <v>9</v>
      </c>
      <c r="B48" s="588"/>
      <c r="C48" s="589" t="s">
        <v>349</v>
      </c>
      <c r="D48" s="589" t="s">
        <v>142</v>
      </c>
      <c r="E48" s="590" t="s">
        <v>331</v>
      </c>
      <c r="F48" s="590" t="s">
        <v>339</v>
      </c>
      <c r="G48" s="591" t="s">
        <v>637</v>
      </c>
      <c r="H48" s="592">
        <v>20</v>
      </c>
      <c r="I48" s="593"/>
      <c r="J48" s="594">
        <v>533</v>
      </c>
      <c r="K48" s="594">
        <f t="shared" si="0"/>
        <v>26.65</v>
      </c>
    </row>
    <row r="49" spans="1:15" s="155" customFormat="1">
      <c r="A49" s="156">
        <v>10</v>
      </c>
      <c r="B49" s="588"/>
      <c r="C49" s="589" t="s">
        <v>349</v>
      </c>
      <c r="D49" s="589" t="s">
        <v>142</v>
      </c>
      <c r="E49" s="590" t="s">
        <v>331</v>
      </c>
      <c r="F49" s="590" t="s">
        <v>339</v>
      </c>
      <c r="G49" s="591" t="s">
        <v>636</v>
      </c>
      <c r="H49" s="592">
        <v>22</v>
      </c>
      <c r="I49" s="593"/>
      <c r="J49" s="594">
        <v>476</v>
      </c>
      <c r="K49" s="595">
        <f t="shared" si="0"/>
        <v>21.636363636363637</v>
      </c>
    </row>
    <row r="50" spans="1:15" s="155" customFormat="1">
      <c r="A50" s="156">
        <v>11</v>
      </c>
      <c r="B50" s="581"/>
      <c r="C50" s="206" t="s">
        <v>349</v>
      </c>
      <c r="D50" s="206" t="s">
        <v>136</v>
      </c>
      <c r="E50" s="207" t="s">
        <v>331</v>
      </c>
      <c r="F50" s="207" t="s">
        <v>339</v>
      </c>
      <c r="G50" s="208" t="s">
        <v>638</v>
      </c>
      <c r="H50" s="599">
        <v>12</v>
      </c>
      <c r="I50" s="600"/>
      <c r="J50" s="601">
        <v>296</v>
      </c>
      <c r="K50" s="601">
        <f t="shared" si="0"/>
        <v>24.666666666666668</v>
      </c>
      <c r="L50" s="602"/>
      <c r="M50" s="602"/>
      <c r="N50" s="602"/>
      <c r="O50" s="602"/>
    </row>
    <row r="51" spans="1:15" s="155" customFormat="1">
      <c r="A51" s="156">
        <v>12</v>
      </c>
      <c r="B51" s="581"/>
      <c r="C51" s="206" t="s">
        <v>349</v>
      </c>
      <c r="D51" s="206" t="s">
        <v>136</v>
      </c>
      <c r="E51" s="207" t="s">
        <v>331</v>
      </c>
      <c r="F51" s="207" t="s">
        <v>339</v>
      </c>
      <c r="G51" s="208" t="s">
        <v>644</v>
      </c>
      <c r="H51" s="599"/>
      <c r="I51" s="600"/>
      <c r="J51" s="601">
        <v>257</v>
      </c>
      <c r="K51" s="626" t="e">
        <f t="shared" si="0"/>
        <v>#DIV/0!</v>
      </c>
      <c r="L51" s="602"/>
      <c r="M51" s="602"/>
      <c r="N51" s="602"/>
      <c r="O51" s="602"/>
    </row>
    <row r="52" spans="1:15" s="155" customFormat="1" ht="16.5" thickBot="1">
      <c r="A52" s="156">
        <v>13</v>
      </c>
      <c r="B52" s="603"/>
      <c r="C52" s="604" t="s">
        <v>349</v>
      </c>
      <c r="D52" s="604" t="s">
        <v>630</v>
      </c>
      <c r="E52" s="605" t="s">
        <v>331</v>
      </c>
      <c r="F52" s="605" t="s">
        <v>339</v>
      </c>
      <c r="G52" s="606" t="s">
        <v>641</v>
      </c>
      <c r="H52" s="607">
        <v>7</v>
      </c>
      <c r="I52" s="608"/>
      <c r="J52" s="609">
        <v>140</v>
      </c>
      <c r="K52" s="609">
        <f t="shared" si="0"/>
        <v>20</v>
      </c>
      <c r="L52" s="602"/>
      <c r="M52" s="602"/>
      <c r="N52" s="602"/>
      <c r="O52" s="602"/>
    </row>
    <row r="53" spans="1:15" s="155" customFormat="1">
      <c r="A53" s="156">
        <v>1</v>
      </c>
      <c r="B53" s="610"/>
      <c r="C53" s="611" t="s">
        <v>355</v>
      </c>
      <c r="D53" s="611" t="s">
        <v>356</v>
      </c>
      <c r="E53" s="612" t="s">
        <v>331</v>
      </c>
      <c r="F53" s="612" t="s">
        <v>339</v>
      </c>
      <c r="G53" s="613" t="s">
        <v>656</v>
      </c>
      <c r="H53" s="614">
        <v>54</v>
      </c>
      <c r="I53" s="615">
        <v>0.93658041603247078</v>
      </c>
      <c r="J53" s="616">
        <v>1512</v>
      </c>
      <c r="K53" s="616">
        <f t="shared" si="0"/>
        <v>28</v>
      </c>
    </row>
    <row r="54" spans="1:15" s="155" customFormat="1">
      <c r="A54" s="156">
        <v>2</v>
      </c>
      <c r="B54" s="588"/>
      <c r="C54" s="589" t="s">
        <v>355</v>
      </c>
      <c r="D54" s="589" t="s">
        <v>356</v>
      </c>
      <c r="E54" s="590" t="s">
        <v>331</v>
      </c>
      <c r="F54" s="590" t="s">
        <v>339</v>
      </c>
      <c r="G54" s="591" t="s">
        <v>670</v>
      </c>
      <c r="H54" s="592">
        <v>55</v>
      </c>
      <c r="I54" s="593">
        <v>0.8255541718555417</v>
      </c>
      <c r="J54" s="594">
        <v>1393</v>
      </c>
      <c r="K54" s="594">
        <f t="shared" si="0"/>
        <v>25.327272727272728</v>
      </c>
    </row>
    <row r="55" spans="1:15" s="155" customFormat="1">
      <c r="A55" s="156">
        <v>3</v>
      </c>
      <c r="B55" s="588"/>
      <c r="C55" s="589" t="s">
        <v>355</v>
      </c>
      <c r="D55" s="589" t="s">
        <v>356</v>
      </c>
      <c r="E55" s="590" t="s">
        <v>331</v>
      </c>
      <c r="F55" s="590" t="s">
        <v>339</v>
      </c>
      <c r="G55" s="591" t="s">
        <v>894</v>
      </c>
      <c r="H55" s="592">
        <v>48</v>
      </c>
      <c r="I55" s="593">
        <v>0.96307077625570781</v>
      </c>
      <c r="J55" s="594">
        <v>1361</v>
      </c>
      <c r="K55" s="594">
        <f t="shared" si="0"/>
        <v>28.354166666666668</v>
      </c>
    </row>
    <row r="56" spans="1:15" s="155" customFormat="1">
      <c r="A56" s="156">
        <v>4</v>
      </c>
      <c r="B56" s="588"/>
      <c r="C56" s="589" t="s">
        <v>355</v>
      </c>
      <c r="D56" s="589" t="s">
        <v>356</v>
      </c>
      <c r="E56" s="590" t="s">
        <v>331</v>
      </c>
      <c r="F56" s="590" t="s">
        <v>339</v>
      </c>
      <c r="G56" s="591" t="s">
        <v>658</v>
      </c>
      <c r="H56" s="592">
        <v>60</v>
      </c>
      <c r="I56" s="593">
        <v>0.8888127853881278</v>
      </c>
      <c r="J56" s="594">
        <v>1345</v>
      </c>
      <c r="K56" s="594">
        <f t="shared" si="0"/>
        <v>22.416666666666668</v>
      </c>
    </row>
    <row r="57" spans="1:15" s="155" customFormat="1">
      <c r="A57" s="156">
        <v>5</v>
      </c>
      <c r="B57" s="588"/>
      <c r="C57" s="589" t="s">
        <v>355</v>
      </c>
      <c r="D57" s="589" t="s">
        <v>356</v>
      </c>
      <c r="E57" s="590" t="s">
        <v>331</v>
      </c>
      <c r="F57" s="590" t="s">
        <v>339</v>
      </c>
      <c r="G57" s="591" t="s">
        <v>663</v>
      </c>
      <c r="H57" s="592">
        <v>40</v>
      </c>
      <c r="I57" s="593">
        <v>0.5697260273972603</v>
      </c>
      <c r="J57" s="594">
        <v>1203</v>
      </c>
      <c r="K57" s="594">
        <f t="shared" si="0"/>
        <v>30.074999999999999</v>
      </c>
    </row>
    <row r="58" spans="1:15" s="155" customFormat="1">
      <c r="A58" s="156">
        <v>6</v>
      </c>
      <c r="B58" s="588"/>
      <c r="C58" s="589" t="s">
        <v>355</v>
      </c>
      <c r="D58" s="589" t="s">
        <v>356</v>
      </c>
      <c r="E58" s="590" t="s">
        <v>331</v>
      </c>
      <c r="F58" s="590" t="s">
        <v>339</v>
      </c>
      <c r="G58" s="591" t="s">
        <v>653</v>
      </c>
      <c r="H58" s="592">
        <v>45</v>
      </c>
      <c r="I58" s="593">
        <v>0.90331811263318118</v>
      </c>
      <c r="J58" s="594">
        <v>1029</v>
      </c>
      <c r="K58" s="594">
        <f t="shared" si="0"/>
        <v>22.866666666666667</v>
      </c>
    </row>
    <row r="59" spans="1:15" s="155" customFormat="1">
      <c r="A59" s="156">
        <v>7</v>
      </c>
      <c r="B59" s="588"/>
      <c r="C59" s="589" t="s">
        <v>355</v>
      </c>
      <c r="D59" s="589" t="s">
        <v>356</v>
      </c>
      <c r="E59" s="590" t="s">
        <v>331</v>
      </c>
      <c r="F59" s="590" t="s">
        <v>339</v>
      </c>
      <c r="G59" s="591" t="s">
        <v>657</v>
      </c>
      <c r="H59" s="592">
        <v>37</v>
      </c>
      <c r="I59" s="593">
        <v>0.9224731580895964</v>
      </c>
      <c r="J59" s="594">
        <v>946</v>
      </c>
      <c r="K59" s="594">
        <f t="shared" si="0"/>
        <v>25.567567567567568</v>
      </c>
    </row>
    <row r="60" spans="1:15" s="155" customFormat="1">
      <c r="A60" s="156">
        <v>8</v>
      </c>
      <c r="B60" s="588"/>
      <c r="C60" s="589" t="s">
        <v>355</v>
      </c>
      <c r="D60" s="589" t="s">
        <v>356</v>
      </c>
      <c r="E60" s="590" t="s">
        <v>365</v>
      </c>
      <c r="F60" s="590" t="s">
        <v>339</v>
      </c>
      <c r="G60" s="591" t="s">
        <v>655</v>
      </c>
      <c r="H60" s="592">
        <v>31</v>
      </c>
      <c r="I60" s="593">
        <v>0.91285903667697743</v>
      </c>
      <c r="J60" s="594">
        <v>881</v>
      </c>
      <c r="K60" s="594">
        <f t="shared" si="0"/>
        <v>28.419354838709676</v>
      </c>
    </row>
    <row r="61" spans="1:15" s="155" customFormat="1">
      <c r="A61" s="156">
        <v>9</v>
      </c>
      <c r="B61" s="581"/>
      <c r="C61" s="206" t="s">
        <v>355</v>
      </c>
      <c r="D61" s="206" t="s">
        <v>356</v>
      </c>
      <c r="E61" s="207" t="s">
        <v>331</v>
      </c>
      <c r="F61" s="207" t="s">
        <v>339</v>
      </c>
      <c r="G61" s="208" t="s">
        <v>659</v>
      </c>
      <c r="H61" s="599">
        <v>12</v>
      </c>
      <c r="I61" s="600"/>
      <c r="J61" s="601">
        <v>351</v>
      </c>
      <c r="K61" s="601">
        <f t="shared" si="0"/>
        <v>29.25</v>
      </c>
      <c r="L61" s="602"/>
      <c r="M61" s="602"/>
      <c r="N61" s="602"/>
      <c r="O61" s="602"/>
    </row>
    <row r="62" spans="1:15" s="155" customFormat="1">
      <c r="A62" s="156">
        <v>10</v>
      </c>
      <c r="B62" s="581"/>
      <c r="C62" s="206" t="s">
        <v>355</v>
      </c>
      <c r="D62" s="206" t="s">
        <v>356</v>
      </c>
      <c r="E62" s="207" t="s">
        <v>331</v>
      </c>
      <c r="F62" s="207" t="s">
        <v>339</v>
      </c>
      <c r="G62" s="208" t="s">
        <v>662</v>
      </c>
      <c r="H62" s="599">
        <v>9</v>
      </c>
      <c r="I62" s="600"/>
      <c r="J62" s="601">
        <v>270</v>
      </c>
      <c r="K62" s="601">
        <f t="shared" si="0"/>
        <v>30</v>
      </c>
      <c r="L62" s="602"/>
      <c r="M62" s="602"/>
      <c r="N62" s="602"/>
      <c r="O62" s="602"/>
    </row>
    <row r="63" spans="1:15" s="155" customFormat="1">
      <c r="A63" s="156">
        <v>11</v>
      </c>
      <c r="B63" s="581"/>
      <c r="C63" s="206" t="s">
        <v>355</v>
      </c>
      <c r="D63" s="206" t="s">
        <v>356</v>
      </c>
      <c r="E63" s="207" t="s">
        <v>331</v>
      </c>
      <c r="F63" s="207" t="s">
        <v>339</v>
      </c>
      <c r="G63" s="208" t="s">
        <v>666</v>
      </c>
      <c r="H63" s="599">
        <v>8</v>
      </c>
      <c r="I63" s="600"/>
      <c r="J63" s="601">
        <v>172</v>
      </c>
      <c r="K63" s="601">
        <f t="shared" si="0"/>
        <v>21.5</v>
      </c>
      <c r="L63" s="602"/>
      <c r="M63" s="602"/>
      <c r="N63" s="602"/>
      <c r="O63" s="602"/>
    </row>
    <row r="64" spans="1:15" s="155" customFormat="1">
      <c r="A64" s="156">
        <v>12</v>
      </c>
      <c r="B64" s="581"/>
      <c r="C64" s="206" t="s">
        <v>355</v>
      </c>
      <c r="D64" s="206" t="s">
        <v>356</v>
      </c>
      <c r="E64" s="207" t="s">
        <v>331</v>
      </c>
      <c r="F64" s="207" t="s">
        <v>339</v>
      </c>
      <c r="G64" s="208" t="s">
        <v>671</v>
      </c>
      <c r="H64" s="599">
        <v>6</v>
      </c>
      <c r="I64" s="600">
        <v>0</v>
      </c>
      <c r="J64" s="601">
        <v>128</v>
      </c>
      <c r="K64" s="601">
        <f t="shared" si="0"/>
        <v>21.333333333333332</v>
      </c>
      <c r="L64" s="602"/>
      <c r="M64" s="602"/>
      <c r="N64" s="602"/>
      <c r="O64" s="602"/>
    </row>
    <row r="65" spans="1:15" s="155" customFormat="1" ht="16.5" thickBot="1">
      <c r="A65" s="156">
        <v>13</v>
      </c>
      <c r="B65" s="617"/>
      <c r="C65" s="246" t="s">
        <v>355</v>
      </c>
      <c r="D65" s="246" t="s">
        <v>356</v>
      </c>
      <c r="E65" s="247" t="s">
        <v>331</v>
      </c>
      <c r="F65" s="247" t="s">
        <v>339</v>
      </c>
      <c r="G65" s="248" t="s">
        <v>669</v>
      </c>
      <c r="H65" s="618">
        <v>8</v>
      </c>
      <c r="I65" s="619"/>
      <c r="J65" s="620">
        <v>7</v>
      </c>
      <c r="K65" s="620">
        <f t="shared" si="0"/>
        <v>0.875</v>
      </c>
      <c r="L65" s="602"/>
      <c r="M65" s="602"/>
      <c r="N65" s="602"/>
      <c r="O65" s="602"/>
    </row>
    <row r="66" spans="1:15" s="155" customFormat="1">
      <c r="A66" s="156">
        <v>1</v>
      </c>
      <c r="B66" s="610"/>
      <c r="C66" s="611" t="s">
        <v>360</v>
      </c>
      <c r="D66" s="611" t="s">
        <v>684</v>
      </c>
      <c r="E66" s="612" t="s">
        <v>331</v>
      </c>
      <c r="F66" s="612" t="s">
        <v>339</v>
      </c>
      <c r="G66" s="613" t="s">
        <v>685</v>
      </c>
      <c r="H66" s="614">
        <v>44</v>
      </c>
      <c r="I66" s="615">
        <v>0.99352428393524284</v>
      </c>
      <c r="J66" s="616">
        <v>1164</v>
      </c>
      <c r="K66" s="616">
        <f t="shared" si="0"/>
        <v>26.454545454545453</v>
      </c>
    </row>
    <row r="67" spans="1:15" s="155" customFormat="1">
      <c r="A67" s="156">
        <v>2</v>
      </c>
      <c r="B67" s="588"/>
      <c r="C67" s="589" t="s">
        <v>360</v>
      </c>
      <c r="D67" s="589" t="s">
        <v>178</v>
      </c>
      <c r="E67" s="590" t="s">
        <v>367</v>
      </c>
      <c r="F67" s="590" t="s">
        <v>339</v>
      </c>
      <c r="G67" s="591" t="s">
        <v>895</v>
      </c>
      <c r="H67" s="592">
        <v>40</v>
      </c>
      <c r="I67" s="593">
        <v>0.6852739726027397</v>
      </c>
      <c r="J67" s="594">
        <v>1143</v>
      </c>
      <c r="K67" s="594">
        <f t="shared" si="0"/>
        <v>28.574999999999999</v>
      </c>
    </row>
    <row r="68" spans="1:15" s="155" customFormat="1">
      <c r="A68" s="156">
        <v>3</v>
      </c>
      <c r="B68" s="596"/>
      <c r="C68" s="232" t="s">
        <v>360</v>
      </c>
      <c r="D68" s="232" t="s">
        <v>181</v>
      </c>
      <c r="E68" s="233" t="s">
        <v>325</v>
      </c>
      <c r="F68" s="233" t="s">
        <v>326</v>
      </c>
      <c r="G68" s="234" t="s">
        <v>688</v>
      </c>
      <c r="H68" s="597">
        <v>54</v>
      </c>
      <c r="I68" s="598">
        <v>0.81755454084221213</v>
      </c>
      <c r="J68" s="595">
        <v>996</v>
      </c>
      <c r="K68" s="594">
        <f t="shared" ref="K68:K123" si="1">J68/H68</f>
        <v>18.444444444444443</v>
      </c>
    </row>
    <row r="69" spans="1:15" s="155" customFormat="1">
      <c r="A69" s="156">
        <v>4</v>
      </c>
      <c r="B69" s="588"/>
      <c r="C69" s="589" t="s">
        <v>360</v>
      </c>
      <c r="D69" s="589" t="s">
        <v>172</v>
      </c>
      <c r="E69" s="590" t="s">
        <v>367</v>
      </c>
      <c r="F69" s="590" t="s">
        <v>339</v>
      </c>
      <c r="G69" s="591" t="s">
        <v>696</v>
      </c>
      <c r="H69" s="592">
        <v>44</v>
      </c>
      <c r="I69" s="593">
        <v>0.77683686176836864</v>
      </c>
      <c r="J69" s="594">
        <v>890</v>
      </c>
      <c r="K69" s="594">
        <f t="shared" si="1"/>
        <v>20.227272727272727</v>
      </c>
    </row>
    <row r="70" spans="1:15" s="155" customFormat="1">
      <c r="A70" s="156">
        <v>5</v>
      </c>
      <c r="B70" s="596" t="s">
        <v>347</v>
      </c>
      <c r="C70" s="232" t="s">
        <v>360</v>
      </c>
      <c r="D70" s="232" t="s">
        <v>199</v>
      </c>
      <c r="E70" s="233" t="s">
        <v>323</v>
      </c>
      <c r="F70" s="233" t="s">
        <v>322</v>
      </c>
      <c r="G70" s="234" t="s">
        <v>705</v>
      </c>
      <c r="H70" s="597">
        <v>26</v>
      </c>
      <c r="I70" s="598">
        <v>0.90200210748155951</v>
      </c>
      <c r="J70" s="595">
        <v>695</v>
      </c>
      <c r="K70" s="594">
        <f t="shared" si="1"/>
        <v>26.73076923076923</v>
      </c>
    </row>
    <row r="71" spans="1:15" s="155" customFormat="1">
      <c r="A71" s="156">
        <v>6</v>
      </c>
      <c r="B71" s="588"/>
      <c r="C71" s="589" t="s">
        <v>360</v>
      </c>
      <c r="D71" s="589" t="s">
        <v>194</v>
      </c>
      <c r="E71" s="590" t="s">
        <v>331</v>
      </c>
      <c r="F71" s="590" t="s">
        <v>339</v>
      </c>
      <c r="G71" s="591" t="s">
        <v>700</v>
      </c>
      <c r="H71" s="592">
        <v>24</v>
      </c>
      <c r="I71" s="593">
        <v>0</v>
      </c>
      <c r="J71" s="594">
        <v>695</v>
      </c>
      <c r="K71" s="594">
        <f t="shared" si="1"/>
        <v>28.958333333333332</v>
      </c>
    </row>
    <row r="72" spans="1:15" s="155" customFormat="1">
      <c r="A72" s="156">
        <v>7</v>
      </c>
      <c r="B72" s="588"/>
      <c r="C72" s="589" t="s">
        <v>360</v>
      </c>
      <c r="D72" s="589" t="s">
        <v>194</v>
      </c>
      <c r="E72" s="590" t="s">
        <v>331</v>
      </c>
      <c r="F72" s="590" t="s">
        <v>339</v>
      </c>
      <c r="G72" s="591" t="s">
        <v>689</v>
      </c>
      <c r="H72" s="592">
        <v>31</v>
      </c>
      <c r="I72" s="593">
        <v>0.88192664604507287</v>
      </c>
      <c r="J72" s="594">
        <v>693</v>
      </c>
      <c r="K72" s="594">
        <f t="shared" si="1"/>
        <v>22.35483870967742</v>
      </c>
    </row>
    <row r="73" spans="1:15" s="155" customFormat="1">
      <c r="A73" s="156">
        <v>8</v>
      </c>
      <c r="B73" s="588"/>
      <c r="C73" s="589" t="s">
        <v>360</v>
      </c>
      <c r="D73" s="589" t="s">
        <v>896</v>
      </c>
      <c r="E73" s="590" t="s">
        <v>331</v>
      </c>
      <c r="F73" s="590" t="s">
        <v>339</v>
      </c>
      <c r="G73" s="591" t="s">
        <v>897</v>
      </c>
      <c r="H73" s="592">
        <v>28</v>
      </c>
      <c r="I73" s="593">
        <v>0.75440313111545987</v>
      </c>
      <c r="J73" s="594">
        <v>648</v>
      </c>
      <c r="K73" s="594">
        <f t="shared" si="1"/>
        <v>23.142857142857142</v>
      </c>
    </row>
    <row r="74" spans="1:15" s="155" customFormat="1">
      <c r="A74" s="156">
        <v>9</v>
      </c>
      <c r="B74" s="588"/>
      <c r="C74" s="589" t="s">
        <v>360</v>
      </c>
      <c r="D74" s="589" t="s">
        <v>183</v>
      </c>
      <c r="E74" s="590" t="s">
        <v>331</v>
      </c>
      <c r="F74" s="590" t="s">
        <v>339</v>
      </c>
      <c r="G74" s="591" t="s">
        <v>898</v>
      </c>
      <c r="H74" s="592"/>
      <c r="I74" s="593"/>
      <c r="J74" s="594">
        <v>496</v>
      </c>
      <c r="K74" s="635" t="e">
        <f t="shared" si="1"/>
        <v>#DIV/0!</v>
      </c>
    </row>
    <row r="75" spans="1:15" s="155" customFormat="1">
      <c r="A75" s="156">
        <v>10</v>
      </c>
      <c r="B75" s="581"/>
      <c r="C75" s="206" t="s">
        <v>360</v>
      </c>
      <c r="D75" s="206" t="s">
        <v>199</v>
      </c>
      <c r="E75" s="207" t="s">
        <v>331</v>
      </c>
      <c r="F75" s="207" t="s">
        <v>339</v>
      </c>
      <c r="G75" s="208" t="s">
        <v>707</v>
      </c>
      <c r="H75" s="599">
        <v>12</v>
      </c>
      <c r="I75" s="600"/>
      <c r="J75" s="601">
        <v>348</v>
      </c>
      <c r="K75" s="601">
        <f t="shared" si="1"/>
        <v>29</v>
      </c>
      <c r="L75" s="602"/>
      <c r="M75" s="602"/>
      <c r="N75" s="602"/>
      <c r="O75" s="602"/>
    </row>
    <row r="76" spans="1:15" s="155" customFormat="1">
      <c r="A76" s="156">
        <v>11</v>
      </c>
      <c r="B76" s="581"/>
      <c r="C76" s="206" t="s">
        <v>360</v>
      </c>
      <c r="D76" s="206" t="s">
        <v>190</v>
      </c>
      <c r="E76" s="207" t="s">
        <v>331</v>
      </c>
      <c r="F76" s="207" t="s">
        <v>339</v>
      </c>
      <c r="G76" s="208" t="s">
        <v>697</v>
      </c>
      <c r="H76" s="599">
        <v>11</v>
      </c>
      <c r="I76" s="600"/>
      <c r="J76" s="601">
        <v>327</v>
      </c>
      <c r="K76" s="601">
        <f t="shared" si="1"/>
        <v>29.727272727272727</v>
      </c>
      <c r="L76" s="602"/>
      <c r="M76" s="602"/>
      <c r="N76" s="602"/>
      <c r="O76" s="602"/>
    </row>
    <row r="77" spans="1:15" s="155" customFormat="1">
      <c r="A77" s="156">
        <v>12</v>
      </c>
      <c r="B77" s="581"/>
      <c r="C77" s="206" t="s">
        <v>360</v>
      </c>
      <c r="D77" s="206" t="s">
        <v>199</v>
      </c>
      <c r="E77" s="207" t="s">
        <v>331</v>
      </c>
      <c r="F77" s="207" t="s">
        <v>339</v>
      </c>
      <c r="G77" s="208" t="s">
        <v>692</v>
      </c>
      <c r="H77" s="599">
        <v>8</v>
      </c>
      <c r="I77" s="600"/>
      <c r="J77" s="601">
        <v>183</v>
      </c>
      <c r="K77" s="601">
        <f t="shared" si="1"/>
        <v>22.875</v>
      </c>
      <c r="L77" s="602"/>
      <c r="M77" s="602"/>
      <c r="N77" s="602"/>
      <c r="O77" s="602"/>
    </row>
    <row r="78" spans="1:15" s="155" customFormat="1">
      <c r="A78" s="156">
        <v>13</v>
      </c>
      <c r="B78" s="581"/>
      <c r="C78" s="206" t="s">
        <v>360</v>
      </c>
      <c r="D78" s="206" t="s">
        <v>172</v>
      </c>
      <c r="E78" s="207" t="s">
        <v>331</v>
      </c>
      <c r="F78" s="207" t="s">
        <v>339</v>
      </c>
      <c r="G78" s="208" t="s">
        <v>715</v>
      </c>
      <c r="H78" s="599">
        <v>7</v>
      </c>
      <c r="I78" s="600"/>
      <c r="J78" s="601">
        <v>160</v>
      </c>
      <c r="K78" s="601">
        <f t="shared" si="1"/>
        <v>22.857142857142858</v>
      </c>
      <c r="L78" s="602"/>
      <c r="M78" s="602"/>
      <c r="N78" s="602"/>
      <c r="O78" s="602"/>
    </row>
    <row r="79" spans="1:15" s="155" customFormat="1" ht="16.5" thickBot="1">
      <c r="A79" s="156">
        <v>14</v>
      </c>
      <c r="B79" s="617"/>
      <c r="C79" s="246" t="s">
        <v>360</v>
      </c>
      <c r="D79" s="246" t="s">
        <v>181</v>
      </c>
      <c r="E79" s="247" t="s">
        <v>331</v>
      </c>
      <c r="F79" s="247" t="s">
        <v>339</v>
      </c>
      <c r="G79" s="248" t="s">
        <v>694</v>
      </c>
      <c r="H79" s="618">
        <v>14</v>
      </c>
      <c r="I79" s="619"/>
      <c r="J79" s="620">
        <v>46</v>
      </c>
      <c r="K79" s="620">
        <f t="shared" si="1"/>
        <v>3.2857142857142856</v>
      </c>
      <c r="L79" s="602"/>
      <c r="M79" s="602"/>
      <c r="N79" s="602"/>
      <c r="O79" s="602"/>
    </row>
    <row r="80" spans="1:15" s="155" customFormat="1">
      <c r="A80" s="156">
        <v>1</v>
      </c>
      <c r="B80" s="636"/>
      <c r="C80" s="637" t="s">
        <v>363</v>
      </c>
      <c r="D80" s="637" t="s">
        <v>161</v>
      </c>
      <c r="E80" s="638" t="s">
        <v>323</v>
      </c>
      <c r="F80" s="638" t="s">
        <v>322</v>
      </c>
      <c r="G80" s="328" t="s">
        <v>475</v>
      </c>
      <c r="H80" s="639">
        <v>78</v>
      </c>
      <c r="I80" s="640">
        <v>0.89933263083948012</v>
      </c>
      <c r="J80" s="628">
        <v>1704</v>
      </c>
      <c r="K80" s="616">
        <f t="shared" si="1"/>
        <v>21.846153846153847</v>
      </c>
    </row>
    <row r="81" spans="1:15" s="155" customFormat="1">
      <c r="A81" s="156">
        <v>2</v>
      </c>
      <c r="B81" s="588"/>
      <c r="C81" s="589" t="s">
        <v>363</v>
      </c>
      <c r="D81" s="589" t="s">
        <v>206</v>
      </c>
      <c r="E81" s="590" t="s">
        <v>331</v>
      </c>
      <c r="F81" s="590" t="s">
        <v>339</v>
      </c>
      <c r="G81" s="591" t="s">
        <v>730</v>
      </c>
      <c r="H81" s="592">
        <v>35</v>
      </c>
      <c r="I81" s="593"/>
      <c r="J81" s="594">
        <v>1065</v>
      </c>
      <c r="K81" s="594">
        <f t="shared" si="1"/>
        <v>30.428571428571427</v>
      </c>
    </row>
    <row r="82" spans="1:15" s="155" customFormat="1">
      <c r="A82" s="156">
        <v>3</v>
      </c>
      <c r="B82" s="588"/>
      <c r="C82" s="589" t="s">
        <v>363</v>
      </c>
      <c r="D82" s="589" t="s">
        <v>212</v>
      </c>
      <c r="E82" s="590" t="s">
        <v>722</v>
      </c>
      <c r="F82" s="590" t="s">
        <v>339</v>
      </c>
      <c r="G82" s="591" t="s">
        <v>723</v>
      </c>
      <c r="H82" s="592">
        <v>46</v>
      </c>
      <c r="I82" s="593">
        <v>0.7679571173317451</v>
      </c>
      <c r="J82" s="594">
        <v>876</v>
      </c>
      <c r="K82" s="595">
        <f t="shared" si="1"/>
        <v>19.043478260869566</v>
      </c>
    </row>
    <row r="83" spans="1:15" s="155" customFormat="1">
      <c r="A83" s="156">
        <v>4</v>
      </c>
      <c r="B83" s="588"/>
      <c r="C83" s="589" t="s">
        <v>363</v>
      </c>
      <c r="D83" s="589" t="s">
        <v>210</v>
      </c>
      <c r="E83" s="590" t="s">
        <v>331</v>
      </c>
      <c r="F83" s="590" t="s">
        <v>339</v>
      </c>
      <c r="G83" s="591" t="s">
        <v>726</v>
      </c>
      <c r="H83" s="592">
        <v>35</v>
      </c>
      <c r="I83" s="593">
        <v>0.23632093933463796</v>
      </c>
      <c r="J83" s="594">
        <v>849</v>
      </c>
      <c r="K83" s="594">
        <f t="shared" si="1"/>
        <v>24.257142857142856</v>
      </c>
    </row>
    <row r="84" spans="1:15" s="602" customFormat="1">
      <c r="A84" s="156">
        <v>5</v>
      </c>
      <c r="B84" s="588"/>
      <c r="C84" s="589" t="s">
        <v>363</v>
      </c>
      <c r="D84" s="589" t="s">
        <v>206</v>
      </c>
      <c r="E84" s="590" t="s">
        <v>331</v>
      </c>
      <c r="F84" s="590" t="s">
        <v>339</v>
      </c>
      <c r="G84" s="591" t="s">
        <v>881</v>
      </c>
      <c r="H84" s="592">
        <v>25</v>
      </c>
      <c r="I84" s="593"/>
      <c r="J84" s="594">
        <v>587</v>
      </c>
      <c r="K84" s="594">
        <f t="shared" si="1"/>
        <v>23.48</v>
      </c>
      <c r="L84" s="155"/>
      <c r="M84" s="155"/>
      <c r="N84" s="155"/>
      <c r="O84" s="155"/>
    </row>
    <row r="85" spans="1:15" s="602" customFormat="1">
      <c r="A85" s="156">
        <v>6</v>
      </c>
      <c r="B85" s="581"/>
      <c r="C85" s="206" t="s">
        <v>363</v>
      </c>
      <c r="D85" s="206" t="s">
        <v>210</v>
      </c>
      <c r="E85" s="207" t="s">
        <v>331</v>
      </c>
      <c r="F85" s="207" t="s">
        <v>339</v>
      </c>
      <c r="G85" s="208" t="s">
        <v>727</v>
      </c>
      <c r="H85" s="599">
        <v>13</v>
      </c>
      <c r="I85" s="600"/>
      <c r="J85" s="601">
        <v>375</v>
      </c>
      <c r="K85" s="601">
        <f t="shared" si="1"/>
        <v>28.846153846153847</v>
      </c>
    </row>
    <row r="86" spans="1:15" s="602" customFormat="1" ht="16.5" thickBot="1">
      <c r="A86" s="156">
        <v>7</v>
      </c>
      <c r="B86" s="617"/>
      <c r="C86" s="246" t="s">
        <v>363</v>
      </c>
      <c r="D86" s="246" t="s">
        <v>210</v>
      </c>
      <c r="E86" s="247" t="s">
        <v>331</v>
      </c>
      <c r="F86" s="247" t="s">
        <v>339</v>
      </c>
      <c r="G86" s="248" t="s">
        <v>732</v>
      </c>
      <c r="H86" s="618">
        <v>17</v>
      </c>
      <c r="I86" s="619"/>
      <c r="J86" s="620">
        <v>337</v>
      </c>
      <c r="K86" s="620">
        <f t="shared" si="1"/>
        <v>19.823529411764707</v>
      </c>
    </row>
    <row r="87" spans="1:15" s="602" customFormat="1">
      <c r="A87" s="156">
        <v>1</v>
      </c>
      <c r="B87" s="629"/>
      <c r="C87" s="630" t="s">
        <v>369</v>
      </c>
      <c r="D87" s="630" t="s">
        <v>225</v>
      </c>
      <c r="E87" s="631" t="s">
        <v>367</v>
      </c>
      <c r="F87" s="631" t="s">
        <v>339</v>
      </c>
      <c r="G87" s="632" t="s">
        <v>746</v>
      </c>
      <c r="H87" s="633">
        <v>54</v>
      </c>
      <c r="I87" s="634">
        <v>0.99807204464738708</v>
      </c>
      <c r="J87" s="625">
        <v>1483</v>
      </c>
      <c r="K87" s="625">
        <f t="shared" si="1"/>
        <v>27.462962962962962</v>
      </c>
      <c r="L87" s="155"/>
      <c r="M87" s="155"/>
      <c r="N87" s="155"/>
      <c r="O87" s="155"/>
    </row>
    <row r="88" spans="1:15" s="602" customFormat="1">
      <c r="A88" s="156">
        <v>2</v>
      </c>
      <c r="B88" s="588"/>
      <c r="C88" s="589" t="s">
        <v>369</v>
      </c>
      <c r="D88" s="589" t="s">
        <v>158</v>
      </c>
      <c r="E88" s="590" t="s">
        <v>331</v>
      </c>
      <c r="F88" s="590" t="s">
        <v>339</v>
      </c>
      <c r="G88" s="591" t="s">
        <v>744</v>
      </c>
      <c r="H88" s="592"/>
      <c r="I88" s="593"/>
      <c r="J88" s="594">
        <v>1389</v>
      </c>
      <c r="K88" s="635" t="e">
        <f t="shared" si="1"/>
        <v>#DIV/0!</v>
      </c>
      <c r="L88" s="155"/>
      <c r="M88" s="155"/>
      <c r="N88" s="155"/>
      <c r="O88" s="155"/>
    </row>
    <row r="89" spans="1:15" s="602" customFormat="1">
      <c r="A89" s="156">
        <v>3</v>
      </c>
      <c r="B89" s="596"/>
      <c r="C89" s="232" t="s">
        <v>369</v>
      </c>
      <c r="D89" s="232" t="s">
        <v>235</v>
      </c>
      <c r="E89" s="233" t="s">
        <v>323</v>
      </c>
      <c r="F89" s="233" t="s">
        <v>322</v>
      </c>
      <c r="G89" s="234" t="s">
        <v>747</v>
      </c>
      <c r="H89" s="597">
        <v>60</v>
      </c>
      <c r="I89" s="598">
        <v>0.81315068493150688</v>
      </c>
      <c r="J89" s="595">
        <v>1297</v>
      </c>
      <c r="K89" s="594">
        <f t="shared" si="1"/>
        <v>21.616666666666667</v>
      </c>
      <c r="L89" s="155"/>
      <c r="M89" s="155"/>
      <c r="N89" s="155"/>
      <c r="O89" s="155"/>
    </row>
    <row r="90" spans="1:15" s="602" customFormat="1">
      <c r="A90" s="156">
        <v>4</v>
      </c>
      <c r="B90" s="588"/>
      <c r="C90" s="589" t="s">
        <v>369</v>
      </c>
      <c r="D90" s="589" t="s">
        <v>228</v>
      </c>
      <c r="E90" s="590" t="s">
        <v>331</v>
      </c>
      <c r="F90" s="590" t="s">
        <v>339</v>
      </c>
      <c r="G90" s="591" t="s">
        <v>749</v>
      </c>
      <c r="H90" s="592">
        <v>44</v>
      </c>
      <c r="I90" s="593">
        <v>1.1319427148194272</v>
      </c>
      <c r="J90" s="594">
        <v>1241</v>
      </c>
      <c r="K90" s="594">
        <f t="shared" si="1"/>
        <v>28.204545454545453</v>
      </c>
      <c r="L90" s="155"/>
      <c r="M90" s="155"/>
      <c r="N90" s="155"/>
      <c r="O90" s="155"/>
    </row>
    <row r="91" spans="1:15" s="602" customFormat="1">
      <c r="A91" s="156">
        <v>5</v>
      </c>
      <c r="B91" s="596"/>
      <c r="C91" s="232" t="s">
        <v>369</v>
      </c>
      <c r="D91" s="232" t="s">
        <v>751</v>
      </c>
      <c r="E91" s="233" t="s">
        <v>899</v>
      </c>
      <c r="F91" s="233" t="s">
        <v>322</v>
      </c>
      <c r="G91" s="234" t="s">
        <v>752</v>
      </c>
      <c r="H91" s="597">
        <v>45</v>
      </c>
      <c r="I91" s="598">
        <v>0.89028919330289191</v>
      </c>
      <c r="J91" s="595">
        <v>1025</v>
      </c>
      <c r="K91" s="594">
        <f t="shared" si="1"/>
        <v>22.777777777777779</v>
      </c>
      <c r="L91" s="155"/>
      <c r="M91" s="155"/>
      <c r="N91" s="155"/>
      <c r="O91" s="155"/>
    </row>
    <row r="92" spans="1:15" s="602" customFormat="1">
      <c r="A92" s="156">
        <v>6</v>
      </c>
      <c r="B92" s="588"/>
      <c r="C92" s="589" t="s">
        <v>369</v>
      </c>
      <c r="D92" s="589" t="s">
        <v>228</v>
      </c>
      <c r="E92" s="590" t="s">
        <v>331</v>
      </c>
      <c r="F92" s="590" t="s">
        <v>339</v>
      </c>
      <c r="G92" s="591" t="s">
        <v>753</v>
      </c>
      <c r="H92" s="592">
        <v>32</v>
      </c>
      <c r="I92" s="593">
        <v>1.0296232876712328</v>
      </c>
      <c r="J92" s="594">
        <v>988</v>
      </c>
      <c r="K92" s="594">
        <f t="shared" si="1"/>
        <v>30.875</v>
      </c>
      <c r="L92" s="155"/>
      <c r="M92" s="155"/>
      <c r="N92" s="155"/>
      <c r="O92" s="155"/>
    </row>
    <row r="93" spans="1:15" s="602" customFormat="1">
      <c r="A93" s="156">
        <v>7</v>
      </c>
      <c r="B93" s="588"/>
      <c r="C93" s="589" t="s">
        <v>369</v>
      </c>
      <c r="D93" s="589" t="s">
        <v>235</v>
      </c>
      <c r="E93" s="590" t="s">
        <v>331</v>
      </c>
      <c r="F93" s="590" t="s">
        <v>339</v>
      </c>
      <c r="G93" s="591" t="s">
        <v>237</v>
      </c>
      <c r="H93" s="592">
        <v>37</v>
      </c>
      <c r="I93" s="593">
        <v>0.82939651980747875</v>
      </c>
      <c r="J93" s="594">
        <v>843</v>
      </c>
      <c r="K93" s="594">
        <f t="shared" si="1"/>
        <v>22.783783783783782</v>
      </c>
      <c r="L93" s="155"/>
      <c r="M93" s="155"/>
      <c r="N93" s="155"/>
      <c r="O93" s="155"/>
    </row>
    <row r="94" spans="1:15" s="602" customFormat="1">
      <c r="A94" s="156">
        <v>8</v>
      </c>
      <c r="B94" s="588"/>
      <c r="C94" s="589" t="s">
        <v>369</v>
      </c>
      <c r="D94" s="589" t="s">
        <v>233</v>
      </c>
      <c r="E94" s="590" t="s">
        <v>375</v>
      </c>
      <c r="F94" s="590" t="s">
        <v>339</v>
      </c>
      <c r="G94" s="591" t="s">
        <v>748</v>
      </c>
      <c r="H94" s="592">
        <v>45</v>
      </c>
      <c r="I94" s="593">
        <v>0.80773211567732117</v>
      </c>
      <c r="J94" s="594">
        <v>767</v>
      </c>
      <c r="K94" s="594">
        <f t="shared" si="1"/>
        <v>17.044444444444444</v>
      </c>
      <c r="L94" s="155"/>
      <c r="M94" s="155"/>
      <c r="N94" s="155"/>
      <c r="O94" s="155"/>
    </row>
    <row r="95" spans="1:15" s="602" customFormat="1">
      <c r="A95" s="156">
        <v>9</v>
      </c>
      <c r="B95" s="588"/>
      <c r="C95" s="589" t="s">
        <v>369</v>
      </c>
      <c r="D95" s="589" t="s">
        <v>228</v>
      </c>
      <c r="E95" s="590" t="s">
        <v>331</v>
      </c>
      <c r="F95" s="590" t="s">
        <v>339</v>
      </c>
      <c r="G95" s="591" t="s">
        <v>755</v>
      </c>
      <c r="H95" s="592">
        <v>33</v>
      </c>
      <c r="I95" s="593">
        <v>0.803403902034039</v>
      </c>
      <c r="J95" s="594">
        <v>730</v>
      </c>
      <c r="K95" s="594">
        <f t="shared" si="1"/>
        <v>22.121212121212121</v>
      </c>
      <c r="L95" s="155"/>
      <c r="M95" s="155"/>
      <c r="N95" s="155"/>
      <c r="O95" s="155"/>
    </row>
    <row r="96" spans="1:15" s="602" customFormat="1" ht="16.5" thickBot="1">
      <c r="A96" s="156">
        <v>10</v>
      </c>
      <c r="B96" s="603"/>
      <c r="C96" s="604" t="s">
        <v>369</v>
      </c>
      <c r="D96" s="604" t="s">
        <v>158</v>
      </c>
      <c r="E96" s="605" t="s">
        <v>331</v>
      </c>
      <c r="F96" s="605" t="s">
        <v>339</v>
      </c>
      <c r="G96" s="606" t="s">
        <v>756</v>
      </c>
      <c r="H96" s="607">
        <v>16</v>
      </c>
      <c r="I96" s="608"/>
      <c r="J96" s="609">
        <v>322</v>
      </c>
      <c r="K96" s="609">
        <f t="shared" si="1"/>
        <v>20.125</v>
      </c>
    </row>
    <row r="97" spans="1:15" s="602" customFormat="1">
      <c r="A97" s="156">
        <v>1</v>
      </c>
      <c r="B97" s="610"/>
      <c r="C97" s="611" t="s">
        <v>374</v>
      </c>
      <c r="D97" s="611" t="s">
        <v>768</v>
      </c>
      <c r="E97" s="612" t="s">
        <v>331</v>
      </c>
      <c r="F97" s="612" t="s">
        <v>339</v>
      </c>
      <c r="G97" s="613" t="s">
        <v>780</v>
      </c>
      <c r="H97" s="614">
        <v>64</v>
      </c>
      <c r="I97" s="615">
        <v>0.92337328767123283</v>
      </c>
      <c r="J97" s="616">
        <v>1290</v>
      </c>
      <c r="K97" s="628">
        <f t="shared" si="1"/>
        <v>20.15625</v>
      </c>
      <c r="L97" s="155"/>
      <c r="M97" s="155"/>
      <c r="N97" s="155"/>
      <c r="O97" s="155"/>
    </row>
    <row r="98" spans="1:15" s="602" customFormat="1">
      <c r="A98" s="156">
        <v>2</v>
      </c>
      <c r="B98" s="588"/>
      <c r="C98" s="589" t="s">
        <v>374</v>
      </c>
      <c r="D98" s="589" t="s">
        <v>768</v>
      </c>
      <c r="E98" s="590" t="s">
        <v>331</v>
      </c>
      <c r="F98" s="590" t="s">
        <v>339</v>
      </c>
      <c r="G98" s="591" t="s">
        <v>769</v>
      </c>
      <c r="H98" s="592">
        <v>47</v>
      </c>
      <c r="I98" s="593">
        <v>0.90626639463713199</v>
      </c>
      <c r="J98" s="594">
        <v>1075</v>
      </c>
      <c r="K98" s="594">
        <f t="shared" si="1"/>
        <v>22.872340425531913</v>
      </c>
      <c r="L98" s="155"/>
      <c r="M98" s="155"/>
      <c r="N98" s="155"/>
      <c r="O98" s="155"/>
    </row>
    <row r="99" spans="1:15" s="602" customFormat="1">
      <c r="A99" s="156">
        <v>3</v>
      </c>
      <c r="B99" s="588"/>
      <c r="C99" s="589" t="s">
        <v>374</v>
      </c>
      <c r="D99" s="589" t="s">
        <v>249</v>
      </c>
      <c r="E99" s="590" t="s">
        <v>525</v>
      </c>
      <c r="F99" s="590" t="s">
        <v>339</v>
      </c>
      <c r="G99" s="591" t="s">
        <v>776</v>
      </c>
      <c r="H99" s="592">
        <v>54</v>
      </c>
      <c r="I99" s="593">
        <v>0.90446473871131405</v>
      </c>
      <c r="J99" s="594">
        <v>1057</v>
      </c>
      <c r="K99" s="594">
        <f t="shared" si="1"/>
        <v>19.574074074074073</v>
      </c>
      <c r="L99" s="155"/>
      <c r="M99" s="155"/>
      <c r="N99" s="155"/>
      <c r="O99" s="155"/>
    </row>
    <row r="100" spans="1:15" s="602" customFormat="1">
      <c r="A100" s="156">
        <v>4</v>
      </c>
      <c r="B100" s="588"/>
      <c r="C100" s="589" t="s">
        <v>374</v>
      </c>
      <c r="D100" s="589" t="s">
        <v>240</v>
      </c>
      <c r="E100" s="590" t="s">
        <v>331</v>
      </c>
      <c r="F100" s="590" t="s">
        <v>339</v>
      </c>
      <c r="G100" s="591" t="s">
        <v>762</v>
      </c>
      <c r="H100" s="592">
        <v>84</v>
      </c>
      <c r="I100" s="593">
        <v>0.97084148727984343</v>
      </c>
      <c r="J100" s="594">
        <v>897</v>
      </c>
      <c r="K100" s="594">
        <f t="shared" si="1"/>
        <v>10.678571428571429</v>
      </c>
      <c r="L100" s="155"/>
      <c r="M100" s="155"/>
      <c r="N100" s="155"/>
      <c r="O100" s="155"/>
    </row>
    <row r="101" spans="1:15" s="602" customFormat="1">
      <c r="A101" s="156">
        <v>5</v>
      </c>
      <c r="B101" s="596"/>
      <c r="C101" s="232" t="s">
        <v>374</v>
      </c>
      <c r="D101" s="232" t="s">
        <v>253</v>
      </c>
      <c r="E101" s="233" t="s">
        <v>560</v>
      </c>
      <c r="F101" s="233" t="s">
        <v>322</v>
      </c>
      <c r="G101" s="234" t="s">
        <v>763</v>
      </c>
      <c r="H101" s="597">
        <v>46</v>
      </c>
      <c r="I101" s="598">
        <v>0.72513400833829655</v>
      </c>
      <c r="J101" s="595">
        <v>729</v>
      </c>
      <c r="K101" s="594">
        <f t="shared" si="1"/>
        <v>15.847826086956522</v>
      </c>
      <c r="L101" s="155"/>
      <c r="M101" s="155"/>
      <c r="N101" s="155"/>
      <c r="O101" s="155"/>
    </row>
    <row r="102" spans="1:15" s="602" customFormat="1">
      <c r="A102" s="156">
        <v>6</v>
      </c>
      <c r="B102" s="588"/>
      <c r="C102" s="589" t="s">
        <v>374</v>
      </c>
      <c r="D102" s="589" t="s">
        <v>244</v>
      </c>
      <c r="E102" s="590" t="s">
        <v>331</v>
      </c>
      <c r="F102" s="590" t="s">
        <v>339</v>
      </c>
      <c r="G102" s="591" t="s">
        <v>773</v>
      </c>
      <c r="H102" s="592">
        <v>27</v>
      </c>
      <c r="I102" s="593">
        <v>0.99482496194824965</v>
      </c>
      <c r="J102" s="594">
        <v>571</v>
      </c>
      <c r="K102" s="594">
        <f t="shared" si="1"/>
        <v>21.148148148148149</v>
      </c>
      <c r="L102" s="155"/>
      <c r="M102" s="155"/>
      <c r="N102" s="155"/>
      <c r="O102" s="155"/>
    </row>
    <row r="103" spans="1:15" s="602" customFormat="1">
      <c r="A103" s="156">
        <v>7</v>
      </c>
      <c r="B103" s="588"/>
      <c r="C103" s="589" t="s">
        <v>374</v>
      </c>
      <c r="D103" s="589" t="s">
        <v>242</v>
      </c>
      <c r="E103" s="590" t="s">
        <v>722</v>
      </c>
      <c r="F103" s="590" t="s">
        <v>339</v>
      </c>
      <c r="G103" s="591" t="s">
        <v>900</v>
      </c>
      <c r="H103" s="592"/>
      <c r="I103" s="593"/>
      <c r="J103" s="594">
        <v>515</v>
      </c>
      <c r="K103" s="635" t="e">
        <f t="shared" si="1"/>
        <v>#DIV/0!</v>
      </c>
      <c r="L103" s="155"/>
      <c r="M103" s="155"/>
      <c r="N103" s="155"/>
      <c r="O103" s="155"/>
    </row>
    <row r="104" spans="1:15" s="602" customFormat="1">
      <c r="A104" s="156">
        <v>8</v>
      </c>
      <c r="B104" s="588"/>
      <c r="C104" s="589" t="s">
        <v>374</v>
      </c>
      <c r="D104" s="589" t="s">
        <v>240</v>
      </c>
      <c r="E104" s="590" t="s">
        <v>375</v>
      </c>
      <c r="F104" s="590" t="s">
        <v>339</v>
      </c>
      <c r="G104" s="591" t="s">
        <v>779</v>
      </c>
      <c r="H104" s="592">
        <v>40</v>
      </c>
      <c r="I104" s="593">
        <v>0.69712328767123288</v>
      </c>
      <c r="J104" s="594">
        <v>484</v>
      </c>
      <c r="K104" s="594">
        <f t="shared" si="1"/>
        <v>12.1</v>
      </c>
      <c r="L104" s="155"/>
      <c r="M104" s="155"/>
      <c r="N104" s="155"/>
      <c r="O104" s="155"/>
    </row>
    <row r="105" spans="1:15" s="602" customFormat="1">
      <c r="A105" s="156">
        <v>9</v>
      </c>
      <c r="B105" s="588"/>
      <c r="C105" s="589" t="s">
        <v>374</v>
      </c>
      <c r="D105" s="589" t="s">
        <v>766</v>
      </c>
      <c r="E105" s="590" t="s">
        <v>331</v>
      </c>
      <c r="F105" s="590" t="s">
        <v>339</v>
      </c>
      <c r="G105" s="591" t="s">
        <v>785</v>
      </c>
      <c r="H105" s="592">
        <v>20</v>
      </c>
      <c r="I105" s="593"/>
      <c r="J105" s="594">
        <v>446</v>
      </c>
      <c r="K105" s="594">
        <f t="shared" si="1"/>
        <v>22.3</v>
      </c>
      <c r="L105" s="155"/>
      <c r="M105" s="155"/>
      <c r="N105" s="155"/>
      <c r="O105" s="155"/>
    </row>
    <row r="106" spans="1:15" s="602" customFormat="1">
      <c r="A106" s="156">
        <v>10</v>
      </c>
      <c r="B106" s="588"/>
      <c r="C106" s="589" t="s">
        <v>374</v>
      </c>
      <c r="D106" s="589" t="s">
        <v>768</v>
      </c>
      <c r="E106" s="590" t="s">
        <v>331</v>
      </c>
      <c r="F106" s="590" t="s">
        <v>339</v>
      </c>
      <c r="G106" s="591" t="s">
        <v>778</v>
      </c>
      <c r="H106" s="592">
        <v>23</v>
      </c>
      <c r="I106" s="593"/>
      <c r="J106" s="594">
        <v>446</v>
      </c>
      <c r="K106" s="594">
        <f t="shared" si="1"/>
        <v>19.391304347826086</v>
      </c>
      <c r="L106" s="155"/>
      <c r="M106" s="155"/>
      <c r="N106" s="155"/>
      <c r="O106" s="155"/>
    </row>
    <row r="107" spans="1:15" s="602" customFormat="1">
      <c r="A107" s="156">
        <v>11</v>
      </c>
      <c r="B107" s="581"/>
      <c r="C107" s="206" t="s">
        <v>374</v>
      </c>
      <c r="D107" s="206" t="s">
        <v>766</v>
      </c>
      <c r="E107" s="207" t="s">
        <v>331</v>
      </c>
      <c r="F107" s="207" t="s">
        <v>339</v>
      </c>
      <c r="G107" s="208" t="s">
        <v>790</v>
      </c>
      <c r="H107" s="599"/>
      <c r="I107" s="600"/>
      <c r="J107" s="601">
        <v>369</v>
      </c>
      <c r="K107" s="626" t="e">
        <f t="shared" si="1"/>
        <v>#DIV/0!</v>
      </c>
    </row>
    <row r="108" spans="1:15" s="602" customFormat="1">
      <c r="A108" s="156">
        <v>12</v>
      </c>
      <c r="B108" s="581"/>
      <c r="C108" s="206" t="s">
        <v>374</v>
      </c>
      <c r="D108" s="206" t="s">
        <v>249</v>
      </c>
      <c r="E108" s="207" t="s">
        <v>331</v>
      </c>
      <c r="F108" s="207" t="s">
        <v>339</v>
      </c>
      <c r="G108" s="208" t="s">
        <v>783</v>
      </c>
      <c r="H108" s="599">
        <v>15</v>
      </c>
      <c r="I108" s="600"/>
      <c r="J108" s="601">
        <v>336</v>
      </c>
      <c r="K108" s="601">
        <f t="shared" si="1"/>
        <v>22.4</v>
      </c>
    </row>
    <row r="109" spans="1:15" s="602" customFormat="1">
      <c r="A109" s="156">
        <v>13</v>
      </c>
      <c r="B109" s="581"/>
      <c r="C109" s="206" t="s">
        <v>374</v>
      </c>
      <c r="D109" s="206" t="s">
        <v>766</v>
      </c>
      <c r="E109" s="207" t="s">
        <v>331</v>
      </c>
      <c r="F109" s="207" t="s">
        <v>339</v>
      </c>
      <c r="G109" s="208" t="s">
        <v>786</v>
      </c>
      <c r="H109" s="599">
        <v>13</v>
      </c>
      <c r="I109" s="600"/>
      <c r="J109" s="601">
        <v>287</v>
      </c>
      <c r="K109" s="601">
        <f t="shared" si="1"/>
        <v>22.076923076923077</v>
      </c>
    </row>
    <row r="110" spans="1:15" s="602" customFormat="1">
      <c r="A110" s="156">
        <v>14</v>
      </c>
      <c r="B110" s="581"/>
      <c r="C110" s="206" t="s">
        <v>374</v>
      </c>
      <c r="D110" s="206" t="s">
        <v>244</v>
      </c>
      <c r="E110" s="207" t="s">
        <v>375</v>
      </c>
      <c r="F110" s="207" t="s">
        <v>339</v>
      </c>
      <c r="G110" s="208" t="s">
        <v>798</v>
      </c>
      <c r="H110" s="599">
        <v>10</v>
      </c>
      <c r="I110" s="600"/>
      <c r="J110" s="601">
        <v>258</v>
      </c>
      <c r="K110" s="601">
        <f t="shared" si="1"/>
        <v>25.8</v>
      </c>
    </row>
    <row r="111" spans="1:15" s="602" customFormat="1">
      <c r="A111" s="156">
        <v>15</v>
      </c>
      <c r="B111" s="581"/>
      <c r="C111" s="206" t="s">
        <v>374</v>
      </c>
      <c r="D111" s="206" t="s">
        <v>244</v>
      </c>
      <c r="E111" s="207" t="s">
        <v>331</v>
      </c>
      <c r="F111" s="207" t="s">
        <v>339</v>
      </c>
      <c r="G111" s="208" t="s">
        <v>806</v>
      </c>
      <c r="H111" s="599"/>
      <c r="I111" s="600"/>
      <c r="J111" s="601">
        <v>124</v>
      </c>
      <c r="K111" s="626" t="e">
        <f t="shared" si="1"/>
        <v>#DIV/0!</v>
      </c>
    </row>
    <row r="112" spans="1:15" s="602" customFormat="1" ht="16.5" thickBot="1">
      <c r="A112" s="156">
        <v>16</v>
      </c>
      <c r="B112" s="617"/>
      <c r="C112" s="246" t="s">
        <v>374</v>
      </c>
      <c r="D112" s="246" t="s">
        <v>766</v>
      </c>
      <c r="E112" s="247" t="s">
        <v>331</v>
      </c>
      <c r="F112" s="247" t="s">
        <v>339</v>
      </c>
      <c r="G112" s="248" t="s">
        <v>767</v>
      </c>
      <c r="H112" s="618">
        <v>10</v>
      </c>
      <c r="I112" s="619"/>
      <c r="J112" s="620">
        <v>20</v>
      </c>
      <c r="K112" s="620">
        <f t="shared" si="1"/>
        <v>2</v>
      </c>
    </row>
    <row r="113" spans="1:15" s="602" customFormat="1">
      <c r="A113" s="156">
        <v>1</v>
      </c>
      <c r="B113" s="629"/>
      <c r="C113" s="630" t="s">
        <v>381</v>
      </c>
      <c r="D113" s="630" t="s">
        <v>812</v>
      </c>
      <c r="E113" s="631" t="s">
        <v>331</v>
      </c>
      <c r="F113" s="631" t="s">
        <v>339</v>
      </c>
      <c r="G113" s="632" t="s">
        <v>823</v>
      </c>
      <c r="H113" s="633">
        <v>45</v>
      </c>
      <c r="I113" s="634">
        <v>0.96669710806697096</v>
      </c>
      <c r="J113" s="625">
        <v>1277</v>
      </c>
      <c r="K113" s="625">
        <f t="shared" si="1"/>
        <v>28.377777777777776</v>
      </c>
      <c r="L113" s="155"/>
      <c r="M113" s="155"/>
      <c r="N113" s="155"/>
      <c r="O113" s="155"/>
    </row>
    <row r="114" spans="1:15" s="602" customFormat="1">
      <c r="A114" s="156">
        <v>2</v>
      </c>
      <c r="B114" s="588"/>
      <c r="C114" s="589" t="s">
        <v>381</v>
      </c>
      <c r="D114" s="589" t="s">
        <v>266</v>
      </c>
      <c r="E114" s="590" t="s">
        <v>331</v>
      </c>
      <c r="F114" s="590" t="s">
        <v>339</v>
      </c>
      <c r="G114" s="591" t="s">
        <v>827</v>
      </c>
      <c r="H114" s="592">
        <v>48</v>
      </c>
      <c r="I114" s="593">
        <v>0.99406392694063928</v>
      </c>
      <c r="J114" s="594">
        <v>1030</v>
      </c>
      <c r="K114" s="594">
        <f t="shared" si="1"/>
        <v>21.458333333333332</v>
      </c>
      <c r="L114" s="155"/>
      <c r="M114" s="155"/>
      <c r="N114" s="155"/>
      <c r="O114" s="155"/>
    </row>
    <row r="115" spans="1:15" s="602" customFormat="1">
      <c r="A115" s="156">
        <v>3</v>
      </c>
      <c r="B115" s="588"/>
      <c r="C115" s="589" t="s">
        <v>381</v>
      </c>
      <c r="D115" s="589" t="s">
        <v>812</v>
      </c>
      <c r="E115" s="590" t="s">
        <v>331</v>
      </c>
      <c r="F115" s="590" t="s">
        <v>339</v>
      </c>
      <c r="G115" s="591" t="s">
        <v>817</v>
      </c>
      <c r="H115" s="592">
        <v>48</v>
      </c>
      <c r="I115" s="593">
        <v>0.76643835616438361</v>
      </c>
      <c r="J115" s="594">
        <v>931</v>
      </c>
      <c r="K115" s="594">
        <f t="shared" si="1"/>
        <v>19.395833333333332</v>
      </c>
      <c r="L115" s="155"/>
      <c r="M115" s="155"/>
      <c r="N115" s="155"/>
      <c r="O115" s="155"/>
    </row>
    <row r="116" spans="1:15" s="602" customFormat="1">
      <c r="A116" s="156">
        <v>4</v>
      </c>
      <c r="B116" s="588"/>
      <c r="C116" s="589" t="s">
        <v>381</v>
      </c>
      <c r="D116" s="589" t="s">
        <v>264</v>
      </c>
      <c r="E116" s="590" t="s">
        <v>331</v>
      </c>
      <c r="F116" s="590" t="s">
        <v>339</v>
      </c>
      <c r="G116" s="591" t="s">
        <v>819</v>
      </c>
      <c r="H116" s="592">
        <v>41</v>
      </c>
      <c r="I116" s="593">
        <v>0.94560641496825926</v>
      </c>
      <c r="J116" s="594">
        <v>780</v>
      </c>
      <c r="K116" s="594">
        <f t="shared" si="1"/>
        <v>19.024390243902438</v>
      </c>
      <c r="L116" s="155"/>
      <c r="M116" s="155"/>
      <c r="N116" s="155"/>
      <c r="O116" s="155"/>
    </row>
    <row r="117" spans="1:15" s="602" customFormat="1">
      <c r="A117" s="156">
        <v>5</v>
      </c>
      <c r="B117" s="588"/>
      <c r="C117" s="589" t="s">
        <v>381</v>
      </c>
      <c r="D117" s="589" t="s">
        <v>814</v>
      </c>
      <c r="E117" s="590" t="s">
        <v>331</v>
      </c>
      <c r="F117" s="590" t="s">
        <v>339</v>
      </c>
      <c r="G117" s="591" t="s">
        <v>829</v>
      </c>
      <c r="H117" s="592">
        <v>60</v>
      </c>
      <c r="I117" s="593">
        <v>0.93479452054794521</v>
      </c>
      <c r="J117" s="594">
        <v>750</v>
      </c>
      <c r="K117" s="594">
        <f t="shared" si="1"/>
        <v>12.5</v>
      </c>
      <c r="L117" s="155"/>
      <c r="M117" s="155"/>
      <c r="N117" s="155"/>
      <c r="O117" s="155"/>
    </row>
    <row r="118" spans="1:15" s="602" customFormat="1">
      <c r="A118" s="156">
        <v>6</v>
      </c>
      <c r="B118" s="588"/>
      <c r="C118" s="589" t="s">
        <v>381</v>
      </c>
      <c r="D118" s="589" t="s">
        <v>261</v>
      </c>
      <c r="E118" s="590" t="s">
        <v>331</v>
      </c>
      <c r="F118" s="590" t="s">
        <v>339</v>
      </c>
      <c r="G118" s="591" t="s">
        <v>821</v>
      </c>
      <c r="H118" s="592">
        <v>30</v>
      </c>
      <c r="I118" s="593"/>
      <c r="J118" s="594">
        <v>573</v>
      </c>
      <c r="K118" s="594">
        <f t="shared" si="1"/>
        <v>19.100000000000001</v>
      </c>
      <c r="L118" s="155"/>
      <c r="M118" s="155"/>
      <c r="N118" s="155"/>
      <c r="O118" s="155"/>
    </row>
    <row r="119" spans="1:15" s="602" customFormat="1">
      <c r="A119" s="156">
        <v>7</v>
      </c>
      <c r="B119" s="588"/>
      <c r="C119" s="589" t="s">
        <v>381</v>
      </c>
      <c r="D119" s="589" t="s">
        <v>274</v>
      </c>
      <c r="E119" s="590" t="s">
        <v>538</v>
      </c>
      <c r="F119" s="590" t="s">
        <v>339</v>
      </c>
      <c r="G119" s="591" t="s">
        <v>831</v>
      </c>
      <c r="H119" s="592">
        <v>41</v>
      </c>
      <c r="I119" s="593"/>
      <c r="J119" s="594">
        <v>572</v>
      </c>
      <c r="K119" s="594">
        <f t="shared" si="1"/>
        <v>13.951219512195122</v>
      </c>
      <c r="L119" s="155"/>
      <c r="M119" s="155"/>
      <c r="N119" s="155"/>
      <c r="O119" s="155"/>
    </row>
    <row r="120" spans="1:15" s="602" customFormat="1">
      <c r="A120" s="156">
        <v>8</v>
      </c>
      <c r="B120" s="588"/>
      <c r="C120" s="589" t="s">
        <v>381</v>
      </c>
      <c r="D120" s="589" t="s">
        <v>261</v>
      </c>
      <c r="E120" s="590" t="s">
        <v>331</v>
      </c>
      <c r="F120" s="590" t="s">
        <v>339</v>
      </c>
      <c r="G120" s="591" t="s">
        <v>830</v>
      </c>
      <c r="H120" s="592">
        <v>37</v>
      </c>
      <c r="I120" s="593"/>
      <c r="J120" s="594">
        <v>496</v>
      </c>
      <c r="K120" s="594">
        <f t="shared" si="1"/>
        <v>13.405405405405405</v>
      </c>
      <c r="L120" s="155"/>
      <c r="M120" s="155"/>
      <c r="N120" s="155"/>
      <c r="O120" s="155"/>
    </row>
    <row r="121" spans="1:15" s="602" customFormat="1">
      <c r="A121" s="156">
        <v>9</v>
      </c>
      <c r="B121" s="581"/>
      <c r="C121" s="206" t="s">
        <v>381</v>
      </c>
      <c r="D121" s="206" t="s">
        <v>261</v>
      </c>
      <c r="E121" s="207" t="s">
        <v>331</v>
      </c>
      <c r="F121" s="207" t="s">
        <v>339</v>
      </c>
      <c r="G121" s="208" t="s">
        <v>838</v>
      </c>
      <c r="H121" s="599">
        <v>19</v>
      </c>
      <c r="I121" s="600"/>
      <c r="J121" s="601">
        <v>437</v>
      </c>
      <c r="K121" s="601">
        <f t="shared" si="1"/>
        <v>23</v>
      </c>
    </row>
    <row r="122" spans="1:15" s="602" customFormat="1">
      <c r="A122" s="156">
        <v>10</v>
      </c>
      <c r="B122" s="581"/>
      <c r="C122" s="206" t="s">
        <v>381</v>
      </c>
      <c r="D122" s="206" t="s">
        <v>261</v>
      </c>
      <c r="E122" s="207" t="s">
        <v>331</v>
      </c>
      <c r="F122" s="207" t="s">
        <v>339</v>
      </c>
      <c r="G122" s="208" t="s">
        <v>824</v>
      </c>
      <c r="H122" s="599">
        <v>50</v>
      </c>
      <c r="I122" s="600"/>
      <c r="J122" s="601">
        <v>369</v>
      </c>
      <c r="K122" s="601">
        <f t="shared" si="1"/>
        <v>7.38</v>
      </c>
    </row>
    <row r="123" spans="1:15" s="602" customFormat="1" ht="16.5" thickBot="1">
      <c r="A123" s="156">
        <v>11</v>
      </c>
      <c r="B123" s="617"/>
      <c r="C123" s="246" t="s">
        <v>381</v>
      </c>
      <c r="D123" s="246" t="s">
        <v>266</v>
      </c>
      <c r="E123" s="247" t="s">
        <v>331</v>
      </c>
      <c r="F123" s="247" t="s">
        <v>339</v>
      </c>
      <c r="G123" s="248" t="s">
        <v>820</v>
      </c>
      <c r="H123" s="618">
        <v>17</v>
      </c>
      <c r="I123" s="619"/>
      <c r="J123" s="620">
        <v>73</v>
      </c>
      <c r="K123" s="620">
        <f t="shared" si="1"/>
        <v>4.2941176470588234</v>
      </c>
    </row>
    <row r="124" spans="1:15">
      <c r="H124" s="641"/>
      <c r="I124" s="641"/>
      <c r="J124" s="283"/>
      <c r="K124" s="642"/>
    </row>
    <row r="125" spans="1:15">
      <c r="H125" s="641"/>
      <c r="I125" s="641"/>
    </row>
  </sheetData>
  <autoFilter ref="A3:K3"/>
  <mergeCells count="1">
    <mergeCell ref="B2:K2"/>
  </mergeCells>
  <phoneticPr fontId="3"/>
  <conditionalFormatting sqref="H4:I12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{10FB537D-E9F4-4E22-B48A-214D37EBC0B1}</x14:id>
        </ext>
      </extLst>
    </cfRule>
  </conditionalFormatting>
  <conditionalFormatting sqref="J4:J123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{FE1D26CF-4717-4D3E-A6DC-7D93F71E51B6}</x14:id>
        </ext>
      </extLst>
    </cfRule>
  </conditionalFormatting>
  <conditionalFormatting sqref="I4:I12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{19FE04AB-07DA-42DF-A4F1-46AE247F66B1}</x14:id>
        </ext>
      </extLst>
    </cfRule>
  </conditionalFormatting>
  <conditionalFormatting sqref="K4:K123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{CEC03A57-50CE-4BB5-9A71-8D5CCB708E16}</x14:id>
        </ext>
      </extLst>
    </cfRule>
  </conditionalFormatting>
  <pageMargins left="0.70866141732283472" right="0.31496062992125984" top="0.55118110236220474" bottom="0.74803149606299213" header="0" footer="0.31496062992125984"/>
  <pageSetup paperSize="9" scale="58" fitToHeight="0" orientation="portrait" r:id="rId1"/>
  <rowBreaks count="1" manualBreakCount="1">
    <brk id="79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FB537D-E9F4-4E22-B48A-214D37EBC0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H4:I123</xm:sqref>
        </x14:conditionalFormatting>
        <x14:conditionalFormatting xmlns:xm="http://schemas.microsoft.com/office/excel/2006/main">
          <x14:cfRule type="dataBar" id="{FE1D26CF-4717-4D3E-A6DC-7D93F71E51B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J4:J123</xm:sqref>
        </x14:conditionalFormatting>
        <x14:conditionalFormatting xmlns:xm="http://schemas.microsoft.com/office/excel/2006/main">
          <x14:cfRule type="dataBar" id="{19FE04AB-07DA-42DF-A4F1-46AE247F66B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I4:I123</xm:sqref>
        </x14:conditionalFormatting>
        <x14:conditionalFormatting xmlns:xm="http://schemas.microsoft.com/office/excel/2006/main">
          <x14:cfRule type="dataBar" id="{CEC03A57-50CE-4BB5-9A71-8D5CCB708E1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K4:K123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view="pageBreakPreview" zoomScale="80" zoomScaleNormal="80" zoomScaleSheetLayoutView="80" workbookViewId="0">
      <selection activeCell="S10" sqref="S10"/>
    </sheetView>
  </sheetViews>
  <sheetFormatPr defaultColWidth="8.625" defaultRowHeight="15.75"/>
  <cols>
    <col min="1" max="1" width="2" style="586" customWidth="1"/>
    <col min="2" max="2" width="9.25" style="585" customWidth="1"/>
    <col min="3" max="3" width="6.75" style="586" customWidth="1"/>
    <col min="4" max="4" width="7.875" style="553" customWidth="1"/>
    <col min="5" max="5" width="7.75" style="586" customWidth="1"/>
    <col min="6" max="6" width="6" style="586" customWidth="1"/>
    <col min="7" max="7" width="36.625" style="586" customWidth="1"/>
    <col min="8" max="8" width="11.875" style="679" customWidth="1"/>
    <col min="9" max="9" width="11.875" style="553" customWidth="1"/>
    <col min="10" max="10" width="23.875" style="553" customWidth="1"/>
    <col min="11" max="11" width="12.625" style="553" customWidth="1"/>
    <col min="12" max="16384" width="8.625" style="553"/>
  </cols>
  <sheetData>
    <row r="1" spans="1:11" s="427" customFormat="1" ht="19.5">
      <c r="A1" s="582"/>
      <c r="B1" s="643" t="s">
        <v>901</v>
      </c>
      <c r="C1" s="361"/>
      <c r="D1" s="361"/>
      <c r="E1" s="361"/>
      <c r="F1" s="361"/>
      <c r="G1" s="361"/>
      <c r="H1" s="361"/>
      <c r="I1" s="361"/>
      <c r="J1" s="286"/>
      <c r="K1" s="3" t="s">
        <v>416</v>
      </c>
    </row>
    <row r="2" spans="1:11" s="427" customFormat="1" ht="26.25" customHeight="1" thickBot="1">
      <c r="A2" s="582"/>
      <c r="B2" s="739" t="s">
        <v>902</v>
      </c>
      <c r="C2" s="740"/>
      <c r="D2" s="740"/>
      <c r="E2" s="740"/>
      <c r="F2" s="740"/>
      <c r="G2" s="740"/>
      <c r="H2" s="740"/>
      <c r="I2" s="740"/>
      <c r="J2" s="740"/>
      <c r="K2" s="768"/>
    </row>
    <row r="3" spans="1:11" s="439" customFormat="1" ht="56.25" customHeight="1" thickBot="1">
      <c r="A3" s="644"/>
      <c r="B3" s="709" t="s">
        <v>314</v>
      </c>
      <c r="C3" s="710" t="s">
        <v>3</v>
      </c>
      <c r="D3" s="711" t="s">
        <v>315</v>
      </c>
      <c r="E3" s="710" t="s">
        <v>316</v>
      </c>
      <c r="F3" s="712" t="s">
        <v>317</v>
      </c>
      <c r="G3" s="713" t="s">
        <v>495</v>
      </c>
      <c r="H3" s="715" t="s">
        <v>903</v>
      </c>
      <c r="I3" s="718" t="s">
        <v>885</v>
      </c>
      <c r="J3" s="716" t="s">
        <v>904</v>
      </c>
      <c r="K3" s="717" t="s">
        <v>905</v>
      </c>
    </row>
    <row r="4" spans="1:11" s="452" customFormat="1" ht="15.75" customHeight="1">
      <c r="A4" s="645">
        <v>1</v>
      </c>
      <c r="B4" s="646"/>
      <c r="C4" s="647" t="s">
        <v>320</v>
      </c>
      <c r="D4" s="647" t="s">
        <v>18</v>
      </c>
      <c r="E4" s="80" t="s">
        <v>331</v>
      </c>
      <c r="F4" s="80" t="s">
        <v>339</v>
      </c>
      <c r="G4" s="648" t="s">
        <v>906</v>
      </c>
      <c r="H4" s="633">
        <v>172</v>
      </c>
      <c r="I4" s="654">
        <v>0.7124084103217585</v>
      </c>
      <c r="J4" s="650">
        <v>4077</v>
      </c>
      <c r="K4" s="650">
        <f>J4/H4</f>
        <v>23.703488372093023</v>
      </c>
    </row>
    <row r="5" spans="1:11" s="452" customFormat="1" ht="15.75" customHeight="1">
      <c r="A5" s="645">
        <v>2</v>
      </c>
      <c r="B5" s="651"/>
      <c r="C5" s="652" t="s">
        <v>320</v>
      </c>
      <c r="D5" s="652" t="s">
        <v>28</v>
      </c>
      <c r="E5" s="35" t="s">
        <v>331</v>
      </c>
      <c r="F5" s="35" t="s">
        <v>339</v>
      </c>
      <c r="G5" s="653" t="s">
        <v>907</v>
      </c>
      <c r="H5" s="633">
        <v>144</v>
      </c>
      <c r="I5" s="654">
        <v>0.98995433789954335</v>
      </c>
      <c r="J5" s="655">
        <v>3837</v>
      </c>
      <c r="K5" s="655">
        <f t="shared" ref="K5:K68" si="0">J5/H5</f>
        <v>26.645833333333332</v>
      </c>
    </row>
    <row r="6" spans="1:11" s="452" customFormat="1" ht="15.75" customHeight="1">
      <c r="A6" s="645">
        <v>3</v>
      </c>
      <c r="B6" s="651"/>
      <c r="C6" s="652" t="s">
        <v>320</v>
      </c>
      <c r="D6" s="652" t="s">
        <v>18</v>
      </c>
      <c r="E6" s="35" t="s">
        <v>331</v>
      </c>
      <c r="F6" s="35" t="s">
        <v>339</v>
      </c>
      <c r="G6" s="653" t="s">
        <v>908</v>
      </c>
      <c r="H6" s="633">
        <v>120</v>
      </c>
      <c r="I6" s="654">
        <v>1.0040410958904109</v>
      </c>
      <c r="J6" s="655">
        <v>3501</v>
      </c>
      <c r="K6" s="655">
        <f t="shared" si="0"/>
        <v>29.175000000000001</v>
      </c>
    </row>
    <row r="7" spans="1:11" s="452" customFormat="1" ht="15.75" customHeight="1">
      <c r="A7" s="645">
        <v>4</v>
      </c>
      <c r="B7" s="651"/>
      <c r="C7" s="652" t="s">
        <v>320</v>
      </c>
      <c r="D7" s="652" t="s">
        <v>28</v>
      </c>
      <c r="E7" s="35" t="s">
        <v>331</v>
      </c>
      <c r="F7" s="35" t="s">
        <v>339</v>
      </c>
      <c r="G7" s="653" t="s">
        <v>909</v>
      </c>
      <c r="H7" s="633">
        <v>100</v>
      </c>
      <c r="I7" s="654">
        <v>0.90265753424657535</v>
      </c>
      <c r="J7" s="655">
        <v>2569</v>
      </c>
      <c r="K7" s="655">
        <f t="shared" si="0"/>
        <v>25.69</v>
      </c>
    </row>
    <row r="8" spans="1:11" s="452" customFormat="1" ht="15.75" customHeight="1">
      <c r="A8" s="645">
        <v>5</v>
      </c>
      <c r="B8" s="651"/>
      <c r="C8" s="652" t="s">
        <v>320</v>
      </c>
      <c r="D8" s="652" t="s">
        <v>23</v>
      </c>
      <c r="E8" s="35" t="s">
        <v>331</v>
      </c>
      <c r="F8" s="35" t="s">
        <v>339</v>
      </c>
      <c r="G8" s="653" t="s">
        <v>910</v>
      </c>
      <c r="H8" s="633">
        <v>86</v>
      </c>
      <c r="I8" s="654">
        <v>0.89939471169162155</v>
      </c>
      <c r="J8" s="655">
        <v>2138</v>
      </c>
      <c r="K8" s="655">
        <f t="shared" si="0"/>
        <v>24.86046511627907</v>
      </c>
    </row>
    <row r="9" spans="1:11" s="452" customFormat="1" ht="15.75" customHeight="1">
      <c r="A9" s="645">
        <v>6</v>
      </c>
      <c r="B9" s="651"/>
      <c r="C9" s="652" t="s">
        <v>320</v>
      </c>
      <c r="D9" s="652" t="s">
        <v>28</v>
      </c>
      <c r="E9" s="35" t="s">
        <v>331</v>
      </c>
      <c r="F9" s="35" t="s">
        <v>339</v>
      </c>
      <c r="G9" s="653" t="s">
        <v>911</v>
      </c>
      <c r="H9" s="633">
        <v>45</v>
      </c>
      <c r="I9" s="654">
        <v>0.98398782343987823</v>
      </c>
      <c r="J9" s="655">
        <v>1251</v>
      </c>
      <c r="K9" s="655">
        <f t="shared" si="0"/>
        <v>27.8</v>
      </c>
    </row>
    <row r="10" spans="1:11" s="452" customFormat="1" ht="15.75" customHeight="1">
      <c r="A10" s="645">
        <v>7</v>
      </c>
      <c r="B10" s="453"/>
      <c r="C10" s="583" t="s">
        <v>320</v>
      </c>
      <c r="D10" s="583" t="s">
        <v>18</v>
      </c>
      <c r="E10" s="26" t="s">
        <v>325</v>
      </c>
      <c r="F10" s="26" t="s">
        <v>326</v>
      </c>
      <c r="G10" s="584" t="s">
        <v>912</v>
      </c>
      <c r="H10" s="622">
        <v>50</v>
      </c>
      <c r="I10" s="656">
        <v>0.87682191780821916</v>
      </c>
      <c r="J10" s="657">
        <v>1227</v>
      </c>
      <c r="K10" s="657">
        <f t="shared" si="0"/>
        <v>24.54</v>
      </c>
    </row>
    <row r="11" spans="1:11" s="452" customFormat="1" ht="15.75" customHeight="1">
      <c r="A11" s="645">
        <v>8</v>
      </c>
      <c r="B11" s="651"/>
      <c r="C11" s="652" t="s">
        <v>320</v>
      </c>
      <c r="D11" s="652" t="s">
        <v>28</v>
      </c>
      <c r="E11" s="35" t="s">
        <v>331</v>
      </c>
      <c r="F11" s="35" t="s">
        <v>339</v>
      </c>
      <c r="G11" s="653" t="s">
        <v>913</v>
      </c>
      <c r="H11" s="633">
        <v>43</v>
      </c>
      <c r="I11" s="654">
        <v>0.99088881809493468</v>
      </c>
      <c r="J11" s="655">
        <v>1220</v>
      </c>
      <c r="K11" s="655">
        <f t="shared" si="0"/>
        <v>28.372093023255815</v>
      </c>
    </row>
    <row r="12" spans="1:11" s="452" customFormat="1" ht="15.75" customHeight="1">
      <c r="A12" s="645">
        <v>9</v>
      </c>
      <c r="B12" s="651"/>
      <c r="C12" s="652" t="s">
        <v>320</v>
      </c>
      <c r="D12" s="652" t="s">
        <v>18</v>
      </c>
      <c r="E12" s="35" t="s">
        <v>331</v>
      </c>
      <c r="F12" s="35" t="s">
        <v>339</v>
      </c>
      <c r="G12" s="653" t="s">
        <v>914</v>
      </c>
      <c r="H12" s="633">
        <v>40</v>
      </c>
      <c r="I12" s="654">
        <v>0.95965753424657529</v>
      </c>
      <c r="J12" s="655">
        <v>1145</v>
      </c>
      <c r="K12" s="655">
        <f t="shared" si="0"/>
        <v>28.625</v>
      </c>
    </row>
    <row r="13" spans="1:11" s="452" customFormat="1" ht="15.75" customHeight="1">
      <c r="A13" s="645">
        <v>10</v>
      </c>
      <c r="B13" s="651"/>
      <c r="C13" s="652" t="s">
        <v>320</v>
      </c>
      <c r="D13" s="652" t="s">
        <v>18</v>
      </c>
      <c r="E13" s="35" t="s">
        <v>331</v>
      </c>
      <c r="F13" s="35" t="s">
        <v>339</v>
      </c>
      <c r="G13" s="653" t="s">
        <v>915</v>
      </c>
      <c r="H13" s="633">
        <v>31</v>
      </c>
      <c r="I13" s="654">
        <v>0.74220728870509178</v>
      </c>
      <c r="J13" s="655">
        <v>508</v>
      </c>
      <c r="K13" s="655">
        <f t="shared" si="0"/>
        <v>16.387096774193548</v>
      </c>
    </row>
    <row r="14" spans="1:11" s="452" customFormat="1" ht="15.75" customHeight="1" thickBot="1">
      <c r="A14" s="645">
        <v>11</v>
      </c>
      <c r="B14" s="658"/>
      <c r="C14" s="659" t="s">
        <v>320</v>
      </c>
      <c r="D14" s="659" t="s">
        <v>28</v>
      </c>
      <c r="E14" s="54" t="s">
        <v>365</v>
      </c>
      <c r="F14" s="54" t="s">
        <v>339</v>
      </c>
      <c r="G14" s="660" t="s">
        <v>916</v>
      </c>
      <c r="H14" s="661">
        <v>32</v>
      </c>
      <c r="I14" s="662">
        <v>0.67628424657534247</v>
      </c>
      <c r="J14" s="663">
        <v>467</v>
      </c>
      <c r="K14" s="663">
        <f t="shared" si="0"/>
        <v>14.59375</v>
      </c>
    </row>
    <row r="15" spans="1:11" s="452" customFormat="1" ht="15.75" customHeight="1">
      <c r="A15" s="645">
        <v>1</v>
      </c>
      <c r="B15" s="664"/>
      <c r="C15" s="665" t="s">
        <v>330</v>
      </c>
      <c r="D15" s="665" t="s">
        <v>59</v>
      </c>
      <c r="E15" s="17" t="s">
        <v>331</v>
      </c>
      <c r="F15" s="17" t="s">
        <v>339</v>
      </c>
      <c r="G15" s="666" t="s">
        <v>917</v>
      </c>
      <c r="H15" s="614">
        <v>210</v>
      </c>
      <c r="I15" s="649">
        <v>0.87227658186562296</v>
      </c>
      <c r="J15" s="667">
        <v>5699</v>
      </c>
      <c r="K15" s="667">
        <f t="shared" si="0"/>
        <v>27.138095238095239</v>
      </c>
    </row>
    <row r="16" spans="1:11" s="452" customFormat="1" ht="15.75" customHeight="1">
      <c r="A16" s="645">
        <v>2</v>
      </c>
      <c r="B16" s="651"/>
      <c r="C16" s="652" t="s">
        <v>330</v>
      </c>
      <c r="D16" s="652" t="s">
        <v>59</v>
      </c>
      <c r="E16" s="35" t="s">
        <v>331</v>
      </c>
      <c r="F16" s="35" t="s">
        <v>339</v>
      </c>
      <c r="G16" s="653" t="s">
        <v>918</v>
      </c>
      <c r="H16" s="633">
        <v>103</v>
      </c>
      <c r="I16" s="654">
        <v>1.007766990291262</v>
      </c>
      <c r="J16" s="655">
        <v>2915</v>
      </c>
      <c r="K16" s="655">
        <f t="shared" si="0"/>
        <v>28.300970873786408</v>
      </c>
    </row>
    <row r="17" spans="1:11" s="452" customFormat="1" ht="15.75" customHeight="1">
      <c r="A17" s="645">
        <v>3</v>
      </c>
      <c r="B17" s="651"/>
      <c r="C17" s="652" t="s">
        <v>330</v>
      </c>
      <c r="D17" s="652" t="s">
        <v>66</v>
      </c>
      <c r="E17" s="35" t="s">
        <v>331</v>
      </c>
      <c r="F17" s="35" t="s">
        <v>339</v>
      </c>
      <c r="G17" s="653" t="s">
        <v>919</v>
      </c>
      <c r="H17" s="633">
        <v>100</v>
      </c>
      <c r="I17" s="654">
        <v>0.86408219178082191</v>
      </c>
      <c r="J17" s="655">
        <v>2527</v>
      </c>
      <c r="K17" s="655">
        <f t="shared" si="0"/>
        <v>25.27</v>
      </c>
    </row>
    <row r="18" spans="1:11" s="452" customFormat="1" ht="15.75" customHeight="1">
      <c r="A18" s="645">
        <v>4</v>
      </c>
      <c r="B18" s="651"/>
      <c r="C18" s="652" t="s">
        <v>330</v>
      </c>
      <c r="D18" s="652" t="s">
        <v>63</v>
      </c>
      <c r="E18" s="35" t="s">
        <v>331</v>
      </c>
      <c r="F18" s="35" t="s">
        <v>339</v>
      </c>
      <c r="G18" s="653" t="s">
        <v>920</v>
      </c>
      <c r="H18" s="633">
        <v>59</v>
      </c>
      <c r="I18" s="654">
        <v>0.99763176224750405</v>
      </c>
      <c r="J18" s="655">
        <v>1592</v>
      </c>
      <c r="K18" s="655">
        <f t="shared" si="0"/>
        <v>26.983050847457626</v>
      </c>
    </row>
    <row r="19" spans="1:11" s="452" customFormat="1" ht="15.75" customHeight="1">
      <c r="A19" s="645">
        <v>5</v>
      </c>
      <c r="B19" s="651"/>
      <c r="C19" s="652" t="s">
        <v>330</v>
      </c>
      <c r="D19" s="652" t="s">
        <v>59</v>
      </c>
      <c r="E19" s="35" t="s">
        <v>331</v>
      </c>
      <c r="F19" s="35" t="s">
        <v>339</v>
      </c>
      <c r="G19" s="653" t="s">
        <v>921</v>
      </c>
      <c r="H19" s="633">
        <v>46</v>
      </c>
      <c r="I19" s="654">
        <v>1.010958904109589</v>
      </c>
      <c r="J19" s="655">
        <v>1351</v>
      </c>
      <c r="K19" s="655">
        <f t="shared" si="0"/>
        <v>29.369565217391305</v>
      </c>
    </row>
    <row r="20" spans="1:11" s="452" customFormat="1" ht="15.75" customHeight="1">
      <c r="A20" s="645">
        <v>6</v>
      </c>
      <c r="B20" s="651"/>
      <c r="C20" s="652" t="s">
        <v>330</v>
      </c>
      <c r="D20" s="652" t="s">
        <v>74</v>
      </c>
      <c r="E20" s="35" t="s">
        <v>331</v>
      </c>
      <c r="F20" s="35" t="s">
        <v>339</v>
      </c>
      <c r="G20" s="653" t="s">
        <v>922</v>
      </c>
      <c r="H20" s="633">
        <v>40</v>
      </c>
      <c r="I20" s="654">
        <v>0.88972602739726026</v>
      </c>
      <c r="J20" s="655">
        <v>1088</v>
      </c>
      <c r="K20" s="655">
        <f t="shared" si="0"/>
        <v>27.2</v>
      </c>
    </row>
    <row r="21" spans="1:11" s="452" customFormat="1" ht="15.75" customHeight="1">
      <c r="A21" s="645">
        <v>7</v>
      </c>
      <c r="B21" s="651"/>
      <c r="C21" s="652" t="s">
        <v>330</v>
      </c>
      <c r="D21" s="652" t="s">
        <v>66</v>
      </c>
      <c r="E21" s="35" t="s">
        <v>331</v>
      </c>
      <c r="F21" s="35" t="s">
        <v>339</v>
      </c>
      <c r="G21" s="653" t="s">
        <v>923</v>
      </c>
      <c r="H21" s="633">
        <v>36</v>
      </c>
      <c r="I21" s="654">
        <v>1.0075342465753425</v>
      </c>
      <c r="J21" s="655">
        <v>994</v>
      </c>
      <c r="K21" s="655">
        <f t="shared" si="0"/>
        <v>27.611111111111111</v>
      </c>
    </row>
    <row r="22" spans="1:11" s="452" customFormat="1" ht="15.75" customHeight="1" thickBot="1">
      <c r="A22" s="645">
        <v>8</v>
      </c>
      <c r="B22" s="658"/>
      <c r="C22" s="659" t="s">
        <v>330</v>
      </c>
      <c r="D22" s="659" t="s">
        <v>59</v>
      </c>
      <c r="E22" s="54" t="s">
        <v>334</v>
      </c>
      <c r="F22" s="54" t="s">
        <v>339</v>
      </c>
      <c r="G22" s="660" t="s">
        <v>924</v>
      </c>
      <c r="H22" s="661">
        <v>32</v>
      </c>
      <c r="I22" s="662">
        <v>0.90830479452054791</v>
      </c>
      <c r="J22" s="663">
        <v>755</v>
      </c>
      <c r="K22" s="663">
        <f t="shared" si="0"/>
        <v>23.59375</v>
      </c>
    </row>
    <row r="23" spans="1:11" s="452" customFormat="1" ht="15.75" customHeight="1">
      <c r="A23" s="645">
        <v>1</v>
      </c>
      <c r="B23" s="664"/>
      <c r="C23" s="665" t="s">
        <v>337</v>
      </c>
      <c r="D23" s="665" t="s">
        <v>84</v>
      </c>
      <c r="E23" s="17" t="s">
        <v>331</v>
      </c>
      <c r="F23" s="17" t="s">
        <v>339</v>
      </c>
      <c r="G23" s="666" t="s">
        <v>925</v>
      </c>
      <c r="H23" s="614">
        <v>122</v>
      </c>
      <c r="I23" s="649">
        <v>0.95133617785762403</v>
      </c>
      <c r="J23" s="667">
        <v>3212</v>
      </c>
      <c r="K23" s="667">
        <f t="shared" si="0"/>
        <v>26.327868852459016</v>
      </c>
    </row>
    <row r="24" spans="1:11" s="452" customFormat="1" ht="15.75" customHeight="1">
      <c r="A24" s="645">
        <v>2</v>
      </c>
      <c r="B24" s="651"/>
      <c r="C24" s="652" t="s">
        <v>337</v>
      </c>
      <c r="D24" s="652" t="s">
        <v>91</v>
      </c>
      <c r="E24" s="35" t="s">
        <v>331</v>
      </c>
      <c r="F24" s="35" t="s">
        <v>339</v>
      </c>
      <c r="G24" s="653" t="s">
        <v>926</v>
      </c>
      <c r="H24" s="633">
        <v>100</v>
      </c>
      <c r="I24" s="654">
        <v>0.94539726027397264</v>
      </c>
      <c r="J24" s="655">
        <v>2607</v>
      </c>
      <c r="K24" s="655">
        <f t="shared" si="0"/>
        <v>26.07</v>
      </c>
    </row>
    <row r="25" spans="1:11" s="452" customFormat="1" ht="15.75" customHeight="1">
      <c r="A25" s="645">
        <v>3</v>
      </c>
      <c r="B25" s="651"/>
      <c r="C25" s="652" t="s">
        <v>337</v>
      </c>
      <c r="D25" s="652" t="s">
        <v>100</v>
      </c>
      <c r="E25" s="35" t="s">
        <v>331</v>
      </c>
      <c r="F25" s="35" t="s">
        <v>339</v>
      </c>
      <c r="G25" s="653" t="s">
        <v>927</v>
      </c>
      <c r="H25" s="633">
        <v>89</v>
      </c>
      <c r="I25" s="654">
        <v>0.95496382945975067</v>
      </c>
      <c r="J25" s="655">
        <v>2276</v>
      </c>
      <c r="K25" s="655">
        <f t="shared" si="0"/>
        <v>25.573033707865168</v>
      </c>
    </row>
    <row r="26" spans="1:11" s="452" customFormat="1" ht="15.75" customHeight="1">
      <c r="A26" s="645">
        <v>4</v>
      </c>
      <c r="B26" s="453"/>
      <c r="C26" s="583" t="s">
        <v>337</v>
      </c>
      <c r="D26" s="583" t="s">
        <v>82</v>
      </c>
      <c r="E26" s="26" t="s">
        <v>928</v>
      </c>
      <c r="F26" s="26" t="s">
        <v>322</v>
      </c>
      <c r="G26" s="584" t="s">
        <v>929</v>
      </c>
      <c r="H26" s="622">
        <v>138</v>
      </c>
      <c r="I26" s="656">
        <v>0.74425253126861224</v>
      </c>
      <c r="J26" s="657">
        <v>2250</v>
      </c>
      <c r="K26" s="657">
        <f t="shared" si="0"/>
        <v>16.304347826086957</v>
      </c>
    </row>
    <row r="27" spans="1:11" s="452" customFormat="1" ht="15.75" customHeight="1">
      <c r="A27" s="645">
        <v>5</v>
      </c>
      <c r="B27" s="651"/>
      <c r="C27" s="652" t="s">
        <v>337</v>
      </c>
      <c r="D27" s="652" t="s">
        <v>82</v>
      </c>
      <c r="E27" s="35" t="s">
        <v>331</v>
      </c>
      <c r="F27" s="35" t="s">
        <v>339</v>
      </c>
      <c r="G27" s="653" t="s">
        <v>930</v>
      </c>
      <c r="H27" s="633">
        <v>101</v>
      </c>
      <c r="I27" s="654">
        <v>0.9019123830191238</v>
      </c>
      <c r="J27" s="655">
        <v>2085</v>
      </c>
      <c r="K27" s="655">
        <f t="shared" si="0"/>
        <v>20.643564356435643</v>
      </c>
    </row>
    <row r="28" spans="1:11" s="452" customFormat="1" ht="15.75" customHeight="1">
      <c r="A28" s="645">
        <v>6</v>
      </c>
      <c r="B28" s="651"/>
      <c r="C28" s="652" t="s">
        <v>337</v>
      </c>
      <c r="D28" s="652" t="s">
        <v>91</v>
      </c>
      <c r="E28" s="35" t="s">
        <v>331</v>
      </c>
      <c r="F28" s="35" t="s">
        <v>339</v>
      </c>
      <c r="G28" s="653" t="s">
        <v>931</v>
      </c>
      <c r="H28" s="633">
        <v>74</v>
      </c>
      <c r="I28" s="654">
        <v>0.90477600888559795</v>
      </c>
      <c r="J28" s="655">
        <v>1608</v>
      </c>
      <c r="K28" s="655">
        <f t="shared" si="0"/>
        <v>21.72972972972973</v>
      </c>
    </row>
    <row r="29" spans="1:11" s="452" customFormat="1" ht="15.75" customHeight="1">
      <c r="A29" s="645">
        <v>7</v>
      </c>
      <c r="B29" s="651"/>
      <c r="C29" s="652" t="s">
        <v>337</v>
      </c>
      <c r="D29" s="652" t="s">
        <v>104</v>
      </c>
      <c r="E29" s="35" t="s">
        <v>331</v>
      </c>
      <c r="F29" s="35" t="s">
        <v>339</v>
      </c>
      <c r="G29" s="653" t="s">
        <v>932</v>
      </c>
      <c r="H29" s="633">
        <v>42</v>
      </c>
      <c r="I29" s="654">
        <v>0.94363992172211353</v>
      </c>
      <c r="J29" s="655">
        <v>1173</v>
      </c>
      <c r="K29" s="655">
        <f t="shared" si="0"/>
        <v>27.928571428571427</v>
      </c>
    </row>
    <row r="30" spans="1:11" s="452" customFormat="1" ht="15.75" customHeight="1">
      <c r="A30" s="645">
        <v>8</v>
      </c>
      <c r="B30" s="651"/>
      <c r="C30" s="652" t="s">
        <v>337</v>
      </c>
      <c r="D30" s="652" t="s">
        <v>89</v>
      </c>
      <c r="E30" s="35" t="s">
        <v>331</v>
      </c>
      <c r="F30" s="35" t="s">
        <v>339</v>
      </c>
      <c r="G30" s="653" t="s">
        <v>933</v>
      </c>
      <c r="H30" s="633">
        <v>44</v>
      </c>
      <c r="I30" s="654">
        <v>1.0293897882938978</v>
      </c>
      <c r="J30" s="655">
        <v>1063</v>
      </c>
      <c r="K30" s="655">
        <f t="shared" si="0"/>
        <v>24.15909090909091</v>
      </c>
    </row>
    <row r="31" spans="1:11" s="452" customFormat="1" ht="15.75" customHeight="1">
      <c r="A31" s="645">
        <v>9</v>
      </c>
      <c r="B31" s="651"/>
      <c r="C31" s="652" t="s">
        <v>337</v>
      </c>
      <c r="D31" s="652" t="s">
        <v>82</v>
      </c>
      <c r="E31" s="35" t="s">
        <v>331</v>
      </c>
      <c r="F31" s="35" t="s">
        <v>339</v>
      </c>
      <c r="G31" s="653" t="s">
        <v>934</v>
      </c>
      <c r="H31" s="633">
        <v>41</v>
      </c>
      <c r="I31" s="654">
        <v>0.90344136318075507</v>
      </c>
      <c r="J31" s="655">
        <v>890</v>
      </c>
      <c r="K31" s="655">
        <f t="shared" si="0"/>
        <v>21.707317073170731</v>
      </c>
    </row>
    <row r="32" spans="1:11" s="452" customFormat="1" ht="15.75" customHeight="1">
      <c r="A32" s="645">
        <v>10</v>
      </c>
      <c r="B32" s="651"/>
      <c r="C32" s="652" t="s">
        <v>337</v>
      </c>
      <c r="D32" s="652" t="s">
        <v>108</v>
      </c>
      <c r="E32" s="35" t="s">
        <v>331</v>
      </c>
      <c r="F32" s="35" t="s">
        <v>339</v>
      </c>
      <c r="G32" s="653" t="s">
        <v>935</v>
      </c>
      <c r="H32" s="633">
        <v>35</v>
      </c>
      <c r="I32" s="654">
        <v>0.82590998043052832</v>
      </c>
      <c r="J32" s="655">
        <v>789</v>
      </c>
      <c r="K32" s="655">
        <f t="shared" si="0"/>
        <v>22.542857142857144</v>
      </c>
    </row>
    <row r="33" spans="1:11" s="452" customFormat="1" ht="15.75" customHeight="1" thickBot="1">
      <c r="A33" s="645">
        <v>11</v>
      </c>
      <c r="B33" s="658"/>
      <c r="C33" s="659" t="s">
        <v>337</v>
      </c>
      <c r="D33" s="659" t="s">
        <v>82</v>
      </c>
      <c r="E33" s="54" t="s">
        <v>334</v>
      </c>
      <c r="F33" s="54" t="s">
        <v>339</v>
      </c>
      <c r="G33" s="660" t="s">
        <v>936</v>
      </c>
      <c r="H33" s="661">
        <v>30</v>
      </c>
      <c r="I33" s="662">
        <v>0.89762557077625571</v>
      </c>
      <c r="J33" s="663">
        <v>783</v>
      </c>
      <c r="K33" s="663">
        <f t="shared" si="0"/>
        <v>26.1</v>
      </c>
    </row>
    <row r="34" spans="1:11" s="452" customFormat="1" ht="15.75" customHeight="1">
      <c r="A34" s="645">
        <v>1</v>
      </c>
      <c r="B34" s="664"/>
      <c r="C34" s="665" t="s">
        <v>341</v>
      </c>
      <c r="D34" s="665" t="s">
        <v>117</v>
      </c>
      <c r="E34" s="17" t="s">
        <v>331</v>
      </c>
      <c r="F34" s="17" t="s">
        <v>339</v>
      </c>
      <c r="G34" s="666" t="s">
        <v>937</v>
      </c>
      <c r="H34" s="614">
        <v>108</v>
      </c>
      <c r="I34" s="649">
        <v>0.88741755454084226</v>
      </c>
      <c r="J34" s="667">
        <v>2856</v>
      </c>
      <c r="K34" s="667">
        <f t="shared" si="0"/>
        <v>26.444444444444443</v>
      </c>
    </row>
    <row r="35" spans="1:11" s="452" customFormat="1" ht="15.75" customHeight="1">
      <c r="A35" s="645">
        <v>2</v>
      </c>
      <c r="B35" s="651"/>
      <c r="C35" s="652" t="s">
        <v>341</v>
      </c>
      <c r="D35" s="652" t="s">
        <v>119</v>
      </c>
      <c r="E35" s="35" t="s">
        <v>331</v>
      </c>
      <c r="F35" s="35" t="s">
        <v>339</v>
      </c>
      <c r="G35" s="653" t="s">
        <v>938</v>
      </c>
      <c r="H35" s="633">
        <v>59</v>
      </c>
      <c r="I35" s="654">
        <v>0.95384258184351056</v>
      </c>
      <c r="J35" s="655">
        <v>1698</v>
      </c>
      <c r="K35" s="655">
        <f t="shared" si="0"/>
        <v>28.779661016949152</v>
      </c>
    </row>
    <row r="36" spans="1:11" s="452" customFormat="1" ht="15.75" customHeight="1">
      <c r="A36" s="645">
        <v>3</v>
      </c>
      <c r="B36" s="651"/>
      <c r="C36" s="652" t="s">
        <v>341</v>
      </c>
      <c r="D36" s="652" t="s">
        <v>119</v>
      </c>
      <c r="E36" s="35" t="s">
        <v>331</v>
      </c>
      <c r="F36" s="35" t="s">
        <v>339</v>
      </c>
      <c r="G36" s="653" t="s">
        <v>939</v>
      </c>
      <c r="H36" s="633">
        <v>60</v>
      </c>
      <c r="I36" s="654">
        <v>0.94566210045662102</v>
      </c>
      <c r="J36" s="655">
        <v>1598</v>
      </c>
      <c r="K36" s="655">
        <f t="shared" si="0"/>
        <v>26.633333333333333</v>
      </c>
    </row>
    <row r="37" spans="1:11" s="452" customFormat="1" ht="15.75" customHeight="1">
      <c r="A37" s="645">
        <v>4</v>
      </c>
      <c r="B37" s="651"/>
      <c r="C37" s="652" t="s">
        <v>341</v>
      </c>
      <c r="D37" s="652" t="s">
        <v>117</v>
      </c>
      <c r="E37" s="35" t="s">
        <v>331</v>
      </c>
      <c r="F37" s="35" t="s">
        <v>339</v>
      </c>
      <c r="G37" s="653" t="s">
        <v>940</v>
      </c>
      <c r="H37" s="633">
        <v>43</v>
      </c>
      <c r="I37" s="654">
        <v>0.9945205479452055</v>
      </c>
      <c r="J37" s="655">
        <v>1284</v>
      </c>
      <c r="K37" s="655">
        <f t="shared" si="0"/>
        <v>29.86046511627907</v>
      </c>
    </row>
    <row r="38" spans="1:11" s="452" customFormat="1" ht="15.75" customHeight="1">
      <c r="A38" s="645">
        <v>5</v>
      </c>
      <c r="B38" s="651"/>
      <c r="C38" s="652" t="s">
        <v>341</v>
      </c>
      <c r="D38" s="652" t="s">
        <v>117</v>
      </c>
      <c r="E38" s="35" t="s">
        <v>525</v>
      </c>
      <c r="F38" s="35" t="s">
        <v>339</v>
      </c>
      <c r="G38" s="653" t="s">
        <v>941</v>
      </c>
      <c r="H38" s="633">
        <v>48</v>
      </c>
      <c r="I38" s="654">
        <v>1.0021118721461186</v>
      </c>
      <c r="J38" s="655">
        <v>1151</v>
      </c>
      <c r="K38" s="655">
        <f t="shared" si="0"/>
        <v>23.979166666666668</v>
      </c>
    </row>
    <row r="39" spans="1:11" s="452" customFormat="1" ht="15.75" customHeight="1">
      <c r="A39" s="645">
        <v>6</v>
      </c>
      <c r="B39" s="651"/>
      <c r="C39" s="652" t="s">
        <v>341</v>
      </c>
      <c r="D39" s="652" t="s">
        <v>117</v>
      </c>
      <c r="E39" s="35" t="s">
        <v>331</v>
      </c>
      <c r="F39" s="35" t="s">
        <v>339</v>
      </c>
      <c r="G39" s="653" t="s">
        <v>942</v>
      </c>
      <c r="H39" s="633">
        <v>40</v>
      </c>
      <c r="I39" s="654">
        <v>0.87520547945205485</v>
      </c>
      <c r="J39" s="655">
        <v>917</v>
      </c>
      <c r="K39" s="655">
        <f t="shared" si="0"/>
        <v>22.925000000000001</v>
      </c>
    </row>
    <row r="40" spans="1:11" s="452" customFormat="1" ht="15.75" customHeight="1" thickBot="1">
      <c r="A40" s="645">
        <v>7</v>
      </c>
      <c r="B40" s="658"/>
      <c r="C40" s="659" t="s">
        <v>341</v>
      </c>
      <c r="D40" s="659" t="s">
        <v>117</v>
      </c>
      <c r="E40" s="54" t="s">
        <v>331</v>
      </c>
      <c r="F40" s="54" t="s">
        <v>339</v>
      </c>
      <c r="G40" s="660" t="s">
        <v>943</v>
      </c>
      <c r="H40" s="661">
        <v>26</v>
      </c>
      <c r="I40" s="662">
        <v>0.73361433087460481</v>
      </c>
      <c r="J40" s="663">
        <v>488</v>
      </c>
      <c r="K40" s="663">
        <f t="shared" si="0"/>
        <v>18.76923076923077</v>
      </c>
    </row>
    <row r="41" spans="1:11" s="452" customFormat="1" ht="15.75" customHeight="1">
      <c r="A41" s="645">
        <v>1</v>
      </c>
      <c r="B41" s="664"/>
      <c r="C41" s="665" t="s">
        <v>349</v>
      </c>
      <c r="D41" s="665" t="s">
        <v>142</v>
      </c>
      <c r="E41" s="17" t="s">
        <v>331</v>
      </c>
      <c r="F41" s="17" t="s">
        <v>339</v>
      </c>
      <c r="G41" s="666" t="s">
        <v>944</v>
      </c>
      <c r="H41" s="614">
        <v>60</v>
      </c>
      <c r="I41" s="649">
        <v>0.93191780821917813</v>
      </c>
      <c r="J41" s="667">
        <v>1365</v>
      </c>
      <c r="K41" s="667">
        <f t="shared" si="0"/>
        <v>22.75</v>
      </c>
    </row>
    <row r="42" spans="1:11" s="452" customFormat="1" ht="15.75" customHeight="1">
      <c r="A42" s="645">
        <v>2</v>
      </c>
      <c r="B42" s="651"/>
      <c r="C42" s="652" t="s">
        <v>349</v>
      </c>
      <c r="D42" s="652" t="s">
        <v>132</v>
      </c>
      <c r="E42" s="35" t="s">
        <v>331</v>
      </c>
      <c r="F42" s="35" t="s">
        <v>339</v>
      </c>
      <c r="G42" s="653" t="s">
        <v>945</v>
      </c>
      <c r="H42" s="633">
        <v>51</v>
      </c>
      <c r="I42" s="654">
        <v>0.96309427880741338</v>
      </c>
      <c r="J42" s="655">
        <v>1304</v>
      </c>
      <c r="K42" s="655">
        <f t="shared" si="0"/>
        <v>25.568627450980394</v>
      </c>
    </row>
    <row r="43" spans="1:11" s="452" customFormat="1" ht="15.75" customHeight="1">
      <c r="A43" s="645">
        <v>3</v>
      </c>
      <c r="B43" s="651"/>
      <c r="C43" s="652" t="s">
        <v>349</v>
      </c>
      <c r="D43" s="652" t="s">
        <v>142</v>
      </c>
      <c r="E43" s="35" t="s">
        <v>331</v>
      </c>
      <c r="F43" s="35" t="s">
        <v>339</v>
      </c>
      <c r="G43" s="653" t="s">
        <v>946</v>
      </c>
      <c r="H43" s="633">
        <v>36</v>
      </c>
      <c r="I43" s="654">
        <v>0.95829528158295285</v>
      </c>
      <c r="J43" s="655">
        <v>1056</v>
      </c>
      <c r="K43" s="655">
        <f t="shared" si="0"/>
        <v>29.333333333333332</v>
      </c>
    </row>
    <row r="44" spans="1:11" s="452" customFormat="1" ht="15.75" customHeight="1" thickBot="1">
      <c r="A44" s="645">
        <v>4</v>
      </c>
      <c r="B44" s="658"/>
      <c r="C44" s="659" t="s">
        <v>349</v>
      </c>
      <c r="D44" s="659" t="s">
        <v>630</v>
      </c>
      <c r="E44" s="54" t="s">
        <v>331</v>
      </c>
      <c r="F44" s="54" t="s">
        <v>339</v>
      </c>
      <c r="G44" s="660" t="s">
        <v>947</v>
      </c>
      <c r="H44" s="661">
        <v>33</v>
      </c>
      <c r="I44" s="662">
        <v>0.91913657119136571</v>
      </c>
      <c r="J44" s="663">
        <v>875</v>
      </c>
      <c r="K44" s="663">
        <f t="shared" si="0"/>
        <v>26.515151515151516</v>
      </c>
    </row>
    <row r="45" spans="1:11" s="452" customFormat="1" ht="15.75" customHeight="1">
      <c r="A45" s="645">
        <v>1</v>
      </c>
      <c r="B45" s="664"/>
      <c r="C45" s="665" t="s">
        <v>355</v>
      </c>
      <c r="D45" s="665" t="s">
        <v>356</v>
      </c>
      <c r="E45" s="17" t="s">
        <v>331</v>
      </c>
      <c r="F45" s="17" t="s">
        <v>339</v>
      </c>
      <c r="G45" s="666" t="s">
        <v>948</v>
      </c>
      <c r="H45" s="614">
        <v>109</v>
      </c>
      <c r="I45" s="649">
        <v>0.8302877969083825</v>
      </c>
      <c r="J45" s="667">
        <v>2887</v>
      </c>
      <c r="K45" s="667">
        <f t="shared" si="0"/>
        <v>26.486238532110093</v>
      </c>
    </row>
    <row r="46" spans="1:11" s="452" customFormat="1" ht="15.75" customHeight="1">
      <c r="A46" s="645">
        <v>2</v>
      </c>
      <c r="B46" s="651"/>
      <c r="C46" s="652" t="s">
        <v>355</v>
      </c>
      <c r="D46" s="652" t="s">
        <v>356</v>
      </c>
      <c r="E46" s="35" t="s">
        <v>331</v>
      </c>
      <c r="F46" s="35" t="s">
        <v>339</v>
      </c>
      <c r="G46" s="653" t="s">
        <v>949</v>
      </c>
      <c r="H46" s="633">
        <v>100</v>
      </c>
      <c r="I46" s="654">
        <v>0.98547945205479448</v>
      </c>
      <c r="J46" s="655">
        <v>2744</v>
      </c>
      <c r="K46" s="655">
        <f t="shared" si="0"/>
        <v>27.44</v>
      </c>
    </row>
    <row r="47" spans="1:11" s="452" customFormat="1" ht="15.75" customHeight="1">
      <c r="A47" s="645">
        <v>3</v>
      </c>
      <c r="B47" s="651"/>
      <c r="C47" s="652" t="s">
        <v>355</v>
      </c>
      <c r="D47" s="652" t="s">
        <v>356</v>
      </c>
      <c r="E47" s="35" t="s">
        <v>331</v>
      </c>
      <c r="F47" s="35" t="s">
        <v>339</v>
      </c>
      <c r="G47" s="653" t="s">
        <v>950</v>
      </c>
      <c r="H47" s="633">
        <v>104</v>
      </c>
      <c r="I47" s="654">
        <v>0.69085879873551104</v>
      </c>
      <c r="J47" s="655">
        <v>1468</v>
      </c>
      <c r="K47" s="655">
        <f t="shared" si="0"/>
        <v>14.115384615384615</v>
      </c>
    </row>
    <row r="48" spans="1:11" s="452" customFormat="1" ht="15.75" customHeight="1">
      <c r="A48" s="645">
        <v>4</v>
      </c>
      <c r="B48" s="651"/>
      <c r="C48" s="652" t="s">
        <v>355</v>
      </c>
      <c r="D48" s="652" t="s">
        <v>356</v>
      </c>
      <c r="E48" s="35" t="s">
        <v>367</v>
      </c>
      <c r="F48" s="35" t="s">
        <v>339</v>
      </c>
      <c r="G48" s="653" t="s">
        <v>951</v>
      </c>
      <c r="H48" s="633">
        <v>60</v>
      </c>
      <c r="I48" s="654">
        <v>0.92283105022831047</v>
      </c>
      <c r="J48" s="655">
        <v>1396</v>
      </c>
      <c r="K48" s="655">
        <f t="shared" si="0"/>
        <v>23.266666666666666</v>
      </c>
    </row>
    <row r="49" spans="1:11" s="452" customFormat="1" ht="15.75" customHeight="1">
      <c r="A49" s="645">
        <v>5</v>
      </c>
      <c r="B49" s="453"/>
      <c r="C49" s="583" t="s">
        <v>355</v>
      </c>
      <c r="D49" s="583" t="s">
        <v>356</v>
      </c>
      <c r="E49" s="26" t="s">
        <v>331</v>
      </c>
      <c r="F49" s="26" t="s">
        <v>332</v>
      </c>
      <c r="G49" s="584" t="s">
        <v>952</v>
      </c>
      <c r="H49" s="622">
        <v>50</v>
      </c>
      <c r="I49" s="656">
        <v>1.0154520547945205</v>
      </c>
      <c r="J49" s="657">
        <v>1328</v>
      </c>
      <c r="K49" s="657">
        <f t="shared" si="0"/>
        <v>26.56</v>
      </c>
    </row>
    <row r="50" spans="1:11" s="452" customFormat="1" ht="15.75" customHeight="1">
      <c r="A50" s="645">
        <v>6</v>
      </c>
      <c r="B50" s="453"/>
      <c r="C50" s="583" t="s">
        <v>355</v>
      </c>
      <c r="D50" s="583" t="s">
        <v>356</v>
      </c>
      <c r="E50" s="26" t="s">
        <v>331</v>
      </c>
      <c r="F50" s="26" t="s">
        <v>332</v>
      </c>
      <c r="G50" s="584" t="s">
        <v>953</v>
      </c>
      <c r="H50" s="622">
        <v>52</v>
      </c>
      <c r="I50" s="656">
        <v>0.98956796628029509</v>
      </c>
      <c r="J50" s="657">
        <v>1303</v>
      </c>
      <c r="K50" s="657">
        <f t="shared" si="0"/>
        <v>25.057692307692307</v>
      </c>
    </row>
    <row r="51" spans="1:11" s="452" customFormat="1" ht="15.75" customHeight="1">
      <c r="A51" s="645">
        <v>7</v>
      </c>
      <c r="B51" s="651"/>
      <c r="C51" s="652" t="s">
        <v>355</v>
      </c>
      <c r="D51" s="652" t="s">
        <v>356</v>
      </c>
      <c r="E51" s="35" t="s">
        <v>331</v>
      </c>
      <c r="F51" s="35" t="s">
        <v>339</v>
      </c>
      <c r="G51" s="653" t="s">
        <v>954</v>
      </c>
      <c r="H51" s="633">
        <v>48</v>
      </c>
      <c r="I51" s="654">
        <v>0.98242009132420094</v>
      </c>
      <c r="J51" s="655">
        <v>1202</v>
      </c>
      <c r="K51" s="655">
        <f t="shared" si="0"/>
        <v>25.041666666666668</v>
      </c>
    </row>
    <row r="52" spans="1:11" s="452" customFormat="1" ht="15.75" customHeight="1">
      <c r="A52" s="645">
        <v>8</v>
      </c>
      <c r="B52" s="651"/>
      <c r="C52" s="652" t="s">
        <v>355</v>
      </c>
      <c r="D52" s="652" t="s">
        <v>356</v>
      </c>
      <c r="E52" s="35" t="s">
        <v>365</v>
      </c>
      <c r="F52" s="35" t="s">
        <v>339</v>
      </c>
      <c r="G52" s="653" t="s">
        <v>955</v>
      </c>
      <c r="H52" s="633">
        <v>38</v>
      </c>
      <c r="I52" s="654">
        <v>0.90526315789473688</v>
      </c>
      <c r="J52" s="655">
        <v>1112</v>
      </c>
      <c r="K52" s="655">
        <f t="shared" si="0"/>
        <v>29.263157894736842</v>
      </c>
    </row>
    <row r="53" spans="1:11" s="452" customFormat="1" ht="15.75" customHeight="1">
      <c r="A53" s="645">
        <v>9</v>
      </c>
      <c r="B53" s="651"/>
      <c r="C53" s="652" t="s">
        <v>355</v>
      </c>
      <c r="D53" s="652" t="s">
        <v>356</v>
      </c>
      <c r="E53" s="35" t="s">
        <v>331</v>
      </c>
      <c r="F53" s="35" t="s">
        <v>339</v>
      </c>
      <c r="G53" s="653" t="s">
        <v>956</v>
      </c>
      <c r="H53" s="633">
        <v>28</v>
      </c>
      <c r="I53" s="654">
        <v>2.4266144814090021E-2</v>
      </c>
      <c r="J53" s="655">
        <v>662</v>
      </c>
      <c r="K53" s="655">
        <f t="shared" si="0"/>
        <v>23.642857142857142</v>
      </c>
    </row>
    <row r="54" spans="1:11" s="452" customFormat="1" ht="15.75" customHeight="1" thickBot="1">
      <c r="A54" s="645">
        <v>10</v>
      </c>
      <c r="B54" s="658"/>
      <c r="C54" s="659" t="s">
        <v>355</v>
      </c>
      <c r="D54" s="659" t="s">
        <v>356</v>
      </c>
      <c r="E54" s="54" t="s">
        <v>331</v>
      </c>
      <c r="F54" s="54" t="s">
        <v>339</v>
      </c>
      <c r="G54" s="660" t="s">
        <v>957</v>
      </c>
      <c r="H54" s="661">
        <v>22</v>
      </c>
      <c r="I54" s="662">
        <v>0.92229140722291403</v>
      </c>
      <c r="J54" s="663">
        <v>645</v>
      </c>
      <c r="K54" s="663">
        <f t="shared" si="0"/>
        <v>29.318181818181817</v>
      </c>
    </row>
    <row r="55" spans="1:11" s="452" customFormat="1" ht="15.75" customHeight="1">
      <c r="A55" s="645">
        <v>1</v>
      </c>
      <c r="B55" s="664"/>
      <c r="C55" s="665" t="s">
        <v>360</v>
      </c>
      <c r="D55" s="665" t="s">
        <v>183</v>
      </c>
      <c r="E55" s="17" t="s">
        <v>331</v>
      </c>
      <c r="F55" s="17" t="s">
        <v>339</v>
      </c>
      <c r="G55" s="666" t="s">
        <v>958</v>
      </c>
      <c r="H55" s="614">
        <v>136</v>
      </c>
      <c r="I55" s="649">
        <v>0.16706285253827557</v>
      </c>
      <c r="J55" s="667">
        <v>3997</v>
      </c>
      <c r="K55" s="667">
        <f t="shared" si="0"/>
        <v>29.389705882352942</v>
      </c>
    </row>
    <row r="56" spans="1:11" s="452" customFormat="1" ht="15.75" customHeight="1">
      <c r="A56" s="645">
        <v>2</v>
      </c>
      <c r="B56" s="651"/>
      <c r="C56" s="652" t="s">
        <v>360</v>
      </c>
      <c r="D56" s="652" t="s">
        <v>183</v>
      </c>
      <c r="E56" s="35" t="s">
        <v>331</v>
      </c>
      <c r="F56" s="35" t="s">
        <v>339</v>
      </c>
      <c r="G56" s="653" t="s">
        <v>959</v>
      </c>
      <c r="H56" s="633">
        <v>90</v>
      </c>
      <c r="I56" s="654">
        <v>0.92474885844748855</v>
      </c>
      <c r="J56" s="655">
        <v>2467</v>
      </c>
      <c r="K56" s="655">
        <f t="shared" si="0"/>
        <v>27.411111111111111</v>
      </c>
    </row>
    <row r="57" spans="1:11" s="452" customFormat="1" ht="15.75" customHeight="1">
      <c r="A57" s="645">
        <v>3</v>
      </c>
      <c r="B57" s="651"/>
      <c r="C57" s="652" t="s">
        <v>360</v>
      </c>
      <c r="D57" s="652" t="s">
        <v>172</v>
      </c>
      <c r="E57" s="35" t="s">
        <v>331</v>
      </c>
      <c r="F57" s="35" t="s">
        <v>339</v>
      </c>
      <c r="G57" s="653" t="s">
        <v>960</v>
      </c>
      <c r="H57" s="633">
        <v>92</v>
      </c>
      <c r="I57" s="654">
        <v>0.75592614651578316</v>
      </c>
      <c r="J57" s="655">
        <v>2119</v>
      </c>
      <c r="K57" s="655">
        <f t="shared" si="0"/>
        <v>23.032608695652176</v>
      </c>
    </row>
    <row r="58" spans="1:11" s="452" customFormat="1" ht="15.75" customHeight="1">
      <c r="A58" s="645">
        <v>4</v>
      </c>
      <c r="B58" s="651"/>
      <c r="C58" s="652" t="s">
        <v>360</v>
      </c>
      <c r="D58" s="652" t="s">
        <v>199</v>
      </c>
      <c r="E58" s="35" t="s">
        <v>331</v>
      </c>
      <c r="F58" s="35" t="s">
        <v>339</v>
      </c>
      <c r="G58" s="653" t="s">
        <v>961</v>
      </c>
      <c r="H58" s="633">
        <v>58</v>
      </c>
      <c r="I58" s="654">
        <v>0.95474728389230046</v>
      </c>
      <c r="J58" s="655">
        <v>1629</v>
      </c>
      <c r="K58" s="655">
        <f t="shared" si="0"/>
        <v>28.086206896551722</v>
      </c>
    </row>
    <row r="59" spans="1:11" s="452" customFormat="1" ht="15.75" customHeight="1">
      <c r="A59" s="645">
        <v>5</v>
      </c>
      <c r="B59" s="651"/>
      <c r="C59" s="652" t="s">
        <v>360</v>
      </c>
      <c r="D59" s="652" t="s">
        <v>183</v>
      </c>
      <c r="E59" s="35" t="s">
        <v>331</v>
      </c>
      <c r="F59" s="35" t="s">
        <v>339</v>
      </c>
      <c r="G59" s="653" t="s">
        <v>962</v>
      </c>
      <c r="H59" s="633">
        <v>55</v>
      </c>
      <c r="I59" s="654">
        <v>0.9619925280199253</v>
      </c>
      <c r="J59" s="655">
        <v>1619</v>
      </c>
      <c r="K59" s="655">
        <f t="shared" si="0"/>
        <v>29.436363636363637</v>
      </c>
    </row>
    <row r="60" spans="1:11" s="452" customFormat="1" ht="15.75" customHeight="1">
      <c r="A60" s="645">
        <v>6</v>
      </c>
      <c r="B60" s="651"/>
      <c r="C60" s="652" t="s">
        <v>360</v>
      </c>
      <c r="D60" s="652" t="s">
        <v>190</v>
      </c>
      <c r="E60" s="35" t="s">
        <v>331</v>
      </c>
      <c r="F60" s="35" t="s">
        <v>339</v>
      </c>
      <c r="G60" s="653" t="s">
        <v>963</v>
      </c>
      <c r="H60" s="633">
        <v>48</v>
      </c>
      <c r="I60" s="654">
        <v>0.99126712328767119</v>
      </c>
      <c r="J60" s="655">
        <v>1404</v>
      </c>
      <c r="K60" s="655">
        <f t="shared" si="0"/>
        <v>29.25</v>
      </c>
    </row>
    <row r="61" spans="1:11" s="452" customFormat="1" ht="15.75" customHeight="1">
      <c r="A61" s="645">
        <v>7</v>
      </c>
      <c r="B61" s="651"/>
      <c r="C61" s="652" t="s">
        <v>360</v>
      </c>
      <c r="D61" s="652" t="s">
        <v>185</v>
      </c>
      <c r="E61" s="35" t="s">
        <v>331</v>
      </c>
      <c r="F61" s="35" t="s">
        <v>339</v>
      </c>
      <c r="G61" s="653" t="s">
        <v>964</v>
      </c>
      <c r="H61" s="633">
        <v>47</v>
      </c>
      <c r="I61" s="654">
        <v>0.96922180122413293</v>
      </c>
      <c r="J61" s="655">
        <v>1335</v>
      </c>
      <c r="K61" s="655">
        <f t="shared" si="0"/>
        <v>28.404255319148938</v>
      </c>
    </row>
    <row r="62" spans="1:11" s="452" customFormat="1" ht="15.75" customHeight="1">
      <c r="A62" s="645">
        <v>8</v>
      </c>
      <c r="B62" s="651"/>
      <c r="C62" s="652" t="s">
        <v>360</v>
      </c>
      <c r="D62" s="652" t="s">
        <v>183</v>
      </c>
      <c r="E62" s="35" t="s">
        <v>367</v>
      </c>
      <c r="F62" s="35" t="s">
        <v>339</v>
      </c>
      <c r="G62" s="653" t="s">
        <v>965</v>
      </c>
      <c r="H62" s="633">
        <v>45</v>
      </c>
      <c r="I62" s="654">
        <v>0.99105022831050227</v>
      </c>
      <c r="J62" s="655">
        <v>1255</v>
      </c>
      <c r="K62" s="655">
        <f t="shared" si="0"/>
        <v>27.888888888888889</v>
      </c>
    </row>
    <row r="63" spans="1:11" s="452" customFormat="1" ht="15.75" customHeight="1">
      <c r="A63" s="645">
        <v>9</v>
      </c>
      <c r="B63" s="651"/>
      <c r="C63" s="652" t="s">
        <v>360</v>
      </c>
      <c r="D63" s="652" t="s">
        <v>178</v>
      </c>
      <c r="E63" s="35" t="s">
        <v>331</v>
      </c>
      <c r="F63" s="35" t="s">
        <v>339</v>
      </c>
      <c r="G63" s="653" t="s">
        <v>966</v>
      </c>
      <c r="H63" s="633">
        <v>42</v>
      </c>
      <c r="I63" s="654">
        <v>0.94905414220482709</v>
      </c>
      <c r="J63" s="655">
        <v>1203</v>
      </c>
      <c r="K63" s="655">
        <f t="shared" si="0"/>
        <v>28.642857142857142</v>
      </c>
    </row>
    <row r="64" spans="1:11" s="452" customFormat="1" ht="15.75" customHeight="1">
      <c r="A64" s="645">
        <v>10</v>
      </c>
      <c r="B64" s="453" t="s">
        <v>967</v>
      </c>
      <c r="C64" s="583" t="s">
        <v>360</v>
      </c>
      <c r="D64" s="583" t="s">
        <v>190</v>
      </c>
      <c r="E64" s="26" t="s">
        <v>325</v>
      </c>
      <c r="F64" s="26" t="s">
        <v>326</v>
      </c>
      <c r="G64" s="584" t="s">
        <v>968</v>
      </c>
      <c r="H64" s="622">
        <v>42</v>
      </c>
      <c r="I64" s="656">
        <v>0.8715590345727332</v>
      </c>
      <c r="J64" s="657">
        <v>1022</v>
      </c>
      <c r="K64" s="657">
        <f t="shared" si="0"/>
        <v>24.333333333333332</v>
      </c>
    </row>
    <row r="65" spans="1:11" s="452" customFormat="1" ht="15.75" customHeight="1">
      <c r="A65" s="645">
        <v>11</v>
      </c>
      <c r="B65" s="651"/>
      <c r="C65" s="652" t="s">
        <v>360</v>
      </c>
      <c r="D65" s="652" t="s">
        <v>178</v>
      </c>
      <c r="E65" s="35" t="s">
        <v>331</v>
      </c>
      <c r="F65" s="35" t="s">
        <v>339</v>
      </c>
      <c r="G65" s="653" t="s">
        <v>969</v>
      </c>
      <c r="H65" s="633">
        <v>37</v>
      </c>
      <c r="I65" s="654">
        <v>0.96119955572010363</v>
      </c>
      <c r="J65" s="655">
        <v>930</v>
      </c>
      <c r="K65" s="655">
        <f t="shared" si="0"/>
        <v>25.135135135135137</v>
      </c>
    </row>
    <row r="66" spans="1:11" s="452" customFormat="1" ht="15.75" customHeight="1">
      <c r="A66" s="645">
        <v>12</v>
      </c>
      <c r="B66" s="651"/>
      <c r="C66" s="652" t="s">
        <v>360</v>
      </c>
      <c r="D66" s="652" t="s">
        <v>172</v>
      </c>
      <c r="E66" s="35" t="s">
        <v>331</v>
      </c>
      <c r="F66" s="35" t="s">
        <v>339</v>
      </c>
      <c r="G66" s="653" t="s">
        <v>970</v>
      </c>
      <c r="H66" s="633">
        <v>35</v>
      </c>
      <c r="I66" s="654">
        <v>0.99107632093933462</v>
      </c>
      <c r="J66" s="655">
        <v>888</v>
      </c>
      <c r="K66" s="655">
        <f t="shared" si="0"/>
        <v>25.37142857142857</v>
      </c>
    </row>
    <row r="67" spans="1:11" s="452" customFormat="1" ht="15.75" customHeight="1">
      <c r="A67" s="645">
        <v>13</v>
      </c>
      <c r="B67" s="651"/>
      <c r="C67" s="652" t="s">
        <v>360</v>
      </c>
      <c r="D67" s="652" t="s">
        <v>183</v>
      </c>
      <c r="E67" s="35" t="s">
        <v>331</v>
      </c>
      <c r="F67" s="35" t="s">
        <v>339</v>
      </c>
      <c r="G67" s="653" t="s">
        <v>971</v>
      </c>
      <c r="H67" s="633">
        <v>35</v>
      </c>
      <c r="I67" s="654">
        <v>0.99115459882583168</v>
      </c>
      <c r="J67" s="655">
        <v>834</v>
      </c>
      <c r="K67" s="655">
        <f t="shared" si="0"/>
        <v>23.828571428571429</v>
      </c>
    </row>
    <row r="68" spans="1:11" s="452" customFormat="1" ht="15.75" customHeight="1">
      <c r="A68" s="645">
        <v>14</v>
      </c>
      <c r="B68" s="651"/>
      <c r="C68" s="652" t="s">
        <v>360</v>
      </c>
      <c r="D68" s="652" t="s">
        <v>194</v>
      </c>
      <c r="E68" s="35" t="s">
        <v>331</v>
      </c>
      <c r="F68" s="35" t="s">
        <v>339</v>
      </c>
      <c r="G68" s="653" t="s">
        <v>972</v>
      </c>
      <c r="H68" s="633">
        <v>28</v>
      </c>
      <c r="I68" s="654">
        <v>0.96839530332681023</v>
      </c>
      <c r="J68" s="655">
        <v>833</v>
      </c>
      <c r="K68" s="655">
        <f t="shared" si="0"/>
        <v>29.75</v>
      </c>
    </row>
    <row r="69" spans="1:11" s="452" customFormat="1" ht="15.75" customHeight="1">
      <c r="A69" s="645">
        <v>15</v>
      </c>
      <c r="B69" s="453"/>
      <c r="C69" s="583" t="s">
        <v>360</v>
      </c>
      <c r="D69" s="583" t="s">
        <v>172</v>
      </c>
      <c r="E69" s="26" t="s">
        <v>331</v>
      </c>
      <c r="F69" s="26" t="s">
        <v>332</v>
      </c>
      <c r="G69" s="584" t="s">
        <v>973</v>
      </c>
      <c r="H69" s="622">
        <v>26</v>
      </c>
      <c r="I69" s="656">
        <v>0.96238145416227605</v>
      </c>
      <c r="J69" s="657">
        <v>746</v>
      </c>
      <c r="K69" s="657">
        <f t="shared" ref="K69:K105" si="1">J69/H69</f>
        <v>28.692307692307693</v>
      </c>
    </row>
    <row r="70" spans="1:11" s="452" customFormat="1" ht="15.75" customHeight="1">
      <c r="A70" s="645">
        <v>16</v>
      </c>
      <c r="B70" s="651"/>
      <c r="C70" s="652" t="s">
        <v>360</v>
      </c>
      <c r="D70" s="652" t="s">
        <v>183</v>
      </c>
      <c r="E70" s="35" t="s">
        <v>375</v>
      </c>
      <c r="F70" s="35" t="s">
        <v>339</v>
      </c>
      <c r="G70" s="653" t="s">
        <v>974</v>
      </c>
      <c r="H70" s="633">
        <v>25</v>
      </c>
      <c r="I70" s="654">
        <v>0.7659178082191781</v>
      </c>
      <c r="J70" s="655">
        <v>488</v>
      </c>
      <c r="K70" s="655">
        <f t="shared" si="1"/>
        <v>19.52</v>
      </c>
    </row>
    <row r="71" spans="1:11" s="452" customFormat="1" ht="15.75" customHeight="1" thickBot="1">
      <c r="A71" s="645">
        <v>17</v>
      </c>
      <c r="B71" s="658"/>
      <c r="C71" s="659" t="s">
        <v>360</v>
      </c>
      <c r="D71" s="659" t="s">
        <v>896</v>
      </c>
      <c r="E71" s="54" t="s">
        <v>331</v>
      </c>
      <c r="F71" s="54" t="s">
        <v>339</v>
      </c>
      <c r="G71" s="660" t="s">
        <v>975</v>
      </c>
      <c r="H71" s="661">
        <v>24</v>
      </c>
      <c r="I71" s="662">
        <v>0.64292237442922373</v>
      </c>
      <c r="J71" s="663">
        <v>359</v>
      </c>
      <c r="K71" s="663">
        <f t="shared" si="1"/>
        <v>14.958333333333334</v>
      </c>
    </row>
    <row r="72" spans="1:11" s="452" customFormat="1" ht="15.75" customHeight="1">
      <c r="A72" s="645">
        <v>1</v>
      </c>
      <c r="B72" s="664"/>
      <c r="C72" s="665" t="s">
        <v>363</v>
      </c>
      <c r="D72" s="665" t="s">
        <v>161</v>
      </c>
      <c r="E72" s="17" t="s">
        <v>331</v>
      </c>
      <c r="F72" s="17" t="s">
        <v>339</v>
      </c>
      <c r="G72" s="666" t="s">
        <v>976</v>
      </c>
      <c r="H72" s="614">
        <v>96</v>
      </c>
      <c r="I72" s="649">
        <v>0.89748858447488589</v>
      </c>
      <c r="J72" s="667">
        <v>2106</v>
      </c>
      <c r="K72" s="667">
        <f t="shared" si="1"/>
        <v>21.9375</v>
      </c>
    </row>
    <row r="73" spans="1:11" s="452" customFormat="1" ht="15.75" customHeight="1">
      <c r="A73" s="645">
        <v>2</v>
      </c>
      <c r="B73" s="651"/>
      <c r="C73" s="652" t="s">
        <v>363</v>
      </c>
      <c r="D73" s="652" t="s">
        <v>161</v>
      </c>
      <c r="E73" s="35" t="s">
        <v>331</v>
      </c>
      <c r="F73" s="35" t="s">
        <v>339</v>
      </c>
      <c r="G73" s="653" t="s">
        <v>977</v>
      </c>
      <c r="H73" s="633">
        <v>56</v>
      </c>
      <c r="I73" s="654">
        <v>0.90484344422700591</v>
      </c>
      <c r="J73" s="655">
        <v>1340</v>
      </c>
      <c r="K73" s="655">
        <f t="shared" si="1"/>
        <v>23.928571428571427</v>
      </c>
    </row>
    <row r="74" spans="1:11" s="452" customFormat="1" ht="15.75" customHeight="1">
      <c r="A74" s="645">
        <v>3</v>
      </c>
      <c r="B74" s="651"/>
      <c r="C74" s="652" t="s">
        <v>363</v>
      </c>
      <c r="D74" s="652" t="s">
        <v>212</v>
      </c>
      <c r="E74" s="35" t="s">
        <v>331</v>
      </c>
      <c r="F74" s="35" t="s">
        <v>339</v>
      </c>
      <c r="G74" s="653" t="s">
        <v>978</v>
      </c>
      <c r="H74" s="633">
        <v>38</v>
      </c>
      <c r="I74" s="654">
        <v>9.3727469358327326E-4</v>
      </c>
      <c r="J74" s="655">
        <v>1148</v>
      </c>
      <c r="K74" s="655">
        <f t="shared" si="1"/>
        <v>30.210526315789473</v>
      </c>
    </row>
    <row r="75" spans="1:11" s="452" customFormat="1" ht="15.75" customHeight="1">
      <c r="A75" s="645">
        <v>4</v>
      </c>
      <c r="B75" s="651"/>
      <c r="C75" s="652" t="s">
        <v>363</v>
      </c>
      <c r="D75" s="652" t="s">
        <v>206</v>
      </c>
      <c r="E75" s="35" t="s">
        <v>331</v>
      </c>
      <c r="F75" s="35" t="s">
        <v>339</v>
      </c>
      <c r="G75" s="653" t="s">
        <v>979</v>
      </c>
      <c r="H75" s="633">
        <v>41</v>
      </c>
      <c r="I75" s="654">
        <v>4.4971600400935514E-2</v>
      </c>
      <c r="J75" s="655">
        <v>982</v>
      </c>
      <c r="K75" s="655">
        <f t="shared" si="1"/>
        <v>23.951219512195124</v>
      </c>
    </row>
    <row r="76" spans="1:11" s="452" customFormat="1" ht="15.75" customHeight="1" thickBot="1">
      <c r="A76" s="645">
        <v>5</v>
      </c>
      <c r="B76" s="668"/>
      <c r="C76" s="669" t="s">
        <v>363</v>
      </c>
      <c r="D76" s="669" t="s">
        <v>161</v>
      </c>
      <c r="E76" s="670" t="s">
        <v>323</v>
      </c>
      <c r="F76" s="670" t="s">
        <v>322</v>
      </c>
      <c r="G76" s="671" t="s">
        <v>980</v>
      </c>
      <c r="H76" s="672">
        <v>33</v>
      </c>
      <c r="I76" s="673">
        <v>0.78920713989207136</v>
      </c>
      <c r="J76" s="674">
        <v>656</v>
      </c>
      <c r="K76" s="674">
        <f t="shared" si="1"/>
        <v>19.878787878787879</v>
      </c>
    </row>
    <row r="77" spans="1:11" s="452" customFormat="1" ht="15.75" customHeight="1">
      <c r="A77" s="645">
        <v>1</v>
      </c>
      <c r="B77" s="664"/>
      <c r="C77" s="665" t="s">
        <v>369</v>
      </c>
      <c r="D77" s="665" t="s">
        <v>228</v>
      </c>
      <c r="E77" s="17" t="s">
        <v>331</v>
      </c>
      <c r="F77" s="17" t="s">
        <v>339</v>
      </c>
      <c r="G77" s="666" t="s">
        <v>981</v>
      </c>
      <c r="H77" s="614">
        <v>49</v>
      </c>
      <c r="I77" s="649">
        <v>0.88850992451775235</v>
      </c>
      <c r="J77" s="667">
        <v>1368</v>
      </c>
      <c r="K77" s="667">
        <f t="shared" si="1"/>
        <v>27.918367346938776</v>
      </c>
    </row>
    <row r="78" spans="1:11" s="452" customFormat="1" ht="15.75" customHeight="1">
      <c r="A78" s="645">
        <v>2</v>
      </c>
      <c r="B78" s="651"/>
      <c r="C78" s="652" t="s">
        <v>369</v>
      </c>
      <c r="D78" s="652" t="s">
        <v>233</v>
      </c>
      <c r="E78" s="35" t="s">
        <v>375</v>
      </c>
      <c r="F78" s="35" t="s">
        <v>339</v>
      </c>
      <c r="G78" s="653" t="s">
        <v>982</v>
      </c>
      <c r="H78" s="633">
        <v>60</v>
      </c>
      <c r="I78" s="654">
        <v>0.83899543378995434</v>
      </c>
      <c r="J78" s="655">
        <v>1356</v>
      </c>
      <c r="K78" s="655">
        <f t="shared" si="1"/>
        <v>22.6</v>
      </c>
    </row>
    <row r="79" spans="1:11" s="452" customFormat="1" ht="15.75" customHeight="1">
      <c r="A79" s="645">
        <v>3</v>
      </c>
      <c r="B79" s="651"/>
      <c r="C79" s="652" t="s">
        <v>369</v>
      </c>
      <c r="D79" s="652" t="s">
        <v>225</v>
      </c>
      <c r="E79" s="35" t="s">
        <v>367</v>
      </c>
      <c r="F79" s="35" t="s">
        <v>339</v>
      </c>
      <c r="G79" s="653" t="s">
        <v>983</v>
      </c>
      <c r="H79" s="633">
        <v>56</v>
      </c>
      <c r="I79" s="654">
        <v>0.99755381604696669</v>
      </c>
      <c r="J79" s="655">
        <v>1290</v>
      </c>
      <c r="K79" s="655">
        <f t="shared" si="1"/>
        <v>23.035714285714285</v>
      </c>
    </row>
    <row r="80" spans="1:11" s="452" customFormat="1" ht="15.75" customHeight="1">
      <c r="A80" s="645">
        <v>4</v>
      </c>
      <c r="B80" s="651"/>
      <c r="C80" s="652" t="s">
        <v>369</v>
      </c>
      <c r="D80" s="652" t="s">
        <v>228</v>
      </c>
      <c r="E80" s="35" t="s">
        <v>722</v>
      </c>
      <c r="F80" s="35" t="s">
        <v>339</v>
      </c>
      <c r="G80" s="653" t="s">
        <v>984</v>
      </c>
      <c r="H80" s="633">
        <v>44</v>
      </c>
      <c r="I80" s="654">
        <v>0.9456413449564135</v>
      </c>
      <c r="J80" s="655">
        <v>1267</v>
      </c>
      <c r="K80" s="655">
        <f t="shared" si="1"/>
        <v>28.795454545454547</v>
      </c>
    </row>
    <row r="81" spans="1:11" s="452" customFormat="1" ht="15.75" customHeight="1">
      <c r="A81" s="645">
        <v>5</v>
      </c>
      <c r="B81" s="651"/>
      <c r="C81" s="652" t="s">
        <v>369</v>
      </c>
      <c r="D81" s="652" t="s">
        <v>751</v>
      </c>
      <c r="E81" s="35" t="s">
        <v>331</v>
      </c>
      <c r="F81" s="35" t="s">
        <v>339</v>
      </c>
      <c r="G81" s="653" t="s">
        <v>985</v>
      </c>
      <c r="H81" s="633">
        <v>50</v>
      </c>
      <c r="I81" s="654">
        <v>0.94882191780821923</v>
      </c>
      <c r="J81" s="655">
        <v>1188</v>
      </c>
      <c r="K81" s="655">
        <f t="shared" si="1"/>
        <v>23.76</v>
      </c>
    </row>
    <row r="82" spans="1:11" s="452" customFormat="1" ht="15.75" customHeight="1">
      <c r="A82" s="645">
        <v>6</v>
      </c>
      <c r="B82" s="453"/>
      <c r="C82" s="583" t="s">
        <v>369</v>
      </c>
      <c r="D82" s="583" t="s">
        <v>235</v>
      </c>
      <c r="E82" s="26" t="s">
        <v>323</v>
      </c>
      <c r="F82" s="26" t="s">
        <v>322</v>
      </c>
      <c r="G82" s="584" t="s">
        <v>986</v>
      </c>
      <c r="H82" s="622">
        <v>40</v>
      </c>
      <c r="I82" s="656">
        <v>0.85102739726027399</v>
      </c>
      <c r="J82" s="657">
        <v>950</v>
      </c>
      <c r="K82" s="657">
        <f t="shared" si="1"/>
        <v>23.75</v>
      </c>
    </row>
    <row r="83" spans="1:11" s="452" customFormat="1" ht="15.75" customHeight="1" thickBot="1">
      <c r="A83" s="645">
        <v>7</v>
      </c>
      <c r="B83" s="658"/>
      <c r="C83" s="659" t="s">
        <v>369</v>
      </c>
      <c r="D83" s="659" t="s">
        <v>225</v>
      </c>
      <c r="E83" s="54" t="s">
        <v>331</v>
      </c>
      <c r="F83" s="54" t="s">
        <v>339</v>
      </c>
      <c r="G83" s="660" t="s">
        <v>987</v>
      </c>
      <c r="H83" s="661">
        <v>31</v>
      </c>
      <c r="I83" s="662">
        <v>1.3821475916924437</v>
      </c>
      <c r="J83" s="663">
        <v>867</v>
      </c>
      <c r="K83" s="663">
        <f t="shared" si="1"/>
        <v>27.967741935483872</v>
      </c>
    </row>
    <row r="84" spans="1:11" s="452" customFormat="1" ht="15.75" customHeight="1">
      <c r="A84" s="645">
        <v>1</v>
      </c>
      <c r="B84" s="646"/>
      <c r="C84" s="647" t="s">
        <v>374</v>
      </c>
      <c r="D84" s="647" t="s">
        <v>244</v>
      </c>
      <c r="E84" s="80" t="s">
        <v>331</v>
      </c>
      <c r="F84" s="80" t="s">
        <v>339</v>
      </c>
      <c r="G84" s="648" t="s">
        <v>988</v>
      </c>
      <c r="H84" s="614">
        <v>151</v>
      </c>
      <c r="I84" s="649">
        <v>0.99090991563095343</v>
      </c>
      <c r="J84" s="650">
        <v>4185</v>
      </c>
      <c r="K84" s="650">
        <f t="shared" si="1"/>
        <v>27.715231788079471</v>
      </c>
    </row>
    <row r="85" spans="1:11" s="452" customFormat="1" ht="15.75" customHeight="1">
      <c r="A85" s="645">
        <v>2</v>
      </c>
      <c r="B85" s="651"/>
      <c r="C85" s="652" t="s">
        <v>374</v>
      </c>
      <c r="D85" s="652" t="s">
        <v>242</v>
      </c>
      <c r="E85" s="35" t="s">
        <v>331</v>
      </c>
      <c r="F85" s="35" t="s">
        <v>339</v>
      </c>
      <c r="G85" s="653" t="s">
        <v>989</v>
      </c>
      <c r="H85" s="633">
        <v>71</v>
      </c>
      <c r="I85" s="654">
        <v>0.97190816129654645</v>
      </c>
      <c r="J85" s="655">
        <v>1848</v>
      </c>
      <c r="K85" s="655">
        <f t="shared" si="1"/>
        <v>26.028169014084508</v>
      </c>
    </row>
    <row r="86" spans="1:11" s="452" customFormat="1" ht="15.75" customHeight="1">
      <c r="A86" s="645">
        <v>3</v>
      </c>
      <c r="B86" s="651"/>
      <c r="C86" s="652" t="s">
        <v>374</v>
      </c>
      <c r="D86" s="652" t="s">
        <v>244</v>
      </c>
      <c r="E86" s="35" t="s">
        <v>331</v>
      </c>
      <c r="F86" s="35" t="s">
        <v>339</v>
      </c>
      <c r="G86" s="653" t="s">
        <v>990</v>
      </c>
      <c r="H86" s="633">
        <v>55</v>
      </c>
      <c r="I86" s="654">
        <v>0.9273723536737235</v>
      </c>
      <c r="J86" s="655">
        <v>1494</v>
      </c>
      <c r="K86" s="655">
        <f t="shared" si="1"/>
        <v>27.163636363636364</v>
      </c>
    </row>
    <row r="87" spans="1:11" s="452" customFormat="1" ht="15.75" customHeight="1">
      <c r="A87" s="645">
        <v>4</v>
      </c>
      <c r="B87" s="651"/>
      <c r="C87" s="652" t="s">
        <v>374</v>
      </c>
      <c r="D87" s="652" t="s">
        <v>242</v>
      </c>
      <c r="E87" s="35" t="s">
        <v>331</v>
      </c>
      <c r="F87" s="35" t="s">
        <v>339</v>
      </c>
      <c r="G87" s="653" t="s">
        <v>991</v>
      </c>
      <c r="H87" s="633">
        <v>51</v>
      </c>
      <c r="I87" s="654">
        <v>0.94106903035186673</v>
      </c>
      <c r="J87" s="655">
        <v>1428</v>
      </c>
      <c r="K87" s="655">
        <f t="shared" si="1"/>
        <v>28</v>
      </c>
    </row>
    <row r="88" spans="1:11" s="452" customFormat="1" ht="15.75" customHeight="1">
      <c r="A88" s="645">
        <v>5</v>
      </c>
      <c r="B88" s="651"/>
      <c r="C88" s="652" t="s">
        <v>374</v>
      </c>
      <c r="D88" s="652" t="s">
        <v>249</v>
      </c>
      <c r="E88" s="35" t="s">
        <v>525</v>
      </c>
      <c r="F88" s="35" t="s">
        <v>339</v>
      </c>
      <c r="G88" s="653" t="s">
        <v>992</v>
      </c>
      <c r="H88" s="633">
        <v>54</v>
      </c>
      <c r="I88" s="654">
        <v>0.98756976154236431</v>
      </c>
      <c r="J88" s="655">
        <v>1426</v>
      </c>
      <c r="K88" s="655">
        <f t="shared" si="1"/>
        <v>26.407407407407408</v>
      </c>
    </row>
    <row r="89" spans="1:11" s="452" customFormat="1" ht="15.75" customHeight="1">
      <c r="A89" s="645">
        <v>6</v>
      </c>
      <c r="B89" s="651"/>
      <c r="C89" s="652" t="s">
        <v>374</v>
      </c>
      <c r="D89" s="652" t="s">
        <v>249</v>
      </c>
      <c r="E89" s="35" t="s">
        <v>331</v>
      </c>
      <c r="F89" s="35" t="s">
        <v>339</v>
      </c>
      <c r="G89" s="653" t="s">
        <v>993</v>
      </c>
      <c r="H89" s="633">
        <v>39</v>
      </c>
      <c r="I89" s="654">
        <v>0.9639620653319283</v>
      </c>
      <c r="J89" s="655">
        <v>1093</v>
      </c>
      <c r="K89" s="655">
        <f t="shared" si="1"/>
        <v>28.025641025641026</v>
      </c>
    </row>
    <row r="90" spans="1:11" s="452" customFormat="1" ht="15.75" customHeight="1">
      <c r="A90" s="645">
        <v>7</v>
      </c>
      <c r="B90" s="651"/>
      <c r="C90" s="652" t="s">
        <v>374</v>
      </c>
      <c r="D90" s="652" t="s">
        <v>240</v>
      </c>
      <c r="E90" s="35" t="s">
        <v>331</v>
      </c>
      <c r="F90" s="35" t="s">
        <v>339</v>
      </c>
      <c r="G90" s="653" t="s">
        <v>994</v>
      </c>
      <c r="H90" s="633">
        <v>40</v>
      </c>
      <c r="I90" s="654">
        <v>1.0010273972602739</v>
      </c>
      <c r="J90" s="655">
        <v>1030</v>
      </c>
      <c r="K90" s="655">
        <f t="shared" si="1"/>
        <v>25.75</v>
      </c>
    </row>
    <row r="91" spans="1:11" s="452" customFormat="1" ht="15.75" customHeight="1">
      <c r="A91" s="645">
        <v>8</v>
      </c>
      <c r="B91" s="651"/>
      <c r="C91" s="652" t="s">
        <v>374</v>
      </c>
      <c r="D91" s="652" t="s">
        <v>766</v>
      </c>
      <c r="E91" s="35" t="s">
        <v>331</v>
      </c>
      <c r="F91" s="35" t="s">
        <v>339</v>
      </c>
      <c r="G91" s="653" t="s">
        <v>995</v>
      </c>
      <c r="H91" s="633">
        <v>36</v>
      </c>
      <c r="I91" s="654">
        <v>0.87199391171993912</v>
      </c>
      <c r="J91" s="655">
        <v>830</v>
      </c>
      <c r="K91" s="655">
        <f t="shared" si="1"/>
        <v>23.055555555555557</v>
      </c>
    </row>
    <row r="92" spans="1:11" s="452" customFormat="1" ht="15.75" customHeight="1">
      <c r="A92" s="645">
        <v>9</v>
      </c>
      <c r="B92" s="651"/>
      <c r="C92" s="652" t="s">
        <v>374</v>
      </c>
      <c r="D92" s="652" t="s">
        <v>249</v>
      </c>
      <c r="E92" s="35" t="s">
        <v>331</v>
      </c>
      <c r="F92" s="35" t="s">
        <v>339</v>
      </c>
      <c r="G92" s="653" t="s">
        <v>996</v>
      </c>
      <c r="H92" s="633">
        <v>30</v>
      </c>
      <c r="I92" s="654">
        <v>0.98885844748858442</v>
      </c>
      <c r="J92" s="655">
        <v>818</v>
      </c>
      <c r="K92" s="655">
        <f t="shared" si="1"/>
        <v>27.266666666666666</v>
      </c>
    </row>
    <row r="93" spans="1:11" s="452" customFormat="1" ht="15.75" customHeight="1">
      <c r="A93" s="645">
        <v>10</v>
      </c>
      <c r="B93" s="651"/>
      <c r="C93" s="652" t="s">
        <v>374</v>
      </c>
      <c r="D93" s="652" t="s">
        <v>766</v>
      </c>
      <c r="E93" s="35" t="s">
        <v>331</v>
      </c>
      <c r="F93" s="35" t="s">
        <v>339</v>
      </c>
      <c r="G93" s="653" t="s">
        <v>997</v>
      </c>
      <c r="H93" s="633">
        <v>56</v>
      </c>
      <c r="I93" s="654">
        <v>0.80865949119373781</v>
      </c>
      <c r="J93" s="655">
        <v>805</v>
      </c>
      <c r="K93" s="655">
        <f t="shared" si="1"/>
        <v>14.375</v>
      </c>
    </row>
    <row r="94" spans="1:11" s="452" customFormat="1" ht="15.75" customHeight="1">
      <c r="A94" s="645">
        <v>11</v>
      </c>
      <c r="B94" s="651"/>
      <c r="C94" s="652" t="s">
        <v>374</v>
      </c>
      <c r="D94" s="652" t="s">
        <v>768</v>
      </c>
      <c r="E94" s="35" t="s">
        <v>331</v>
      </c>
      <c r="F94" s="35" t="s">
        <v>339</v>
      </c>
      <c r="G94" s="653" t="s">
        <v>998</v>
      </c>
      <c r="H94" s="633">
        <v>32</v>
      </c>
      <c r="I94" s="654">
        <v>0.94785958904109591</v>
      </c>
      <c r="J94" s="655">
        <v>715</v>
      </c>
      <c r="K94" s="655">
        <f t="shared" si="1"/>
        <v>22.34375</v>
      </c>
    </row>
    <row r="95" spans="1:11" s="452" customFormat="1" ht="15.75" customHeight="1">
      <c r="A95" s="645">
        <v>12</v>
      </c>
      <c r="B95" s="651"/>
      <c r="C95" s="652" t="s">
        <v>374</v>
      </c>
      <c r="D95" s="652" t="s">
        <v>768</v>
      </c>
      <c r="E95" s="35" t="s">
        <v>331</v>
      </c>
      <c r="F95" s="35" t="s">
        <v>339</v>
      </c>
      <c r="G95" s="653" t="s">
        <v>999</v>
      </c>
      <c r="H95" s="633">
        <v>30</v>
      </c>
      <c r="I95" s="654">
        <v>0.92210045662100459</v>
      </c>
      <c r="J95" s="655">
        <v>701</v>
      </c>
      <c r="K95" s="655">
        <f t="shared" si="1"/>
        <v>23.366666666666667</v>
      </c>
    </row>
    <row r="96" spans="1:11" s="452" customFormat="1" ht="15.75" customHeight="1" thickBot="1">
      <c r="A96" s="645">
        <v>13</v>
      </c>
      <c r="B96" s="675"/>
      <c r="C96" s="676" t="s">
        <v>374</v>
      </c>
      <c r="D96" s="676" t="s">
        <v>244</v>
      </c>
      <c r="E96" s="71" t="s">
        <v>331</v>
      </c>
      <c r="F96" s="71" t="s">
        <v>339</v>
      </c>
      <c r="G96" s="677" t="s">
        <v>1000</v>
      </c>
      <c r="H96" s="661">
        <v>51</v>
      </c>
      <c r="I96" s="662">
        <v>0.76610260542573194</v>
      </c>
      <c r="J96" s="678">
        <v>401</v>
      </c>
      <c r="K96" s="678">
        <f t="shared" si="1"/>
        <v>7.8627450980392153</v>
      </c>
    </row>
    <row r="97" spans="1:11" s="452" customFormat="1" ht="15.75" customHeight="1">
      <c r="A97" s="645">
        <v>1</v>
      </c>
      <c r="B97" s="664"/>
      <c r="C97" s="665" t="s">
        <v>381</v>
      </c>
      <c r="D97" s="665" t="s">
        <v>274</v>
      </c>
      <c r="E97" s="17" t="s">
        <v>331</v>
      </c>
      <c r="F97" s="17" t="s">
        <v>339</v>
      </c>
      <c r="G97" s="666" t="s">
        <v>1001</v>
      </c>
      <c r="H97" s="614">
        <v>52</v>
      </c>
      <c r="I97" s="649">
        <v>0.98445732349841941</v>
      </c>
      <c r="J97" s="667">
        <v>1532</v>
      </c>
      <c r="K97" s="667">
        <f t="shared" si="1"/>
        <v>29.46153846153846</v>
      </c>
    </row>
    <row r="98" spans="1:11" s="452" customFormat="1" ht="15.75" customHeight="1">
      <c r="A98" s="645">
        <v>2</v>
      </c>
      <c r="B98" s="651"/>
      <c r="C98" s="652" t="s">
        <v>381</v>
      </c>
      <c r="D98" s="652" t="s">
        <v>264</v>
      </c>
      <c r="E98" s="35" t="s">
        <v>331</v>
      </c>
      <c r="F98" s="35" t="s">
        <v>339</v>
      </c>
      <c r="G98" s="653" t="s">
        <v>1002</v>
      </c>
      <c r="H98" s="633">
        <v>59</v>
      </c>
      <c r="I98" s="654">
        <v>0.97613187833758996</v>
      </c>
      <c r="J98" s="655">
        <v>1409</v>
      </c>
      <c r="K98" s="655">
        <f t="shared" si="1"/>
        <v>23.881355932203391</v>
      </c>
    </row>
    <row r="99" spans="1:11" s="452" customFormat="1" ht="15.75" customHeight="1">
      <c r="A99" s="645">
        <v>3</v>
      </c>
      <c r="B99" s="651"/>
      <c r="C99" s="652" t="s">
        <v>381</v>
      </c>
      <c r="D99" s="652" t="s">
        <v>812</v>
      </c>
      <c r="E99" s="35" t="s">
        <v>331</v>
      </c>
      <c r="F99" s="35" t="s">
        <v>339</v>
      </c>
      <c r="G99" s="653" t="s">
        <v>1003</v>
      </c>
      <c r="H99" s="633">
        <v>42</v>
      </c>
      <c r="I99" s="654">
        <v>0.87788649706457922</v>
      </c>
      <c r="J99" s="655">
        <v>1154</v>
      </c>
      <c r="K99" s="655">
        <f t="shared" si="1"/>
        <v>27.476190476190474</v>
      </c>
    </row>
    <row r="100" spans="1:11" s="452" customFormat="1" ht="15.75" customHeight="1">
      <c r="A100" s="645">
        <v>4</v>
      </c>
      <c r="B100" s="651"/>
      <c r="C100" s="652" t="s">
        <v>381</v>
      </c>
      <c r="D100" s="652" t="s">
        <v>274</v>
      </c>
      <c r="E100" s="35" t="s">
        <v>538</v>
      </c>
      <c r="F100" s="35" t="s">
        <v>339</v>
      </c>
      <c r="G100" s="653" t="s">
        <v>1004</v>
      </c>
      <c r="H100" s="633">
        <v>50</v>
      </c>
      <c r="I100" s="654">
        <v>0.82126027397260271</v>
      </c>
      <c r="J100" s="655">
        <v>1101</v>
      </c>
      <c r="K100" s="655">
        <f t="shared" si="1"/>
        <v>22.02</v>
      </c>
    </row>
    <row r="101" spans="1:11" s="452" customFormat="1" ht="15.75" customHeight="1">
      <c r="A101" s="645">
        <v>5</v>
      </c>
      <c r="B101" s="651"/>
      <c r="C101" s="652" t="s">
        <v>381</v>
      </c>
      <c r="D101" s="652" t="s">
        <v>812</v>
      </c>
      <c r="E101" s="35" t="s">
        <v>331</v>
      </c>
      <c r="F101" s="35" t="s">
        <v>339</v>
      </c>
      <c r="G101" s="653" t="s">
        <v>1005</v>
      </c>
      <c r="H101" s="633">
        <v>42</v>
      </c>
      <c r="I101" s="654">
        <v>0.93920417482061314</v>
      </c>
      <c r="J101" s="655">
        <v>1036</v>
      </c>
      <c r="K101" s="655">
        <f t="shared" si="1"/>
        <v>24.666666666666668</v>
      </c>
    </row>
    <row r="102" spans="1:11" s="452" customFormat="1" ht="15.75" customHeight="1">
      <c r="A102" s="645">
        <v>6</v>
      </c>
      <c r="B102" s="651"/>
      <c r="C102" s="652" t="s">
        <v>381</v>
      </c>
      <c r="D102" s="652" t="s">
        <v>264</v>
      </c>
      <c r="E102" s="35" t="s">
        <v>722</v>
      </c>
      <c r="F102" s="35" t="s">
        <v>339</v>
      </c>
      <c r="G102" s="653" t="s">
        <v>1006</v>
      </c>
      <c r="H102" s="633">
        <v>40</v>
      </c>
      <c r="I102" s="654">
        <v>0.82191780821917804</v>
      </c>
      <c r="J102" s="655">
        <v>905</v>
      </c>
      <c r="K102" s="655">
        <f t="shared" si="1"/>
        <v>22.625</v>
      </c>
    </row>
    <row r="103" spans="1:11" s="452" customFormat="1" ht="15.75" customHeight="1">
      <c r="A103" s="645">
        <v>7</v>
      </c>
      <c r="B103" s="453"/>
      <c r="C103" s="583" t="s">
        <v>381</v>
      </c>
      <c r="D103" s="583" t="s">
        <v>266</v>
      </c>
      <c r="E103" s="26" t="s">
        <v>342</v>
      </c>
      <c r="F103" s="26" t="s">
        <v>326</v>
      </c>
      <c r="G103" s="584" t="s">
        <v>1007</v>
      </c>
      <c r="H103" s="622">
        <v>49</v>
      </c>
      <c r="I103" s="656">
        <v>0.92200167738328209</v>
      </c>
      <c r="J103" s="657">
        <v>898</v>
      </c>
      <c r="K103" s="657">
        <f t="shared" si="1"/>
        <v>18.326530612244898</v>
      </c>
    </row>
    <row r="104" spans="1:11" s="452" customFormat="1" ht="15.75" customHeight="1">
      <c r="A104" s="645">
        <v>8</v>
      </c>
      <c r="B104" s="651"/>
      <c r="C104" s="652" t="s">
        <v>381</v>
      </c>
      <c r="D104" s="652" t="s">
        <v>812</v>
      </c>
      <c r="E104" s="35" t="s">
        <v>331</v>
      </c>
      <c r="F104" s="35" t="s">
        <v>339</v>
      </c>
      <c r="G104" s="653" t="s">
        <v>1008</v>
      </c>
      <c r="H104" s="633">
        <v>28</v>
      </c>
      <c r="I104" s="654">
        <v>0.99931506849315066</v>
      </c>
      <c r="J104" s="655">
        <v>850</v>
      </c>
      <c r="K104" s="655">
        <f t="shared" si="1"/>
        <v>30.357142857142858</v>
      </c>
    </row>
    <row r="105" spans="1:11" s="452" customFormat="1" ht="15.75" customHeight="1" thickBot="1">
      <c r="A105" s="645">
        <v>9</v>
      </c>
      <c r="B105" s="658"/>
      <c r="C105" s="659" t="s">
        <v>381</v>
      </c>
      <c r="D105" s="659" t="s">
        <v>814</v>
      </c>
      <c r="E105" s="54" t="s">
        <v>331</v>
      </c>
      <c r="F105" s="54" t="s">
        <v>339</v>
      </c>
      <c r="G105" s="660" t="s">
        <v>1009</v>
      </c>
      <c r="H105" s="661">
        <v>27</v>
      </c>
      <c r="I105" s="662">
        <v>0.95504819888381531</v>
      </c>
      <c r="J105" s="663">
        <v>761</v>
      </c>
      <c r="K105" s="663">
        <f t="shared" si="1"/>
        <v>28.185185185185187</v>
      </c>
    </row>
  </sheetData>
  <autoFilter ref="A3:K3"/>
  <mergeCells count="1">
    <mergeCell ref="B2:K2"/>
  </mergeCells>
  <phoneticPr fontId="3"/>
  <conditionalFormatting sqref="H4:I10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{A180246E-2063-4BE1-9C16-2B5FED9E7B8F}</x14:id>
        </ext>
      </extLst>
    </cfRule>
  </conditionalFormatting>
  <conditionalFormatting sqref="J4:J10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{7AC52C58-A4C7-42B2-8188-BE232874CE27}</x14:id>
        </ext>
      </extLst>
    </cfRule>
  </conditionalFormatting>
  <conditionalFormatting sqref="K4:K105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{C1EA80F2-B865-4CF0-81C5-3C17D4025F31}</x14:id>
        </ext>
      </extLst>
    </cfRule>
  </conditionalFormatting>
  <pageMargins left="0.70866141732283472" right="0.31496062992125984" top="0.55118110236220474" bottom="0.74803149606299213" header="0" footer="0.31496062992125984"/>
  <pageSetup paperSize="9" scale="61" fitToHeight="0" orientation="portrait" r:id="rId1"/>
  <rowBreaks count="1" manualBreakCount="1">
    <brk id="7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80246E-2063-4BE1-9C16-2B5FED9E7B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H4:I105</xm:sqref>
        </x14:conditionalFormatting>
        <x14:conditionalFormatting xmlns:xm="http://schemas.microsoft.com/office/excel/2006/main">
          <x14:cfRule type="dataBar" id="{7AC52C58-A4C7-42B2-8188-BE232874CE2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J4:J105</xm:sqref>
        </x14:conditionalFormatting>
        <x14:conditionalFormatting xmlns:xm="http://schemas.microsoft.com/office/excel/2006/main">
          <x14:cfRule type="dataBar" id="{C1EA80F2-B865-4CF0-81C5-3C17D4025F3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K4:K105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B110735879EE44AC0DA5AE7D61CC8B" ma:contentTypeVersion="0" ma:contentTypeDescription="新しいドキュメントを作成します。" ma:contentTypeScope="" ma:versionID="52cf278b219930cbe3bdae6bc175c2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5E2A0-507B-4E93-8FFC-0AD781E5156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C5D172-CA08-4071-8FE1-DBABE3C8AD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3D5E6-7146-4571-8388-A705A30D5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周産期（分娩数）</vt:lpstr>
      <vt:lpstr>周産期（ハイリスク分娩）</vt:lpstr>
      <vt:lpstr>小児医療（新生児特定集中治療室管理料等）</vt:lpstr>
      <vt:lpstr>小児医療（小児入院医療管理料）</vt:lpstr>
      <vt:lpstr>救急医療（救急車の受入れ件数）</vt:lpstr>
      <vt:lpstr>地域包括ケア</vt:lpstr>
      <vt:lpstr>回復期リハ</vt:lpstr>
      <vt:lpstr>'救急医療（救急車の受入れ件数）'!Print_Area</vt:lpstr>
      <vt:lpstr>'周産期（分娩数）'!Print_Area</vt:lpstr>
      <vt:lpstr>'小児医療（小児入院医療管理料）'!Print_Area</vt:lpstr>
      <vt:lpstr>回復期リハ!Print_Titles</vt:lpstr>
      <vt:lpstr>'救急医療（救急車の受入れ件数）'!Print_Titles</vt:lpstr>
      <vt:lpstr>'周産期（ハイリスク分娩）'!Print_Titles</vt:lpstr>
      <vt:lpstr>'周産期（分娩数）'!Print_Titles</vt:lpstr>
      <vt:lpstr>'小児医療（新生児特定集中治療室管理料等）'!Print_Titles</vt:lpstr>
      <vt:lpstr>地域包括ケア!Print_Titles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大阪府</cp:lastModifiedBy>
  <cp:lastPrinted>2020-01-23T01:39:06Z</cp:lastPrinted>
  <dcterms:created xsi:type="dcterms:W3CDTF">2019-12-05T09:02:42Z</dcterms:created>
  <dcterms:modified xsi:type="dcterms:W3CDTF">2020-03-05T10:42:00Z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0x0101002CB110735879EE44AC0DA5AE7D61CC8B</vt:lpwstr>
  </property>
</Properties>
</file>