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0.19.147.21\disk1\kuukou\□総務・環境Ｇ\□環境Ｇ\02_共通文書（経路協含む）\01_飛行経路協議会\05 協議会\第33回協議会(R70217開催)\12_結果のHP掲載\01_結果掲載及び活動状況更新_250314予定\ホームページ添付ファイル\第33回協議会関係\作業\"/>
    </mc:Choice>
  </mc:AlternateContent>
  <xr:revisionPtr revIDLastSave="0" documentId="13_ncr:1_{BA1B4A47-2E21-4E30-8DBB-6283959514A7}" xr6:coauthVersionLast="47" xr6:coauthVersionMax="47" xr10:uidLastSave="{00000000-0000-0000-0000-000000000000}"/>
  <bookViews>
    <workbookView xWindow="-110" yWindow="-110" windowWidth="19420" windowHeight="10560" tabRatio="619" xr2:uid="{00000000-000D-0000-FFFF-FFFF00000000}"/>
  </bookViews>
  <sheets>
    <sheet name="苦情件数" sheetId="769" r:id="rId1"/>
  </sheets>
  <definedNames>
    <definedName name="_xlnm.Print_Area" localSheetId="0">苦情件数!$A$1:$AJ$73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4" i="769" l="1"/>
  <c r="AH34" i="769" s="1"/>
  <c r="AH23" i="769"/>
  <c r="AG31" i="769"/>
  <c r="AG28" i="769"/>
  <c r="AH28" i="769" s="1"/>
  <c r="AG24" i="769"/>
  <c r="AH33" i="769"/>
  <c r="AH32" i="769"/>
  <c r="AH30" i="769"/>
  <c r="AH29" i="769"/>
  <c r="AH27" i="769"/>
  <c r="AH26" i="769"/>
  <c r="AH25" i="769"/>
  <c r="AH22" i="769"/>
  <c r="AH21" i="769"/>
  <c r="AH20" i="769"/>
  <c r="AH19" i="769"/>
  <c r="AH18" i="769"/>
  <c r="AH17" i="769"/>
  <c r="AH16" i="769"/>
  <c r="AH15" i="769"/>
  <c r="AH14" i="769"/>
  <c r="AH13" i="769"/>
  <c r="AH12" i="769"/>
  <c r="AH11" i="769"/>
  <c r="AH10" i="769"/>
  <c r="AH9" i="769"/>
  <c r="AF31" i="769"/>
  <c r="AF28" i="769"/>
  <c r="AF24" i="769"/>
  <c r="AH31" i="769" l="1"/>
  <c r="AH24" i="769"/>
  <c r="AF34" i="769"/>
  <c r="AE31" i="769"/>
  <c r="AD31" i="769"/>
  <c r="AE28" i="769"/>
  <c r="AD28" i="769"/>
  <c r="AE24" i="769"/>
  <c r="AD24" i="769"/>
  <c r="AE34" i="769" l="1"/>
  <c r="AD34" i="769"/>
  <c r="X28" i="769"/>
  <c r="AA28" i="769"/>
  <c r="AA31" i="769"/>
  <c r="E24" i="769"/>
  <c r="F24" i="769"/>
  <c r="G24" i="769"/>
  <c r="H24" i="769"/>
  <c r="I24" i="769"/>
  <c r="J24" i="769"/>
  <c r="K24" i="769"/>
  <c r="L24" i="769"/>
  <c r="M24" i="769"/>
  <c r="N24" i="769"/>
  <c r="O24" i="769"/>
  <c r="P24" i="769"/>
  <c r="Q24" i="769"/>
  <c r="R24" i="769"/>
  <c r="S24" i="769"/>
  <c r="S34" i="769" s="1"/>
  <c r="T24" i="769"/>
  <c r="T34" i="769" s="1"/>
  <c r="U24" i="769"/>
  <c r="V24" i="769"/>
  <c r="W24" i="769"/>
  <c r="X24" i="769"/>
  <c r="AA24" i="769"/>
  <c r="AB24" i="769"/>
  <c r="D24" i="769"/>
  <c r="CC27" i="769" l="1"/>
  <c r="CC28" i="769"/>
  <c r="CB27" i="769" l="1"/>
  <c r="CA24" i="769"/>
  <c r="CA28" i="769"/>
  <c r="BA34" i="769"/>
  <c r="BA33" i="769"/>
  <c r="BY28" i="769" s="1"/>
  <c r="BY29" i="769" s="1"/>
  <c r="BA32" i="769"/>
  <c r="BA31" i="769"/>
  <c r="BA30" i="769"/>
  <c r="BA29" i="769"/>
  <c r="BA28" i="769"/>
  <c r="BA27" i="769"/>
  <c r="Y27" i="769" s="1"/>
  <c r="BA25" i="769"/>
  <c r="BA24" i="769"/>
  <c r="BA23" i="769"/>
  <c r="BA22" i="769"/>
  <c r="Z22" i="769" s="1"/>
  <c r="BA21" i="769"/>
  <c r="Y21" i="769" s="1"/>
  <c r="BA20" i="769"/>
  <c r="BA19" i="769"/>
  <c r="Z19" i="769" s="1"/>
  <c r="BA18" i="769"/>
  <c r="BA17" i="769"/>
  <c r="Z17" i="769" s="1"/>
  <c r="BA16" i="769"/>
  <c r="BA15" i="769"/>
  <c r="BA14" i="769"/>
  <c r="Z14" i="769" s="1"/>
  <c r="BA13" i="769"/>
  <c r="BA12" i="769"/>
  <c r="BA11" i="769"/>
  <c r="Z11" i="769" s="1"/>
  <c r="BA10" i="769"/>
  <c r="Y10" i="769" s="1"/>
  <c r="BA26" i="769"/>
  <c r="CA27" i="769"/>
  <c r="U31" i="769"/>
  <c r="U28" i="769"/>
  <c r="V31" i="769"/>
  <c r="V28" i="769"/>
  <c r="Q28" i="769"/>
  <c r="Q31" i="769"/>
  <c r="P28" i="769"/>
  <c r="P31" i="769"/>
  <c r="C24" i="769"/>
  <c r="C28" i="769"/>
  <c r="D28" i="769"/>
  <c r="E28" i="769"/>
  <c r="F28" i="769"/>
  <c r="G28" i="769"/>
  <c r="H28" i="769"/>
  <c r="I28" i="769"/>
  <c r="J28" i="769"/>
  <c r="K28" i="769"/>
  <c r="L28" i="769"/>
  <c r="M28" i="769"/>
  <c r="N28" i="769"/>
  <c r="C31" i="769"/>
  <c r="D31" i="769"/>
  <c r="D34" i="769" s="1"/>
  <c r="E31" i="769"/>
  <c r="E34" i="769" s="1"/>
  <c r="F31" i="769"/>
  <c r="F34" i="769" s="1"/>
  <c r="G31" i="769"/>
  <c r="G34" i="769" s="1"/>
  <c r="H31" i="769"/>
  <c r="H34" i="769" s="1"/>
  <c r="I31" i="769"/>
  <c r="I34" i="769" s="1"/>
  <c r="J31" i="769"/>
  <c r="J34" i="769" s="1"/>
  <c r="K31" i="769"/>
  <c r="K34" i="769" s="1"/>
  <c r="L31" i="769"/>
  <c r="L34" i="769" s="1"/>
  <c r="M31" i="769"/>
  <c r="M34" i="769" s="1"/>
  <c r="N31" i="769"/>
  <c r="N34" i="769" s="1"/>
  <c r="BR29" i="769"/>
  <c r="BQ29" i="769"/>
  <c r="BP29" i="769"/>
  <c r="BG29" i="769"/>
  <c r="BH29" i="769"/>
  <c r="BI29" i="769"/>
  <c r="BJ29" i="769"/>
  <c r="BK29" i="769"/>
  <c r="BL29" i="769"/>
  <c r="BM29" i="769"/>
  <c r="BN29" i="769"/>
  <c r="BO29" i="769"/>
  <c r="BF29" i="769"/>
  <c r="CA29" i="769"/>
  <c r="CA25" i="769"/>
  <c r="CA26" i="769"/>
  <c r="C34" i="769" l="1"/>
  <c r="P34" i="769"/>
  <c r="V34" i="769"/>
  <c r="U34" i="769"/>
  <c r="Q34" i="769"/>
  <c r="Y17" i="769"/>
  <c r="Y19" i="769"/>
  <c r="Y26" i="769"/>
  <c r="Y18" i="769"/>
  <c r="Y12" i="769"/>
  <c r="Z12" i="769"/>
  <c r="Y29" i="769"/>
  <c r="Z29" i="769"/>
  <c r="Y16" i="769"/>
  <c r="Z16" i="769"/>
  <c r="Y25" i="769"/>
  <c r="Z25" i="769"/>
  <c r="Y30" i="769"/>
  <c r="Z30" i="769"/>
  <c r="Y11" i="769"/>
  <c r="Y15" i="769"/>
  <c r="CB25" i="769"/>
  <c r="Z24" i="769" l="1"/>
  <c r="CC24" i="769" s="1"/>
  <c r="Y24" i="769"/>
  <c r="Z28" i="769"/>
  <c r="CB28" i="769"/>
  <c r="CB26" i="769"/>
  <c r="CC25" i="769" l="1"/>
  <c r="CB24" i="769"/>
  <c r="CB29" i="769"/>
  <c r="CC26" i="769"/>
  <c r="CC29" i="769"/>
</calcChain>
</file>

<file path=xl/sharedStrings.xml><?xml version="1.0" encoding="utf-8"?>
<sst xmlns="http://schemas.openxmlformats.org/spreadsheetml/2006/main" count="216" uniqueCount="108">
  <si>
    <t>区　分</t>
  </si>
  <si>
    <t>　　地　域</t>
  </si>
  <si>
    <t>年度</t>
  </si>
  <si>
    <t>堺　　　市</t>
  </si>
  <si>
    <t xml:space="preserve"> </t>
  </si>
  <si>
    <t>高  石  市</t>
  </si>
  <si>
    <t>大</t>
  </si>
  <si>
    <t>忠  岡  町</t>
  </si>
  <si>
    <t>岸 和 田 市</t>
  </si>
  <si>
    <t>泉 大 津 市</t>
  </si>
  <si>
    <t>貝  塚  市</t>
  </si>
  <si>
    <t>和  泉  市</t>
  </si>
  <si>
    <t>阪</t>
  </si>
  <si>
    <t>熊  取  町</t>
  </si>
  <si>
    <t>泉 佐 野 市</t>
  </si>
  <si>
    <t>田  尻  町</t>
  </si>
  <si>
    <t>泉  南  市</t>
  </si>
  <si>
    <t>阪  南  市</t>
  </si>
  <si>
    <t>府</t>
  </si>
  <si>
    <t>岬      町</t>
  </si>
  <si>
    <t>そ  の  他</t>
  </si>
  <si>
    <t>神戸・明石</t>
  </si>
  <si>
    <t>淡路島地区</t>
  </si>
  <si>
    <t>そ　の　他</t>
  </si>
  <si>
    <t>和 歌 山 市</t>
  </si>
  <si>
    <t xml:space="preserve"> その他の地域</t>
  </si>
  <si>
    <t xml:space="preserve">  不      明</t>
  </si>
  <si>
    <t xml:space="preserve">  合      計</t>
  </si>
  <si>
    <t>累 計</t>
    <phoneticPr fontId="2"/>
  </si>
  <si>
    <t>年度</t>
    <phoneticPr fontId="2"/>
  </si>
  <si>
    <t>大阪府計</t>
    <rPh sb="0" eb="3">
      <t>オオサカフ</t>
    </rPh>
    <rPh sb="3" eb="4">
      <t>ケイ</t>
    </rPh>
    <phoneticPr fontId="2"/>
  </si>
  <si>
    <t>大阪府</t>
    <phoneticPr fontId="2"/>
  </si>
  <si>
    <t>兵　庫　県</t>
    <rPh sb="0" eb="1">
      <t>ヘイ</t>
    </rPh>
    <rPh sb="2" eb="3">
      <t>コ</t>
    </rPh>
    <rPh sb="4" eb="5">
      <t>ケン</t>
    </rPh>
    <phoneticPr fontId="2"/>
  </si>
  <si>
    <t>兵庫県</t>
    <phoneticPr fontId="2"/>
  </si>
  <si>
    <t>和歌山県</t>
    <phoneticPr fontId="2"/>
  </si>
  <si>
    <t>他地域</t>
    <phoneticPr fontId="2"/>
  </si>
  <si>
    <t>兵庫県計</t>
    <rPh sb="0" eb="3">
      <t>ヒョウゴケン</t>
    </rPh>
    <rPh sb="3" eb="4">
      <t>ケイ</t>
    </rPh>
    <phoneticPr fontId="2"/>
  </si>
  <si>
    <t>不    明</t>
    <phoneticPr fontId="2"/>
  </si>
  <si>
    <t>和　歌　山　県</t>
    <rPh sb="4" eb="5">
      <t>ヤマ</t>
    </rPh>
    <rPh sb="6" eb="7">
      <t>ケン</t>
    </rPh>
    <phoneticPr fontId="2"/>
  </si>
  <si>
    <t>和歌山県計</t>
    <rPh sb="0" eb="4">
      <t>ワカヤマケン</t>
    </rPh>
    <rPh sb="4" eb="5">
      <t>ケイ</t>
    </rPh>
    <phoneticPr fontId="2"/>
  </si>
  <si>
    <t>年度</t>
    <rPh sb="0" eb="2">
      <t>ネンド</t>
    </rPh>
    <phoneticPr fontId="2"/>
  </si>
  <si>
    <t>グラフ作成用シート</t>
    <rPh sb="3" eb="5">
      <t>サクセイ</t>
    </rPh>
    <rPh sb="5" eb="6">
      <t>ヨウ</t>
    </rPh>
    <phoneticPr fontId="2"/>
  </si>
  <si>
    <t>航空機騒音に係る苦情・問い合わせ件数</t>
    <phoneticPr fontId="2"/>
  </si>
  <si>
    <t>↓関数で集計</t>
    <rPh sb="1" eb="3">
      <t>カンスウ</t>
    </rPh>
    <rPh sb="4" eb="6">
      <t>シュウケイ</t>
    </rPh>
    <phoneticPr fontId="2"/>
  </si>
  <si>
    <t/>
  </si>
  <si>
    <t>平成28年度</t>
    <rPh sb="0" eb="2">
      <t>ヘイセイ</t>
    </rPh>
    <rPh sb="4" eb="6">
      <t>ネンド</t>
    </rPh>
    <phoneticPr fontId="2"/>
  </si>
  <si>
    <t>H6</t>
    <phoneticPr fontId="2"/>
  </si>
  <si>
    <t>H7</t>
    <phoneticPr fontId="2"/>
  </si>
  <si>
    <t>H8</t>
    <phoneticPr fontId="2"/>
  </si>
  <si>
    <t>H9</t>
    <phoneticPr fontId="2"/>
  </si>
  <si>
    <t>H10</t>
    <phoneticPr fontId="2"/>
  </si>
  <si>
    <t>H11</t>
    <phoneticPr fontId="2"/>
  </si>
  <si>
    <t>H12</t>
    <phoneticPr fontId="2"/>
  </si>
  <si>
    <t>H13</t>
    <phoneticPr fontId="2"/>
  </si>
  <si>
    <t>H14</t>
    <phoneticPr fontId="2"/>
  </si>
  <si>
    <t>H15</t>
    <phoneticPr fontId="2"/>
  </si>
  <si>
    <t>H16</t>
    <phoneticPr fontId="2"/>
  </si>
  <si>
    <t>H17</t>
    <phoneticPr fontId="2"/>
  </si>
  <si>
    <t>H18</t>
    <phoneticPr fontId="2"/>
  </si>
  <si>
    <t>H20</t>
    <phoneticPr fontId="2"/>
  </si>
  <si>
    <t>H21</t>
    <phoneticPr fontId="2"/>
  </si>
  <si>
    <t>H22</t>
    <phoneticPr fontId="2"/>
  </si>
  <si>
    <t>H26</t>
    <phoneticPr fontId="2"/>
  </si>
  <si>
    <t>H19</t>
    <phoneticPr fontId="2"/>
  </si>
  <si>
    <t>H23</t>
    <phoneticPr fontId="2"/>
  </si>
  <si>
    <t>H24</t>
    <phoneticPr fontId="2"/>
  </si>
  <si>
    <t>H25</t>
    <phoneticPr fontId="2"/>
  </si>
  <si>
    <t>H27</t>
    <phoneticPr fontId="2"/>
  </si>
  <si>
    <t>H28</t>
    <phoneticPr fontId="2"/>
  </si>
  <si>
    <t>H29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</si>
  <si>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</si>
  <si>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</si>
  <si>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</si>
  <si>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</si>
  <si>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</si>
  <si>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</si>
  <si>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</si>
  <si>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</si>
  <si>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</si>
  <si>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</si>
  <si>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</si>
  <si>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</si>
  <si>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</si>
  <si>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</si>
  <si>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</si>
  <si>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</si>
  <si>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</si>
  <si>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23</t>
    <phoneticPr fontId="2"/>
  </si>
  <si>
    <t>24</t>
    <phoneticPr fontId="2"/>
  </si>
  <si>
    <t>25</t>
    <phoneticPr fontId="2"/>
  </si>
  <si>
    <t>26</t>
    <phoneticPr fontId="2"/>
  </si>
  <si>
    <t>27</t>
    <phoneticPr fontId="2"/>
  </si>
  <si>
    <t>28</t>
    <phoneticPr fontId="2"/>
  </si>
  <si>
    <t>29</t>
    <phoneticPr fontId="2"/>
  </si>
  <si>
    <t>H30</t>
  </si>
  <si>
    <t>R1</t>
    <phoneticPr fontId="2"/>
  </si>
  <si>
    <t xml:space="preserve"> </t>
    <phoneticPr fontId="2"/>
  </si>
  <si>
    <t>※</t>
    <phoneticPr fontId="2"/>
  </si>
  <si>
    <t>大阪市の内訳については、H21年度より。（H21は「０」）</t>
    <rPh sb="0" eb="3">
      <t>オオサカシ</t>
    </rPh>
    <rPh sb="4" eb="6">
      <t>ウチワケ</t>
    </rPh>
    <rPh sb="15" eb="17">
      <t>ネンド</t>
    </rPh>
    <phoneticPr fontId="2"/>
  </si>
  <si>
    <t xml:space="preserve"> </t>
    <phoneticPr fontId="2"/>
  </si>
  <si>
    <t>R2</t>
  </si>
  <si>
    <t>R3</t>
  </si>
  <si>
    <r>
      <t>　大　阪　市</t>
    </r>
    <r>
      <rPr>
        <vertAlign val="superscript"/>
        <sz val="22"/>
        <rFont val="ＭＳ Ｐ明朝"/>
        <family val="1"/>
        <charset val="128"/>
      </rPr>
      <t>※</t>
    </r>
    <rPh sb="0" eb="1">
      <t>サカ</t>
    </rPh>
    <rPh sb="2" eb="3">
      <t>シ</t>
    </rPh>
    <phoneticPr fontId="2"/>
  </si>
  <si>
    <t>R4</t>
    <phoneticPr fontId="2"/>
  </si>
  <si>
    <t>大阪府</t>
    <rPh sb="0" eb="3">
      <t>オオサカフ</t>
    </rPh>
    <phoneticPr fontId="2"/>
  </si>
  <si>
    <t>（KAP作成資料）</t>
    <rPh sb="4" eb="6">
      <t>サクセイ</t>
    </rPh>
    <rPh sb="6" eb="8">
      <t>シリョウ</t>
    </rPh>
    <phoneticPr fontId="2"/>
  </si>
  <si>
    <t>R5</t>
  </si>
  <si>
    <t>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</si>
</sst>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</font>
    <font>
      <sz val="20"/>
      <name val="ＭＳ Ｐ明朝"/>
      <family val="1"/>
      <charset val="128"/>
    </font>
    <font>
      <sz val="20"/>
      <name val="明朝"/>
      <family val="1"/>
      <charset val="128"/>
    </font>
    <font>
      <b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22"/>
      <name val="ＭＳ Ｐ明朝"/>
      <family val="1"/>
      <charset val="128"/>
    </font>
    <font>
      <sz val="24"/>
      <name val="ＭＳ Ｐ明朝"/>
      <family val="1"/>
      <charset val="128"/>
    </font>
    <font>
      <b/>
      <sz val="24"/>
      <name val="ＭＳ Ｐ明朝"/>
      <family val="1"/>
      <charset val="128"/>
    </font>
    <font>
      <sz val="26"/>
      <name val="ＭＳ Ｐゴシック"/>
      <family val="3"/>
      <charset val="128"/>
    </font>
    <font>
      <b/>
      <sz val="36"/>
      <name val="ＭＳ Ｐ明朝"/>
      <family val="1"/>
      <charset val="128"/>
    </font>
    <font>
      <b/>
      <sz val="22"/>
      <name val="ＭＳ Ｐゴシック"/>
      <family val="3"/>
      <charset val="128"/>
      <scheme val="minor"/>
    </font>
    <font>
      <b/>
      <sz val="24"/>
      <color theme="1"/>
      <name val="ＭＳ Ｐ明朝"/>
      <family val="1"/>
      <charset val="128"/>
    </font>
    <font>
      <b/>
      <sz val="24"/>
      <name val="ＭＳ Ｐゴシック"/>
      <family val="3"/>
      <charset val="128"/>
      <scheme val="minor"/>
    </font>
    <font>
      <vertAlign val="superscript"/>
      <sz val="22"/>
      <name val="ＭＳ Ｐ明朝"/>
      <family val="1"/>
      <charset val="128"/>
    </font>
    <font>
      <sz val="18"/>
      <name val="HG丸ｺﾞｼｯｸM-PRO"/>
      <family val="3"/>
      <charset val="128"/>
    </font>
    <font>
      <sz val="18"/>
      <name val="游ゴシック"/>
      <family val="1"/>
      <charset val="128"/>
    </font>
    <font>
      <sz val="22"/>
      <color theme="0"/>
      <name val="ＭＳ Ｐ明朝"/>
      <family val="1"/>
      <charset val="128"/>
    </font>
    <font>
      <sz val="24"/>
      <color rgb="FFFF0000"/>
      <name val="ＭＳ Ｐ明朝"/>
      <family val="1"/>
      <charset val="128"/>
    </font>
    <font>
      <b/>
      <sz val="22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1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/>
    <xf numFmtId="0" fontId="5" fillId="0" borderId="0" xfId="2" quotePrefix="1" applyFont="1" applyAlignment="1">
      <alignment horizontal="left" vertical="center"/>
    </xf>
    <xf numFmtId="0" fontId="6" fillId="0" borderId="0" xfId="2" applyFont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7" fillId="0" borderId="1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2" xfId="2" applyFont="1" applyBorder="1" applyAlignment="1">
      <alignment horizontal="right" vertical="center"/>
    </xf>
    <xf numFmtId="0" fontId="4" fillId="0" borderId="0" xfId="1" applyFont="1"/>
    <xf numFmtId="0" fontId="9" fillId="0" borderId="0" xfId="2" applyFont="1" applyAlignment="1">
      <alignment horizontal="center" vertical="center"/>
    </xf>
    <xf numFmtId="0" fontId="8" fillId="0" borderId="0" xfId="1" quotePrefix="1" applyFont="1" applyAlignment="1">
      <alignment horizontal="right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0" fontId="10" fillId="0" borderId="3" xfId="2" applyFont="1" applyBorder="1" applyAlignment="1">
      <alignment vertical="center"/>
    </xf>
    <xf numFmtId="0" fontId="10" fillId="0" borderId="0" xfId="2" quotePrefix="1" applyFont="1" applyAlignment="1">
      <alignment horizontal="center" vertical="center"/>
    </xf>
    <xf numFmtId="176" fontId="10" fillId="0" borderId="0" xfId="2" applyNumberFormat="1" applyFont="1" applyAlignment="1">
      <alignment vertical="center"/>
    </xf>
    <xf numFmtId="0" fontId="11" fillId="0" borderId="0" xfId="2" applyFont="1" applyAlignment="1">
      <alignment vertical="center"/>
    </xf>
    <xf numFmtId="0" fontId="10" fillId="0" borderId="4" xfId="2" quotePrefix="1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quotePrefix="1" applyFont="1" applyBorder="1" applyAlignment="1">
      <alignment horizontal="center" vertical="center"/>
    </xf>
    <xf numFmtId="0" fontId="11" fillId="0" borderId="6" xfId="2" applyFont="1" applyBorder="1" applyAlignment="1">
      <alignment vertical="center"/>
    </xf>
    <xf numFmtId="49" fontId="10" fillId="0" borderId="6" xfId="2" applyNumberFormat="1" applyFont="1" applyBorder="1" applyAlignment="1">
      <alignment horizontal="center" vertical="center" wrapText="1"/>
    </xf>
    <xf numFmtId="0" fontId="10" fillId="0" borderId="7" xfId="2" applyFont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6" xfId="2" applyFont="1" applyBorder="1" applyAlignment="1">
      <alignment horizontal="left" vertical="center"/>
    </xf>
    <xf numFmtId="176" fontId="10" fillId="0" borderId="6" xfId="2" applyNumberFormat="1" applyFont="1" applyBorder="1" applyAlignment="1">
      <alignment horizontal="right" vertical="center"/>
    </xf>
    <xf numFmtId="0" fontId="10" fillId="0" borderId="8" xfId="2" quotePrefix="1" applyFont="1" applyBorder="1" applyAlignment="1">
      <alignment horizontal="center" vertical="center"/>
    </xf>
    <xf numFmtId="0" fontId="11" fillId="2" borderId="0" xfId="2" applyFont="1" applyFill="1" applyAlignment="1">
      <alignment vertical="center"/>
    </xf>
    <xf numFmtId="0" fontId="10" fillId="0" borderId="9" xfId="2" quotePrefix="1" applyFont="1" applyBorder="1" applyAlignment="1">
      <alignment horizontal="left" vertical="center"/>
    </xf>
    <xf numFmtId="0" fontId="10" fillId="0" borderId="5" xfId="2" applyFont="1" applyBorder="1" applyAlignment="1">
      <alignment horizontal="center" vertical="center"/>
    </xf>
    <xf numFmtId="0" fontId="10" fillId="0" borderId="10" xfId="2" quotePrefix="1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2" xfId="2" quotePrefix="1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12" fillId="0" borderId="14" xfId="2" quotePrefix="1" applyFont="1" applyBorder="1" applyAlignment="1">
      <alignment horizontal="center" vertical="center"/>
    </xf>
    <xf numFmtId="0" fontId="10" fillId="0" borderId="6" xfId="2" applyFont="1" applyBorder="1" applyAlignment="1">
      <alignment vertical="center"/>
    </xf>
    <xf numFmtId="176" fontId="10" fillId="0" borderId="6" xfId="2" applyNumberFormat="1" applyFont="1" applyBorder="1" applyAlignment="1">
      <alignment vertical="center"/>
    </xf>
    <xf numFmtId="176" fontId="11" fillId="0" borderId="0" xfId="2" applyNumberFormat="1" applyFont="1" applyAlignment="1">
      <alignment vertical="center"/>
    </xf>
    <xf numFmtId="176" fontId="10" fillId="0" borderId="15" xfId="2" applyNumberFormat="1" applyFont="1" applyBorder="1" applyAlignment="1">
      <alignment vertical="center"/>
    </xf>
    <xf numFmtId="0" fontId="11" fillId="2" borderId="16" xfId="2" applyFont="1" applyFill="1" applyBorder="1" applyAlignment="1">
      <alignment vertical="center"/>
    </xf>
    <xf numFmtId="0" fontId="11" fillId="0" borderId="17" xfId="2" applyFont="1" applyBorder="1" applyAlignment="1">
      <alignment vertical="center"/>
    </xf>
    <xf numFmtId="176" fontId="11" fillId="0" borderId="18" xfId="2" applyNumberFormat="1" applyFont="1" applyBorder="1" applyAlignment="1">
      <alignment vertical="center"/>
    </xf>
    <xf numFmtId="176" fontId="11" fillId="0" borderId="19" xfId="2" applyNumberFormat="1" applyFont="1" applyBorder="1" applyAlignment="1">
      <alignment vertical="center"/>
    </xf>
    <xf numFmtId="0" fontId="11" fillId="0" borderId="20" xfId="2" applyFont="1" applyBorder="1" applyAlignment="1">
      <alignment vertical="center"/>
    </xf>
    <xf numFmtId="0" fontId="11" fillId="2" borderId="20" xfId="2" applyFont="1" applyFill="1" applyBorder="1" applyAlignment="1">
      <alignment vertical="center"/>
    </xf>
    <xf numFmtId="0" fontId="13" fillId="0" borderId="0" xfId="1" applyFont="1" applyAlignment="1">
      <alignment horizontal="right"/>
    </xf>
    <xf numFmtId="0" fontId="11" fillId="0" borderId="0" xfId="2" applyFont="1" applyAlignment="1">
      <alignment horizontal="center" vertical="center"/>
    </xf>
    <xf numFmtId="176" fontId="11" fillId="0" borderId="17" xfId="2" applyNumberFormat="1" applyFont="1" applyBorder="1" applyAlignment="1">
      <alignment vertical="center"/>
    </xf>
    <xf numFmtId="176" fontId="11" fillId="0" borderId="6" xfId="2" applyNumberFormat="1" applyFont="1" applyBorder="1" applyAlignment="1">
      <alignment vertical="center"/>
    </xf>
    <xf numFmtId="176" fontId="11" fillId="0" borderId="20" xfId="2" applyNumberFormat="1" applyFont="1" applyBorder="1" applyAlignment="1">
      <alignment vertical="center"/>
    </xf>
    <xf numFmtId="0" fontId="15" fillId="0" borderId="3" xfId="2" applyFont="1" applyBorder="1" applyAlignment="1">
      <alignment vertical="center"/>
    </xf>
    <xf numFmtId="0" fontId="15" fillId="0" borderId="0" xfId="2" quotePrefix="1" applyFont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20" fillId="0" borderId="21" xfId="2" quotePrefix="1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5" fillId="0" borderId="9" xfId="2" quotePrefix="1" applyFont="1" applyBorder="1" applyAlignment="1">
      <alignment horizontal="left" vertical="center"/>
    </xf>
    <xf numFmtId="0" fontId="15" fillId="0" borderId="5" xfId="2" applyFont="1" applyBorder="1" applyAlignment="1">
      <alignment horizontal="center" vertical="center"/>
    </xf>
    <xf numFmtId="0" fontId="15" fillId="0" borderId="10" xfId="2" quotePrefix="1" applyFont="1" applyBorder="1" applyAlignment="1">
      <alignment horizontal="left" vertical="center"/>
    </xf>
    <xf numFmtId="0" fontId="15" fillId="0" borderId="11" xfId="2" applyFont="1" applyBorder="1" applyAlignment="1">
      <alignment horizontal="center" vertical="center"/>
    </xf>
    <xf numFmtId="0" fontId="16" fillId="0" borderId="1" xfId="2" applyFont="1" applyBorder="1" applyAlignment="1">
      <alignment vertical="center"/>
    </xf>
    <xf numFmtId="0" fontId="16" fillId="0" borderId="2" xfId="2" quotePrefix="1" applyFont="1" applyBorder="1" applyAlignment="1">
      <alignment horizontal="center" vertical="center"/>
    </xf>
    <xf numFmtId="49" fontId="16" fillId="0" borderId="22" xfId="2" applyNumberFormat="1" applyFont="1" applyBorder="1" applyAlignment="1">
      <alignment horizontal="center" vertical="center" wrapText="1"/>
    </xf>
    <xf numFmtId="49" fontId="16" fillId="0" borderId="23" xfId="2" applyNumberFormat="1" applyFont="1" applyBorder="1" applyAlignment="1">
      <alignment horizontal="center" vertical="center" wrapText="1"/>
    </xf>
    <xf numFmtId="49" fontId="16" fillId="0" borderId="24" xfId="2" applyNumberFormat="1" applyFont="1" applyBorder="1" applyAlignment="1">
      <alignment horizontal="center" vertical="center" wrapText="1"/>
    </xf>
    <xf numFmtId="49" fontId="16" fillId="0" borderId="2" xfId="2" applyNumberFormat="1" applyFont="1" applyBorder="1" applyAlignment="1">
      <alignment horizontal="center" vertical="center" wrapText="1"/>
    </xf>
    <xf numFmtId="49" fontId="16" fillId="0" borderId="25" xfId="2" applyNumberFormat="1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27" xfId="2" applyFont="1" applyBorder="1" applyAlignment="1">
      <alignment horizontal="center" vertical="center" wrapText="1"/>
    </xf>
    <xf numFmtId="0" fontId="16" fillId="0" borderId="28" xfId="2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176" fontId="17" fillId="0" borderId="30" xfId="2" quotePrefix="1" applyNumberFormat="1" applyFont="1" applyBorder="1" applyAlignment="1">
      <alignment horizontal="right" vertical="center"/>
    </xf>
    <xf numFmtId="176" fontId="17" fillId="0" borderId="17" xfId="2" quotePrefix="1" applyNumberFormat="1" applyFont="1" applyBorder="1" applyAlignment="1">
      <alignment horizontal="right" vertical="center"/>
    </xf>
    <xf numFmtId="176" fontId="17" fillId="0" borderId="0" xfId="2" quotePrefix="1" applyNumberFormat="1" applyFont="1" applyAlignment="1">
      <alignment horizontal="right" vertical="center"/>
    </xf>
    <xf numFmtId="176" fontId="17" fillId="0" borderId="31" xfId="2" quotePrefix="1" applyNumberFormat="1" applyFont="1" applyBorder="1" applyAlignment="1">
      <alignment horizontal="right" vertical="center"/>
    </xf>
    <xf numFmtId="176" fontId="17" fillId="3" borderId="17" xfId="2" quotePrefix="1" applyNumberFormat="1" applyFont="1" applyFill="1" applyBorder="1" applyAlignment="1">
      <alignment horizontal="right" vertical="center"/>
    </xf>
    <xf numFmtId="176" fontId="17" fillId="0" borderId="32" xfId="2" quotePrefix="1" applyNumberFormat="1" applyFont="1" applyBorder="1" applyAlignment="1">
      <alignment horizontal="right" vertical="center"/>
    </xf>
    <xf numFmtId="176" fontId="17" fillId="0" borderId="33" xfId="2" quotePrefix="1" applyNumberFormat="1" applyFont="1" applyBorder="1" applyAlignment="1">
      <alignment horizontal="right" vertical="center"/>
    </xf>
    <xf numFmtId="176" fontId="17" fillId="0" borderId="34" xfId="2" quotePrefix="1" applyNumberFormat="1" applyFont="1" applyBorder="1" applyAlignment="1">
      <alignment horizontal="right" vertical="center"/>
    </xf>
    <xf numFmtId="176" fontId="17" fillId="0" borderId="4" xfId="2" quotePrefix="1" applyNumberFormat="1" applyFont="1" applyBorder="1" applyAlignment="1">
      <alignment horizontal="right" vertical="center"/>
    </xf>
    <xf numFmtId="176" fontId="17" fillId="0" borderId="35" xfId="2" quotePrefix="1" applyNumberFormat="1" applyFont="1" applyBorder="1" applyAlignment="1">
      <alignment horizontal="right" vertical="center"/>
    </xf>
    <xf numFmtId="176" fontId="17" fillId="3" borderId="35" xfId="2" quotePrefix="1" applyNumberFormat="1" applyFont="1" applyFill="1" applyBorder="1" applyAlignment="1">
      <alignment horizontal="right" vertical="center"/>
    </xf>
    <xf numFmtId="176" fontId="21" fillId="0" borderId="4" xfId="2" quotePrefix="1" applyNumberFormat="1" applyFont="1" applyBorder="1" applyAlignment="1">
      <alignment horizontal="right" vertical="center"/>
    </xf>
    <xf numFmtId="176" fontId="21" fillId="0" borderId="17" xfId="2" quotePrefix="1" applyNumberFormat="1" applyFont="1" applyBorder="1" applyAlignment="1">
      <alignment horizontal="right" vertical="center"/>
    </xf>
    <xf numFmtId="176" fontId="17" fillId="0" borderId="35" xfId="2" applyNumberFormat="1" applyFont="1" applyBorder="1" applyAlignment="1">
      <alignment horizontal="right" vertical="center"/>
    </xf>
    <xf numFmtId="176" fontId="21" fillId="0" borderId="33" xfId="2" quotePrefix="1" applyNumberFormat="1" applyFont="1" applyBorder="1" applyAlignment="1">
      <alignment horizontal="right" vertical="center"/>
    </xf>
    <xf numFmtId="176" fontId="17" fillId="0" borderId="29" xfId="2" quotePrefix="1" applyNumberFormat="1" applyFont="1" applyBorder="1" applyAlignment="1">
      <alignment horizontal="right" vertical="center"/>
    </xf>
    <xf numFmtId="176" fontId="21" fillId="0" borderId="29" xfId="2" quotePrefix="1" applyNumberFormat="1" applyFont="1" applyBorder="1" applyAlignment="1">
      <alignment horizontal="right" vertical="center"/>
    </xf>
    <xf numFmtId="176" fontId="21" fillId="0" borderId="35" xfId="2" quotePrefix="1" applyNumberFormat="1" applyFont="1" applyBorder="1" applyAlignment="1">
      <alignment horizontal="right" vertical="center"/>
    </xf>
    <xf numFmtId="176" fontId="17" fillId="0" borderId="4" xfId="2" applyNumberFormat="1" applyFont="1" applyBorder="1" applyAlignment="1">
      <alignment horizontal="right" vertical="center"/>
    </xf>
    <xf numFmtId="176" fontId="17" fillId="0" borderId="34" xfId="2" applyNumberFormat="1" applyFont="1" applyBorder="1" applyAlignment="1">
      <alignment horizontal="right" vertical="center"/>
    </xf>
    <xf numFmtId="176" fontId="17" fillId="3" borderId="35" xfId="2" applyNumberFormat="1" applyFont="1" applyFill="1" applyBorder="1" applyAlignment="1">
      <alignment horizontal="right" vertical="center"/>
    </xf>
    <xf numFmtId="176" fontId="17" fillId="0" borderId="36" xfId="2" quotePrefix="1" applyNumberFormat="1" applyFont="1" applyBorder="1" applyAlignment="1">
      <alignment horizontal="right" vertical="center"/>
    </xf>
    <xf numFmtId="176" fontId="17" fillId="0" borderId="37" xfId="2" quotePrefix="1" applyNumberFormat="1" applyFont="1" applyBorder="1" applyAlignment="1">
      <alignment horizontal="right" vertical="center"/>
    </xf>
    <xf numFmtId="176" fontId="17" fillId="0" borderId="5" xfId="2" quotePrefix="1" applyNumberFormat="1" applyFont="1" applyBorder="1" applyAlignment="1">
      <alignment horizontal="right" vertical="center"/>
    </xf>
    <xf numFmtId="176" fontId="17" fillId="0" borderId="38" xfId="2" quotePrefix="1" applyNumberFormat="1" applyFont="1" applyBorder="1" applyAlignment="1">
      <alignment horizontal="right" vertical="center"/>
    </xf>
    <xf numFmtId="176" fontId="17" fillId="0" borderId="16" xfId="2" quotePrefix="1" applyNumberFormat="1" applyFont="1" applyBorder="1" applyAlignment="1">
      <alignment horizontal="right" vertical="center"/>
    </xf>
    <xf numFmtId="176" fontId="17" fillId="3" borderId="16" xfId="2" quotePrefix="1" applyNumberFormat="1" applyFont="1" applyFill="1" applyBorder="1" applyAlignment="1">
      <alignment horizontal="right" vertical="center"/>
    </xf>
    <xf numFmtId="176" fontId="17" fillId="0" borderId="16" xfId="2" applyNumberFormat="1" applyFont="1" applyBorder="1" applyAlignment="1">
      <alignment horizontal="right" vertical="center"/>
    </xf>
    <xf numFmtId="176" fontId="17" fillId="0" borderId="5" xfId="2" applyNumberFormat="1" applyFont="1" applyBorder="1" applyAlignment="1">
      <alignment horizontal="right" vertical="center"/>
    </xf>
    <xf numFmtId="176" fontId="22" fillId="0" borderId="39" xfId="2" quotePrefix="1" applyNumberFormat="1" applyFont="1" applyBorder="1" applyAlignment="1">
      <alignment horizontal="right" vertical="center"/>
    </xf>
    <xf numFmtId="176" fontId="22" fillId="0" borderId="40" xfId="2" quotePrefix="1" applyNumberFormat="1" applyFont="1" applyBorder="1" applyAlignment="1">
      <alignment horizontal="right" vertical="center"/>
    </xf>
    <xf numFmtId="176" fontId="17" fillId="0" borderId="30" xfId="2" applyNumberFormat="1" applyFont="1" applyBorder="1" applyAlignment="1">
      <alignment horizontal="right" vertical="center"/>
    </xf>
    <xf numFmtId="176" fontId="17" fillId="0" borderId="29" xfId="2" applyNumberFormat="1" applyFont="1" applyBorder="1" applyAlignment="1">
      <alignment horizontal="right" vertical="center"/>
    </xf>
    <xf numFmtId="176" fontId="17" fillId="0" borderId="0" xfId="2" applyNumberFormat="1" applyFont="1" applyAlignment="1">
      <alignment horizontal="right" vertical="center"/>
    </xf>
    <xf numFmtId="176" fontId="17" fillId="0" borderId="31" xfId="2" applyNumberFormat="1" applyFont="1" applyBorder="1" applyAlignment="1">
      <alignment horizontal="right" vertical="center"/>
    </xf>
    <xf numFmtId="176" fontId="17" fillId="0" borderId="17" xfId="2" applyNumberFormat="1" applyFont="1" applyBorder="1" applyAlignment="1">
      <alignment horizontal="right" vertical="center"/>
    </xf>
    <xf numFmtId="176" fontId="17" fillId="3" borderId="17" xfId="2" applyNumberFormat="1" applyFont="1" applyFill="1" applyBorder="1" applyAlignment="1">
      <alignment horizontal="right" vertical="center"/>
    </xf>
    <xf numFmtId="176" fontId="17" fillId="0" borderId="32" xfId="2" applyNumberFormat="1" applyFont="1" applyBorder="1" applyAlignment="1">
      <alignment horizontal="right" vertical="center"/>
    </xf>
    <xf numFmtId="176" fontId="17" fillId="0" borderId="33" xfId="2" applyNumberFormat="1" applyFont="1" applyBorder="1" applyAlignment="1">
      <alignment horizontal="right" vertical="center"/>
    </xf>
    <xf numFmtId="176" fontId="21" fillId="0" borderId="44" xfId="2" quotePrefix="1" applyNumberFormat="1" applyFont="1" applyBorder="1" applyAlignment="1">
      <alignment horizontal="right" vertical="center"/>
    </xf>
    <xf numFmtId="176" fontId="17" fillId="0" borderId="45" xfId="2" quotePrefix="1" applyNumberFormat="1" applyFont="1" applyBorder="1" applyAlignment="1">
      <alignment horizontal="right" vertical="center"/>
    </xf>
    <xf numFmtId="176" fontId="17" fillId="0" borderId="46" xfId="2" quotePrefix="1" applyNumberFormat="1" applyFont="1" applyBorder="1" applyAlignment="1">
      <alignment horizontal="right" vertical="center"/>
    </xf>
    <xf numFmtId="176" fontId="17" fillId="0" borderId="47" xfId="2" quotePrefix="1" applyNumberFormat="1" applyFont="1" applyBorder="1" applyAlignment="1">
      <alignment horizontal="right" vertical="center"/>
    </xf>
    <xf numFmtId="176" fontId="17" fillId="0" borderId="8" xfId="2" quotePrefix="1" applyNumberFormat="1" applyFont="1" applyBorder="1" applyAlignment="1">
      <alignment horizontal="right" vertical="center"/>
    </xf>
    <xf numFmtId="176" fontId="17" fillId="0" borderId="48" xfId="2" quotePrefix="1" applyNumberFormat="1" applyFont="1" applyBorder="1" applyAlignment="1">
      <alignment horizontal="right" vertical="center"/>
    </xf>
    <xf numFmtId="176" fontId="17" fillId="3" borderId="48" xfId="2" quotePrefix="1" applyNumberFormat="1" applyFont="1" applyFill="1" applyBorder="1" applyAlignment="1">
      <alignment horizontal="right" vertical="center"/>
    </xf>
    <xf numFmtId="176" fontId="17" fillId="0" borderId="36" xfId="2" applyNumberFormat="1" applyFont="1" applyBorder="1" applyAlignment="1">
      <alignment horizontal="right" vertical="center"/>
    </xf>
    <xf numFmtId="176" fontId="17" fillId="0" borderId="37" xfId="2" applyNumberFormat="1" applyFont="1" applyBorder="1" applyAlignment="1">
      <alignment horizontal="right" vertical="center"/>
    </xf>
    <xf numFmtId="176" fontId="17" fillId="0" borderId="38" xfId="2" applyNumberFormat="1" applyFont="1" applyBorder="1" applyAlignment="1">
      <alignment horizontal="right" vertical="center"/>
    </xf>
    <xf numFmtId="176" fontId="17" fillId="3" borderId="16" xfId="2" applyNumberFormat="1" applyFont="1" applyFill="1" applyBorder="1" applyAlignment="1">
      <alignment horizontal="right" vertical="center"/>
    </xf>
    <xf numFmtId="176" fontId="21" fillId="0" borderId="49" xfId="2" quotePrefix="1" applyNumberFormat="1" applyFont="1" applyBorder="1" applyAlignment="1">
      <alignment horizontal="right" vertical="center"/>
    </xf>
    <xf numFmtId="176" fontId="17" fillId="0" borderId="26" xfId="2" applyNumberFormat="1" applyFont="1" applyBorder="1" applyAlignment="1">
      <alignment horizontal="right" vertical="center"/>
    </xf>
    <xf numFmtId="176" fontId="17" fillId="0" borderId="50" xfId="2" applyNumberFormat="1" applyFont="1" applyBorder="1" applyAlignment="1">
      <alignment horizontal="right" vertical="center"/>
    </xf>
    <xf numFmtId="176" fontId="21" fillId="0" borderId="42" xfId="2" quotePrefix="1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9" fillId="0" borderId="0" xfId="1" applyFont="1"/>
    <xf numFmtId="176" fontId="21" fillId="0" borderId="54" xfId="2" quotePrefix="1" applyNumberFormat="1" applyFont="1" applyBorder="1" applyAlignment="1">
      <alignment horizontal="right" vertical="center"/>
    </xf>
    <xf numFmtId="0" fontId="18" fillId="0" borderId="0" xfId="2" applyFont="1" applyAlignment="1">
      <alignment vertical="center"/>
    </xf>
    <xf numFmtId="0" fontId="16" fillId="0" borderId="0" xfId="1" applyFont="1" applyAlignment="1">
      <alignment horizontal="right"/>
    </xf>
    <xf numFmtId="176" fontId="22" fillId="0" borderId="57" xfId="2" applyNumberFormat="1" applyFont="1" applyBorder="1" applyAlignment="1">
      <alignment vertical="center"/>
    </xf>
    <xf numFmtId="176" fontId="22" fillId="0" borderId="56" xfId="2" applyNumberFormat="1" applyFont="1" applyBorder="1" applyAlignment="1">
      <alignment vertical="center"/>
    </xf>
    <xf numFmtId="176" fontId="21" fillId="0" borderId="59" xfId="2" quotePrefix="1" applyNumberFormat="1" applyFont="1" applyBorder="1" applyAlignment="1">
      <alignment horizontal="right" vertical="center"/>
    </xf>
    <xf numFmtId="177" fontId="22" fillId="0" borderId="40" xfId="2" quotePrefix="1" applyNumberFormat="1" applyFont="1" applyBorder="1" applyAlignment="1">
      <alignment horizontal="right" vertical="center"/>
    </xf>
    <xf numFmtId="177" fontId="17" fillId="0" borderId="17" xfId="2" quotePrefix="1" applyNumberFormat="1" applyFont="1" applyBorder="1" applyAlignment="1">
      <alignment horizontal="right" vertical="center"/>
    </xf>
    <xf numFmtId="177" fontId="21" fillId="0" borderId="17" xfId="2" quotePrefix="1" applyNumberFormat="1" applyFont="1" applyBorder="1" applyAlignment="1">
      <alignment horizontal="right" vertical="center"/>
    </xf>
    <xf numFmtId="177" fontId="17" fillId="0" borderId="35" xfId="2" quotePrefix="1" applyNumberFormat="1" applyFont="1" applyBorder="1" applyAlignment="1">
      <alignment horizontal="right" vertical="center"/>
    </xf>
    <xf numFmtId="177" fontId="21" fillId="0" borderId="35" xfId="2" quotePrefix="1" applyNumberFormat="1" applyFont="1" applyBorder="1" applyAlignment="1">
      <alignment horizontal="right" vertical="center"/>
    </xf>
    <xf numFmtId="177" fontId="17" fillId="0" borderId="16" xfId="2" quotePrefix="1" applyNumberFormat="1" applyFont="1" applyBorder="1" applyAlignment="1">
      <alignment horizontal="right" vertical="center"/>
    </xf>
    <xf numFmtId="177" fontId="21" fillId="0" borderId="16" xfId="2" quotePrefix="1" applyNumberFormat="1" applyFont="1" applyBorder="1" applyAlignment="1">
      <alignment horizontal="right" vertical="center"/>
    </xf>
    <xf numFmtId="177" fontId="17" fillId="0" borderId="44" xfId="2" quotePrefix="1" applyNumberFormat="1" applyFont="1" applyBorder="1" applyAlignment="1">
      <alignment horizontal="right" vertical="center"/>
    </xf>
    <xf numFmtId="177" fontId="21" fillId="0" borderId="44" xfId="2" quotePrefix="1" applyNumberFormat="1" applyFont="1" applyBorder="1" applyAlignment="1">
      <alignment horizontal="right" vertical="center"/>
    </xf>
    <xf numFmtId="177" fontId="17" fillId="0" borderId="49" xfId="2" quotePrefix="1" applyNumberFormat="1" applyFont="1" applyBorder="1" applyAlignment="1">
      <alignment horizontal="right" vertical="center"/>
    </xf>
    <xf numFmtId="177" fontId="21" fillId="0" borderId="49" xfId="2" quotePrefix="1" applyNumberFormat="1" applyFont="1" applyBorder="1" applyAlignment="1">
      <alignment horizontal="right" vertical="center"/>
    </xf>
    <xf numFmtId="0" fontId="24" fillId="0" borderId="0" xfId="2" applyFont="1" applyAlignment="1">
      <alignment horizontal="right" vertical="center"/>
    </xf>
    <xf numFmtId="176" fontId="22" fillId="0" borderId="42" xfId="2" quotePrefix="1" applyNumberFormat="1" applyFont="1" applyBorder="1" applyAlignment="1">
      <alignment horizontal="right" vertical="center"/>
    </xf>
    <xf numFmtId="176" fontId="21" fillId="0" borderId="48" xfId="2" quotePrefix="1" applyNumberFormat="1" applyFont="1" applyBorder="1" applyAlignment="1">
      <alignment horizontal="right" vertical="center"/>
    </xf>
    <xf numFmtId="176" fontId="22" fillId="0" borderId="62" xfId="2" applyNumberFormat="1" applyFont="1" applyBorder="1" applyAlignment="1">
      <alignment vertical="center"/>
    </xf>
    <xf numFmtId="0" fontId="15" fillId="0" borderId="63" xfId="2" quotePrefix="1" applyFont="1" applyBorder="1" applyAlignment="1">
      <alignment horizontal="center" vertical="center"/>
    </xf>
    <xf numFmtId="176" fontId="17" fillId="0" borderId="64" xfId="2" quotePrefix="1" applyNumberFormat="1" applyFont="1" applyBorder="1" applyAlignment="1">
      <alignment horizontal="right" vertical="center"/>
    </xf>
    <xf numFmtId="176" fontId="17" fillId="0" borderId="65" xfId="2" quotePrefix="1" applyNumberFormat="1" applyFont="1" applyBorder="1" applyAlignment="1">
      <alignment horizontal="right" vertical="center"/>
    </xf>
    <xf numFmtId="176" fontId="17" fillId="0" borderId="66" xfId="2" quotePrefix="1" applyNumberFormat="1" applyFont="1" applyBorder="1" applyAlignment="1">
      <alignment horizontal="right" vertical="center"/>
    </xf>
    <xf numFmtId="176" fontId="17" fillId="0" borderId="44" xfId="2" quotePrefix="1" applyNumberFormat="1" applyFont="1" applyBorder="1" applyAlignment="1">
      <alignment horizontal="right" vertical="center"/>
    </xf>
    <xf numFmtId="176" fontId="17" fillId="0" borderId="63" xfId="2" applyNumberFormat="1" applyFont="1" applyBorder="1" applyAlignment="1">
      <alignment horizontal="right" vertical="center"/>
    </xf>
    <xf numFmtId="176" fontId="17" fillId="0" borderId="44" xfId="2" applyNumberFormat="1" applyFont="1" applyBorder="1" applyAlignment="1">
      <alignment horizontal="right" vertical="center"/>
    </xf>
    <xf numFmtId="176" fontId="17" fillId="0" borderId="66" xfId="2" applyNumberFormat="1" applyFont="1" applyBorder="1" applyAlignment="1">
      <alignment horizontal="right" vertical="center"/>
    </xf>
    <xf numFmtId="176" fontId="17" fillId="3" borderId="44" xfId="2" applyNumberFormat="1" applyFont="1" applyFill="1" applyBorder="1" applyAlignment="1">
      <alignment horizontal="right" vertical="center"/>
    </xf>
    <xf numFmtId="176" fontId="17" fillId="0" borderId="42" xfId="2" applyNumberFormat="1" applyFont="1" applyBorder="1" applyAlignment="1">
      <alignment horizontal="right" vertical="center"/>
    </xf>
    <xf numFmtId="176" fontId="17" fillId="3" borderId="42" xfId="2" applyNumberFormat="1" applyFont="1" applyFill="1" applyBorder="1" applyAlignment="1">
      <alignment horizontal="right" vertical="center"/>
    </xf>
    <xf numFmtId="176" fontId="22" fillId="0" borderId="68" xfId="2" applyNumberFormat="1" applyFont="1" applyBorder="1" applyAlignment="1">
      <alignment vertical="center"/>
    </xf>
    <xf numFmtId="176" fontId="22" fillId="0" borderId="67" xfId="2" applyNumberFormat="1" applyFont="1" applyBorder="1" applyAlignment="1">
      <alignment vertical="center"/>
    </xf>
    <xf numFmtId="176" fontId="22" fillId="0" borderId="69" xfId="2" applyNumberFormat="1" applyFont="1" applyBorder="1" applyAlignment="1">
      <alignment vertical="center"/>
    </xf>
    <xf numFmtId="176" fontId="22" fillId="0" borderId="70" xfId="2" applyNumberFormat="1" applyFont="1" applyBorder="1" applyAlignment="1">
      <alignment vertical="center"/>
    </xf>
    <xf numFmtId="176" fontId="22" fillId="0" borderId="71" xfId="2" applyNumberFormat="1" applyFont="1" applyBorder="1" applyAlignment="1">
      <alignment vertical="center"/>
    </xf>
    <xf numFmtId="0" fontId="26" fillId="0" borderId="7" xfId="2" applyFont="1" applyBorder="1" applyAlignment="1">
      <alignment vertical="center"/>
    </xf>
    <xf numFmtId="0" fontId="27" fillId="0" borderId="0" xfId="1" applyFont="1" applyAlignment="1">
      <alignment horizontal="left" vertical="center"/>
    </xf>
    <xf numFmtId="0" fontId="28" fillId="0" borderId="21" xfId="2" quotePrefix="1" applyFont="1" applyBorder="1" applyAlignment="1">
      <alignment horizontal="center" vertical="center"/>
    </xf>
    <xf numFmtId="176" fontId="29" fillId="0" borderId="43" xfId="2" quotePrefix="1" applyNumberFormat="1" applyFont="1" applyBorder="1" applyAlignment="1">
      <alignment horizontal="right" vertical="center"/>
    </xf>
    <xf numFmtId="176" fontId="29" fillId="0" borderId="42" xfId="2" quotePrefix="1" applyNumberFormat="1" applyFont="1" applyBorder="1" applyAlignment="1">
      <alignment horizontal="right" vertical="center"/>
    </xf>
    <xf numFmtId="176" fontId="29" fillId="0" borderId="42" xfId="1" applyNumberFormat="1" applyFont="1" applyBorder="1" applyAlignment="1">
      <alignment vertical="center"/>
    </xf>
    <xf numFmtId="176" fontId="29" fillId="3" borderId="42" xfId="1" applyNumberFormat="1" applyFont="1" applyFill="1" applyBorder="1" applyAlignment="1">
      <alignment vertical="center"/>
    </xf>
    <xf numFmtId="177" fontId="29" fillId="0" borderId="42" xfId="1" applyNumberFormat="1" applyFont="1" applyBorder="1" applyAlignment="1">
      <alignment vertical="center"/>
    </xf>
    <xf numFmtId="176" fontId="29" fillId="0" borderId="57" xfId="2" applyNumberFormat="1" applyFont="1" applyBorder="1" applyAlignment="1">
      <alignment vertical="center"/>
    </xf>
    <xf numFmtId="176" fontId="29" fillId="0" borderId="41" xfId="2" quotePrefix="1" applyNumberFormat="1" applyFont="1" applyBorder="1" applyAlignment="1">
      <alignment horizontal="right" vertical="center"/>
    </xf>
    <xf numFmtId="176" fontId="29" fillId="0" borderId="14" xfId="2" quotePrefix="1" applyNumberFormat="1" applyFont="1" applyBorder="1" applyAlignment="1">
      <alignment horizontal="right" vertical="center"/>
    </xf>
    <xf numFmtId="176" fontId="29" fillId="0" borderId="39" xfId="1" applyNumberFormat="1" applyFont="1" applyBorder="1" applyAlignment="1">
      <alignment vertical="center"/>
    </xf>
    <xf numFmtId="176" fontId="29" fillId="0" borderId="14" xfId="1" applyNumberFormat="1" applyFont="1" applyBorder="1" applyAlignment="1">
      <alignment vertical="center"/>
    </xf>
    <xf numFmtId="176" fontId="29" fillId="0" borderId="41" xfId="1" applyNumberFormat="1" applyFont="1" applyBorder="1" applyAlignment="1">
      <alignment vertical="center"/>
    </xf>
    <xf numFmtId="0" fontId="28" fillId="0" borderId="12" xfId="2" quotePrefix="1" applyFont="1" applyBorder="1" applyAlignment="1">
      <alignment horizontal="left" vertical="center"/>
    </xf>
    <xf numFmtId="0" fontId="28" fillId="0" borderId="13" xfId="2" applyFont="1" applyBorder="1" applyAlignment="1">
      <alignment horizontal="center" vertical="center"/>
    </xf>
    <xf numFmtId="176" fontId="29" fillId="0" borderId="60" xfId="2" applyNumberFormat="1" applyFont="1" applyBorder="1" applyAlignment="1">
      <alignment horizontal="right" vertical="center"/>
    </xf>
    <xf numFmtId="176" fontId="29" fillId="0" borderId="51" xfId="2" applyNumberFormat="1" applyFont="1" applyBorder="1" applyAlignment="1">
      <alignment horizontal="right" vertical="center"/>
    </xf>
    <xf numFmtId="177" fontId="29" fillId="0" borderId="51" xfId="2" applyNumberFormat="1" applyFont="1" applyBorder="1" applyAlignment="1">
      <alignment horizontal="right" vertical="center"/>
    </xf>
    <xf numFmtId="176" fontId="30" fillId="0" borderId="0" xfId="2" applyNumberFormat="1" applyFont="1" applyAlignment="1">
      <alignment vertical="center"/>
    </xf>
    <xf numFmtId="0" fontId="9" fillId="0" borderId="12" xfId="2" quotePrefix="1" applyFont="1" applyBorder="1" applyAlignment="1">
      <alignment horizontal="left" vertical="center"/>
    </xf>
    <xf numFmtId="0" fontId="9" fillId="0" borderId="13" xfId="2" applyFont="1" applyBorder="1" applyAlignment="1">
      <alignment horizontal="center" vertical="center"/>
    </xf>
    <xf numFmtId="176" fontId="30" fillId="0" borderId="6" xfId="2" applyNumberFormat="1" applyFont="1" applyBorder="1" applyAlignment="1">
      <alignment vertical="center"/>
    </xf>
    <xf numFmtId="0" fontId="30" fillId="0" borderId="0" xfId="2" applyFont="1" applyAlignment="1">
      <alignment vertical="center"/>
    </xf>
    <xf numFmtId="176" fontId="29" fillId="0" borderId="58" xfId="2" applyNumberFormat="1" applyFont="1" applyBorder="1" applyAlignment="1">
      <alignment vertical="center"/>
    </xf>
    <xf numFmtId="176" fontId="21" fillId="0" borderId="72" xfId="2" quotePrefix="1" applyNumberFormat="1" applyFont="1" applyBorder="1" applyAlignment="1">
      <alignment horizontal="right" vertical="center"/>
    </xf>
    <xf numFmtId="176" fontId="21" fillId="0" borderId="31" xfId="2" quotePrefix="1" applyNumberFormat="1" applyFont="1" applyBorder="1" applyAlignment="1">
      <alignment horizontal="right" vertical="center"/>
    </xf>
    <xf numFmtId="176" fontId="21" fillId="0" borderId="73" xfId="2" quotePrefix="1" applyNumberFormat="1" applyFont="1" applyBorder="1" applyAlignment="1">
      <alignment horizontal="right" vertical="center"/>
    </xf>
    <xf numFmtId="176" fontId="21" fillId="0" borderId="63" xfId="2" quotePrefix="1" applyNumberFormat="1" applyFont="1" applyBorder="1" applyAlignment="1">
      <alignment horizontal="right" vertical="center"/>
    </xf>
    <xf numFmtId="176" fontId="21" fillId="0" borderId="74" xfId="2" quotePrefix="1" applyNumberFormat="1" applyFont="1" applyBorder="1" applyAlignment="1">
      <alignment horizontal="right" vertical="center"/>
    </xf>
    <xf numFmtId="176" fontId="21" fillId="0" borderId="75" xfId="2" quotePrefix="1" applyNumberFormat="1" applyFont="1" applyBorder="1" applyAlignment="1">
      <alignment horizontal="right" vertical="center"/>
    </xf>
    <xf numFmtId="0" fontId="19" fillId="0" borderId="0" xfId="2" quotePrefix="1" applyFont="1" applyAlignment="1">
      <alignment horizontal="center" vertical="center"/>
    </xf>
    <xf numFmtId="0" fontId="19" fillId="0" borderId="0" xfId="1" applyFont="1"/>
    <xf numFmtId="0" fontId="16" fillId="0" borderId="55" xfId="2" applyFont="1" applyBorder="1" applyAlignment="1">
      <alignment horizontal="center" vertical="center"/>
    </xf>
    <xf numFmtId="0" fontId="16" fillId="0" borderId="61" xfId="2" applyFont="1" applyBorder="1" applyAlignment="1">
      <alignment vertical="center"/>
    </xf>
    <xf numFmtId="0" fontId="15" fillId="0" borderId="53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6" fillId="0" borderId="10" xfId="2" quotePrefix="1" applyFont="1" applyBorder="1" applyAlignment="1">
      <alignment horizontal="left" vertical="center"/>
    </xf>
    <xf numFmtId="0" fontId="16" fillId="0" borderId="52" xfId="2" quotePrefix="1" applyFont="1" applyBorder="1" applyAlignment="1">
      <alignment horizontal="left" vertical="center"/>
    </xf>
    <xf numFmtId="0" fontId="25" fillId="0" borderId="0" xfId="2" applyFont="1" applyAlignment="1">
      <alignment horizontal="left" vertical="center"/>
    </xf>
    <xf numFmtId="0" fontId="15" fillId="0" borderId="0" xfId="1" applyFont="1" applyAlignment="1">
      <alignment horizontal="right" vertical="top"/>
    </xf>
    <xf numFmtId="0" fontId="10" fillId="0" borderId="6" xfId="2" applyFont="1" applyBorder="1" applyAlignment="1">
      <alignment horizontal="center" vertical="center"/>
    </xf>
    <xf numFmtId="0" fontId="10" fillId="0" borderId="10" xfId="2" quotePrefix="1" applyFont="1" applyBorder="1" applyAlignment="1">
      <alignment horizontal="left" vertical="center"/>
    </xf>
    <xf numFmtId="0" fontId="10" fillId="0" borderId="11" xfId="2" quotePrefix="1" applyFont="1" applyBorder="1" applyAlignment="1">
      <alignment horizontal="left" vertical="center"/>
    </xf>
    <xf numFmtId="0" fontId="10" fillId="0" borderId="53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3" fillId="0" borderId="53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14" fillId="0" borderId="53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</cellXfs>
  <cellStyles count="3">
    <cellStyle name="標準" xfId="0" builtinId="0"/>
    <cellStyle name="標準_H14苦情詳細" xfId="1" xr:uid="{00000000-0005-0000-0000-000001000000}"/>
    <cellStyle name="標準_苦情経年H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0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3000" baseline="0"/>
              <a:t>苦情・問い合わせ件数の推移</a:t>
            </a:r>
          </a:p>
        </c:rich>
      </c:tx>
      <c:layout>
        <c:manualLayout>
          <c:xMode val="edge"/>
          <c:yMode val="edge"/>
          <c:x val="0.44761754157129463"/>
          <c:y val="4.542911588106282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0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431332413637691E-2"/>
          <c:y val="0.14425805707555808"/>
          <c:w val="0.80142271730909831"/>
          <c:h val="0.702949402435432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苦情件数!$B$24</c:f>
              <c:strCache>
                <c:ptCount val="1"/>
                <c:pt idx="0">
                  <c:v>大阪府計</c:v>
                </c:pt>
              </c:strCache>
            </c:strRef>
          </c:tx>
          <c:spPr>
            <a:solidFill>
              <a:schemeClr val="tx1">
                <a:alpha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苦情件数!$C$7:$AG$7</c:f>
              <c:strCache>
                <c:ptCount val="31"/>
                <c:pt idx="0">
                  <c:v>H6</c:v>
                </c:pt>
                <c:pt idx="1">
                  <c:v>H7</c:v>
                </c:pt>
                <c:pt idx="2">
                  <c:v>H8</c:v>
                </c:pt>
                <c:pt idx="3">
                  <c:v>H9</c:v>
                </c:pt>
                <c:pt idx="4">
                  <c:v>H10</c:v>
                </c:pt>
                <c:pt idx="5">
                  <c:v>H11</c:v>
                </c:pt>
                <c:pt idx="6">
                  <c:v>H12</c:v>
                </c:pt>
                <c:pt idx="7">
                  <c:v>H13</c:v>
                </c:pt>
                <c:pt idx="8">
                  <c:v>H14</c:v>
                </c:pt>
                <c:pt idx="9">
                  <c:v>H15</c:v>
                </c:pt>
                <c:pt idx="10">
                  <c:v>H16</c:v>
                </c:pt>
                <c:pt idx="11">
                  <c:v>H17</c:v>
                </c:pt>
                <c:pt idx="12">
                  <c:v>H18</c:v>
                </c:pt>
                <c:pt idx="13">
                  <c:v>H19</c:v>
                </c:pt>
                <c:pt idx="14">
                  <c:v>H20</c:v>
                </c:pt>
                <c:pt idx="15">
                  <c:v>H21</c:v>
                </c:pt>
                <c:pt idx="16">
                  <c:v>H22</c:v>
                </c:pt>
                <c:pt idx="17">
                  <c:v>H23</c:v>
                </c:pt>
                <c:pt idx="18">
                  <c:v>H24</c:v>
                </c:pt>
                <c:pt idx="19">
                  <c:v>H25</c:v>
                </c:pt>
                <c:pt idx="20">
                  <c:v>H26</c:v>
                </c:pt>
                <c:pt idx="21">
                  <c:v>H27</c:v>
                </c:pt>
                <c:pt idx="22">
                  <c:v>H28</c:v>
                </c:pt>
                <c:pt idx="23">
                  <c:v>H29</c:v>
                </c:pt>
                <c:pt idx="24">
                  <c:v>H30</c:v>
                </c:pt>
                <c:pt idx="25">
                  <c:v>R1</c:v>
                </c:pt>
                <c:pt idx="26">
                  <c:v>R2</c:v>
                </c:pt>
                <c:pt idx="27">
                  <c:v>R3</c:v>
                </c:pt>
                <c:pt idx="28">
                  <c:v>R4</c:v>
                </c:pt>
                <c:pt idx="29">
                  <c:v>R5</c:v>
                </c:pt>
                <c:pt idx="30">
                  <c:v>R6</c:v>
                </c:pt>
              </c:strCache>
            </c:strRef>
          </c:cat>
          <c:val>
            <c:numRef>
              <c:f>苦情件数!$C$24:$AG$24</c:f>
              <c:numCache>
                <c:formatCode>#,##0_);[Red]\(#,##0\)</c:formatCode>
                <c:ptCount val="31"/>
                <c:pt idx="0">
                  <c:v>50</c:v>
                </c:pt>
                <c:pt idx="1">
                  <c:v>49</c:v>
                </c:pt>
                <c:pt idx="2">
                  <c:v>59</c:v>
                </c:pt>
                <c:pt idx="3">
                  <c:v>111</c:v>
                </c:pt>
                <c:pt idx="4">
                  <c:v>168</c:v>
                </c:pt>
                <c:pt idx="5">
                  <c:v>54</c:v>
                </c:pt>
                <c:pt idx="6">
                  <c:v>59</c:v>
                </c:pt>
                <c:pt idx="7">
                  <c:v>37</c:v>
                </c:pt>
                <c:pt idx="8">
                  <c:v>29</c:v>
                </c:pt>
                <c:pt idx="9">
                  <c:v>42</c:v>
                </c:pt>
                <c:pt idx="10">
                  <c:v>54</c:v>
                </c:pt>
                <c:pt idx="11">
                  <c:v>22</c:v>
                </c:pt>
                <c:pt idx="12">
                  <c:v>28</c:v>
                </c:pt>
                <c:pt idx="13">
                  <c:v>26</c:v>
                </c:pt>
                <c:pt idx="14">
                  <c:v>23</c:v>
                </c:pt>
                <c:pt idx="15">
                  <c:v>33</c:v>
                </c:pt>
                <c:pt idx="16">
                  <c:v>9</c:v>
                </c:pt>
                <c:pt idx="17">
                  <c:v>29</c:v>
                </c:pt>
                <c:pt idx="18">
                  <c:v>19</c:v>
                </c:pt>
                <c:pt idx="19">
                  <c:v>23</c:v>
                </c:pt>
                <c:pt idx="20" formatCode="0_ ">
                  <c:v>19</c:v>
                </c:pt>
                <c:pt idx="21" formatCode="0_ ">
                  <c:v>5</c:v>
                </c:pt>
                <c:pt idx="22" formatCode="0_ ">
                  <c:v>7</c:v>
                </c:pt>
                <c:pt idx="23">
                  <c:v>14</c:v>
                </c:pt>
                <c:pt idx="24">
                  <c:v>7</c:v>
                </c:pt>
                <c:pt idx="25">
                  <c:v>10</c:v>
                </c:pt>
                <c:pt idx="26">
                  <c:v>4</c:v>
                </c:pt>
                <c:pt idx="27">
                  <c:v>5</c:v>
                </c:pt>
                <c:pt idx="28">
                  <c:v>4</c:v>
                </c:pt>
                <c:pt idx="29">
                  <c:v>13</c:v>
                </c:pt>
                <c:pt idx="3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0-4447-A439-6BBEC026AB61}"/>
            </c:ext>
          </c:extLst>
        </c:ser>
        <c:ser>
          <c:idx val="4"/>
          <c:order val="4"/>
          <c:tx>
            <c:strRef>
              <c:f>苦情件数!$B$28</c:f>
              <c:strCache>
                <c:ptCount val="1"/>
                <c:pt idx="0">
                  <c:v>兵庫県計</c:v>
                </c:pt>
              </c:strCache>
            </c:strRef>
          </c:tx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苦情件数!$C$7:$AG$7</c:f>
              <c:strCache>
                <c:ptCount val="31"/>
                <c:pt idx="0">
                  <c:v>H6</c:v>
                </c:pt>
                <c:pt idx="1">
                  <c:v>H7</c:v>
                </c:pt>
                <c:pt idx="2">
                  <c:v>H8</c:v>
                </c:pt>
                <c:pt idx="3">
                  <c:v>H9</c:v>
                </c:pt>
                <c:pt idx="4">
                  <c:v>H10</c:v>
                </c:pt>
                <c:pt idx="5">
                  <c:v>H11</c:v>
                </c:pt>
                <c:pt idx="6">
                  <c:v>H12</c:v>
                </c:pt>
                <c:pt idx="7">
                  <c:v>H13</c:v>
                </c:pt>
                <c:pt idx="8">
                  <c:v>H14</c:v>
                </c:pt>
                <c:pt idx="9">
                  <c:v>H15</c:v>
                </c:pt>
                <c:pt idx="10">
                  <c:v>H16</c:v>
                </c:pt>
                <c:pt idx="11">
                  <c:v>H17</c:v>
                </c:pt>
                <c:pt idx="12">
                  <c:v>H18</c:v>
                </c:pt>
                <c:pt idx="13">
                  <c:v>H19</c:v>
                </c:pt>
                <c:pt idx="14">
                  <c:v>H20</c:v>
                </c:pt>
                <c:pt idx="15">
                  <c:v>H21</c:v>
                </c:pt>
                <c:pt idx="16">
                  <c:v>H22</c:v>
                </c:pt>
                <c:pt idx="17">
                  <c:v>H23</c:v>
                </c:pt>
                <c:pt idx="18">
                  <c:v>H24</c:v>
                </c:pt>
                <c:pt idx="19">
                  <c:v>H25</c:v>
                </c:pt>
                <c:pt idx="20">
                  <c:v>H26</c:v>
                </c:pt>
                <c:pt idx="21">
                  <c:v>H27</c:v>
                </c:pt>
                <c:pt idx="22">
                  <c:v>H28</c:v>
                </c:pt>
                <c:pt idx="23">
                  <c:v>H29</c:v>
                </c:pt>
                <c:pt idx="24">
                  <c:v>H30</c:v>
                </c:pt>
                <c:pt idx="25">
                  <c:v>R1</c:v>
                </c:pt>
                <c:pt idx="26">
                  <c:v>R2</c:v>
                </c:pt>
                <c:pt idx="27">
                  <c:v>R3</c:v>
                </c:pt>
                <c:pt idx="28">
                  <c:v>R4</c:v>
                </c:pt>
                <c:pt idx="29">
                  <c:v>R5</c:v>
                </c:pt>
                <c:pt idx="30">
                  <c:v>R6</c:v>
                </c:pt>
              </c:strCache>
            </c:strRef>
          </c:cat>
          <c:val>
            <c:numRef>
              <c:f>苦情件数!$C$28:$AG$28</c:f>
              <c:numCache>
                <c:formatCode>#,##0_);[Red]\(#,##0\)</c:formatCode>
                <c:ptCount val="31"/>
                <c:pt idx="0">
                  <c:v>34</c:v>
                </c:pt>
                <c:pt idx="1">
                  <c:v>29</c:v>
                </c:pt>
                <c:pt idx="2">
                  <c:v>23</c:v>
                </c:pt>
                <c:pt idx="3">
                  <c:v>42</c:v>
                </c:pt>
                <c:pt idx="4">
                  <c:v>79</c:v>
                </c:pt>
                <c:pt idx="5">
                  <c:v>57</c:v>
                </c:pt>
                <c:pt idx="6">
                  <c:v>34</c:v>
                </c:pt>
                <c:pt idx="7">
                  <c:v>32</c:v>
                </c:pt>
                <c:pt idx="8">
                  <c:v>12</c:v>
                </c:pt>
                <c:pt idx="9">
                  <c:v>26</c:v>
                </c:pt>
                <c:pt idx="10">
                  <c:v>16</c:v>
                </c:pt>
                <c:pt idx="11">
                  <c:v>14</c:v>
                </c:pt>
                <c:pt idx="12">
                  <c:v>7</c:v>
                </c:pt>
                <c:pt idx="13">
                  <c:v>12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6</c:v>
                </c:pt>
                <c:pt idx="20" formatCode="0_ ">
                  <c:v>0</c:v>
                </c:pt>
                <c:pt idx="21" formatCode="0_ ">
                  <c:v>5</c:v>
                </c:pt>
                <c:pt idx="22" formatCode="0_ 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13</c:v>
                </c:pt>
                <c:pt idx="3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74-49F7-AD43-62147133DED4}"/>
            </c:ext>
          </c:extLst>
        </c:ser>
        <c:ser>
          <c:idx val="7"/>
          <c:order val="7"/>
          <c:tx>
            <c:strRef>
              <c:f>苦情件数!$B$31</c:f>
              <c:strCache>
                <c:ptCount val="1"/>
                <c:pt idx="0">
                  <c:v>和歌山県計</c:v>
                </c:pt>
              </c:strCache>
            </c:strRef>
          </c:tx>
          <c:spPr>
            <a:pattFill prst="sphere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苦情件数!$C$7:$AG$7</c:f>
              <c:strCache>
                <c:ptCount val="31"/>
                <c:pt idx="0">
                  <c:v>H6</c:v>
                </c:pt>
                <c:pt idx="1">
                  <c:v>H7</c:v>
                </c:pt>
                <c:pt idx="2">
                  <c:v>H8</c:v>
                </c:pt>
                <c:pt idx="3">
                  <c:v>H9</c:v>
                </c:pt>
                <c:pt idx="4">
                  <c:v>H10</c:v>
                </c:pt>
                <c:pt idx="5">
                  <c:v>H11</c:v>
                </c:pt>
                <c:pt idx="6">
                  <c:v>H12</c:v>
                </c:pt>
                <c:pt idx="7">
                  <c:v>H13</c:v>
                </c:pt>
                <c:pt idx="8">
                  <c:v>H14</c:v>
                </c:pt>
                <c:pt idx="9">
                  <c:v>H15</c:v>
                </c:pt>
                <c:pt idx="10">
                  <c:v>H16</c:v>
                </c:pt>
                <c:pt idx="11">
                  <c:v>H17</c:v>
                </c:pt>
                <c:pt idx="12">
                  <c:v>H18</c:v>
                </c:pt>
                <c:pt idx="13">
                  <c:v>H19</c:v>
                </c:pt>
                <c:pt idx="14">
                  <c:v>H20</c:v>
                </c:pt>
                <c:pt idx="15">
                  <c:v>H21</c:v>
                </c:pt>
                <c:pt idx="16">
                  <c:v>H22</c:v>
                </c:pt>
                <c:pt idx="17">
                  <c:v>H23</c:v>
                </c:pt>
                <c:pt idx="18">
                  <c:v>H24</c:v>
                </c:pt>
                <c:pt idx="19">
                  <c:v>H25</c:v>
                </c:pt>
                <c:pt idx="20">
                  <c:v>H26</c:v>
                </c:pt>
                <c:pt idx="21">
                  <c:v>H27</c:v>
                </c:pt>
                <c:pt idx="22">
                  <c:v>H28</c:v>
                </c:pt>
                <c:pt idx="23">
                  <c:v>H29</c:v>
                </c:pt>
                <c:pt idx="24">
                  <c:v>H30</c:v>
                </c:pt>
                <c:pt idx="25">
                  <c:v>R1</c:v>
                </c:pt>
                <c:pt idx="26">
                  <c:v>R2</c:v>
                </c:pt>
                <c:pt idx="27">
                  <c:v>R3</c:v>
                </c:pt>
                <c:pt idx="28">
                  <c:v>R4</c:v>
                </c:pt>
                <c:pt idx="29">
                  <c:v>R5</c:v>
                </c:pt>
                <c:pt idx="30">
                  <c:v>R6</c:v>
                </c:pt>
              </c:strCache>
            </c:strRef>
          </c:cat>
          <c:val>
            <c:numRef>
              <c:f>苦情件数!$C$31:$AG$31</c:f>
              <c:numCache>
                <c:formatCode>#,##0_);[Red]\(#,##0\)</c:formatCode>
                <c:ptCount val="31"/>
                <c:pt idx="0">
                  <c:v>13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1</c:v>
                </c:pt>
                <c:pt idx="6">
                  <c:v>9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 formatCode="0_ ">
                  <c:v>0</c:v>
                </c:pt>
                <c:pt idx="21" formatCode="0_ ">
                  <c:v>0</c:v>
                </c:pt>
                <c:pt idx="22" formatCode="0_ 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74-49F7-AD43-62147133DED4}"/>
            </c:ext>
          </c:extLst>
        </c:ser>
        <c:ser>
          <c:idx val="8"/>
          <c:order val="8"/>
          <c:tx>
            <c:strRef>
              <c:f>苦情件数!$B$32</c:f>
              <c:strCache>
                <c:ptCount val="1"/>
                <c:pt idx="0">
                  <c:v> その他の地域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苦情件数!$C$7:$AG$7</c:f>
              <c:strCache>
                <c:ptCount val="31"/>
                <c:pt idx="0">
                  <c:v>H6</c:v>
                </c:pt>
                <c:pt idx="1">
                  <c:v>H7</c:v>
                </c:pt>
                <c:pt idx="2">
                  <c:v>H8</c:v>
                </c:pt>
                <c:pt idx="3">
                  <c:v>H9</c:v>
                </c:pt>
                <c:pt idx="4">
                  <c:v>H10</c:v>
                </c:pt>
                <c:pt idx="5">
                  <c:v>H11</c:v>
                </c:pt>
                <c:pt idx="6">
                  <c:v>H12</c:v>
                </c:pt>
                <c:pt idx="7">
                  <c:v>H13</c:v>
                </c:pt>
                <c:pt idx="8">
                  <c:v>H14</c:v>
                </c:pt>
                <c:pt idx="9">
                  <c:v>H15</c:v>
                </c:pt>
                <c:pt idx="10">
                  <c:v>H16</c:v>
                </c:pt>
                <c:pt idx="11">
                  <c:v>H17</c:v>
                </c:pt>
                <c:pt idx="12">
                  <c:v>H18</c:v>
                </c:pt>
                <c:pt idx="13">
                  <c:v>H19</c:v>
                </c:pt>
                <c:pt idx="14">
                  <c:v>H20</c:v>
                </c:pt>
                <c:pt idx="15">
                  <c:v>H21</c:v>
                </c:pt>
                <c:pt idx="16">
                  <c:v>H22</c:v>
                </c:pt>
                <c:pt idx="17">
                  <c:v>H23</c:v>
                </c:pt>
                <c:pt idx="18">
                  <c:v>H24</c:v>
                </c:pt>
                <c:pt idx="19">
                  <c:v>H25</c:v>
                </c:pt>
                <c:pt idx="20">
                  <c:v>H26</c:v>
                </c:pt>
                <c:pt idx="21">
                  <c:v>H27</c:v>
                </c:pt>
                <c:pt idx="22">
                  <c:v>H28</c:v>
                </c:pt>
                <c:pt idx="23">
                  <c:v>H29</c:v>
                </c:pt>
                <c:pt idx="24">
                  <c:v>H30</c:v>
                </c:pt>
                <c:pt idx="25">
                  <c:v>R1</c:v>
                </c:pt>
                <c:pt idx="26">
                  <c:v>R2</c:v>
                </c:pt>
                <c:pt idx="27">
                  <c:v>R3</c:v>
                </c:pt>
                <c:pt idx="28">
                  <c:v>R4</c:v>
                </c:pt>
                <c:pt idx="29">
                  <c:v>R5</c:v>
                </c:pt>
                <c:pt idx="30">
                  <c:v>R6</c:v>
                </c:pt>
              </c:strCache>
            </c:strRef>
          </c:cat>
          <c:val>
            <c:numRef>
              <c:f>苦情件数!$C$32:$AG$32</c:f>
              <c:numCache>
                <c:formatCode>#,##0_);[Red]\(#,##0\)</c:formatCode>
                <c:ptCount val="31"/>
                <c:pt idx="1">
                  <c:v>6</c:v>
                </c:pt>
                <c:pt idx="2">
                  <c:v>5</c:v>
                </c:pt>
                <c:pt idx="3">
                  <c:v>9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9</c:v>
                </c:pt>
                <c:pt idx="8">
                  <c:v>5</c:v>
                </c:pt>
                <c:pt idx="9">
                  <c:v>2</c:v>
                </c:pt>
                <c:pt idx="10">
                  <c:v>6</c:v>
                </c:pt>
                <c:pt idx="11">
                  <c:v>5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 formatCode="0_ ">
                  <c:v>9</c:v>
                </c:pt>
                <c:pt idx="21" formatCode="0_ ">
                  <c:v>4</c:v>
                </c:pt>
                <c:pt idx="22" formatCode="0_ ">
                  <c:v>3</c:v>
                </c:pt>
                <c:pt idx="23">
                  <c:v>1</c:v>
                </c:pt>
                <c:pt idx="24">
                  <c:v>0</c:v>
                </c:pt>
                <c:pt idx="2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74-49F7-AD43-62147133DED4}"/>
            </c:ext>
          </c:extLst>
        </c:ser>
        <c:ser>
          <c:idx val="9"/>
          <c:order val="9"/>
          <c:tx>
            <c:strRef>
              <c:f>苦情件数!$B$33</c:f>
              <c:strCache>
                <c:ptCount val="1"/>
                <c:pt idx="0">
                  <c:v>  不      明</c:v>
                </c:pt>
              </c:strCache>
            </c:strRef>
          </c:tx>
          <c:spPr>
            <a:pattFill prst="dash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cat>
            <c:strRef>
              <c:f>苦情件数!$C$7:$AG$7</c:f>
              <c:strCache>
                <c:ptCount val="31"/>
                <c:pt idx="0">
                  <c:v>H6</c:v>
                </c:pt>
                <c:pt idx="1">
                  <c:v>H7</c:v>
                </c:pt>
                <c:pt idx="2">
                  <c:v>H8</c:v>
                </c:pt>
                <c:pt idx="3">
                  <c:v>H9</c:v>
                </c:pt>
                <c:pt idx="4">
                  <c:v>H10</c:v>
                </c:pt>
                <c:pt idx="5">
                  <c:v>H11</c:v>
                </c:pt>
                <c:pt idx="6">
                  <c:v>H12</c:v>
                </c:pt>
                <c:pt idx="7">
                  <c:v>H13</c:v>
                </c:pt>
                <c:pt idx="8">
                  <c:v>H14</c:v>
                </c:pt>
                <c:pt idx="9">
                  <c:v>H15</c:v>
                </c:pt>
                <c:pt idx="10">
                  <c:v>H16</c:v>
                </c:pt>
                <c:pt idx="11">
                  <c:v>H17</c:v>
                </c:pt>
                <c:pt idx="12">
                  <c:v>H18</c:v>
                </c:pt>
                <c:pt idx="13">
                  <c:v>H19</c:v>
                </c:pt>
                <c:pt idx="14">
                  <c:v>H20</c:v>
                </c:pt>
                <c:pt idx="15">
                  <c:v>H21</c:v>
                </c:pt>
                <c:pt idx="16">
                  <c:v>H22</c:v>
                </c:pt>
                <c:pt idx="17">
                  <c:v>H23</c:v>
                </c:pt>
                <c:pt idx="18">
                  <c:v>H24</c:v>
                </c:pt>
                <c:pt idx="19">
                  <c:v>H25</c:v>
                </c:pt>
                <c:pt idx="20">
                  <c:v>H26</c:v>
                </c:pt>
                <c:pt idx="21">
                  <c:v>H27</c:v>
                </c:pt>
                <c:pt idx="22">
                  <c:v>H28</c:v>
                </c:pt>
                <c:pt idx="23">
                  <c:v>H29</c:v>
                </c:pt>
                <c:pt idx="24">
                  <c:v>H30</c:v>
                </c:pt>
                <c:pt idx="25">
                  <c:v>R1</c:v>
                </c:pt>
                <c:pt idx="26">
                  <c:v>R2</c:v>
                </c:pt>
                <c:pt idx="27">
                  <c:v>R3</c:v>
                </c:pt>
                <c:pt idx="28">
                  <c:v>R4</c:v>
                </c:pt>
                <c:pt idx="29">
                  <c:v>R5</c:v>
                </c:pt>
                <c:pt idx="30">
                  <c:v>R6</c:v>
                </c:pt>
              </c:strCache>
            </c:strRef>
          </c:cat>
          <c:val>
            <c:numRef>
              <c:f>苦情件数!$C$33:$AG$33</c:f>
              <c:numCache>
                <c:formatCode>#,##0_);[Red]\(#,##0\)</c:formatCode>
                <c:ptCount val="31"/>
                <c:pt idx="3">
                  <c:v>2</c:v>
                </c:pt>
                <c:pt idx="4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23">
                  <c:v>1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D74-49F7-AD43-62147133D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474176"/>
        <c:axId val="47476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苦情件数!$B$25</c15:sqref>
                        </c15:formulaRef>
                      </c:ext>
                    </c:extLst>
                    <c:strCache>
                      <c:ptCount val="1"/>
                      <c:pt idx="0">
                        <c:v>神戸・明石</c:v>
                      </c:pt>
                    </c:strCache>
                  </c:strRef>
                </c:tx>
                <c:spPr>
                  <a:pattFill prst="narHorz">
                    <a:fgClr>
                      <a:schemeClr val="tx1"/>
                    </a:fgClr>
                    <a:bgClr>
                      <a:schemeClr val="bg1"/>
                    </a:bgClr>
                  </a:pattFill>
                  <a:ln>
                    <a:solidFill>
                      <a:sysClr val="windowText" lastClr="000000"/>
                    </a:solidFill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苦情件数!$C$7:$AG$7</c15:sqref>
                        </c15:formulaRef>
                      </c:ext>
                    </c:extLst>
                    <c:strCache>
                      <c:ptCount val="31"/>
                      <c:pt idx="0">
                        <c:v>H6</c:v>
                      </c:pt>
                      <c:pt idx="1">
                        <c:v>H7</c:v>
                      </c:pt>
                      <c:pt idx="2">
                        <c:v>H8</c:v>
                      </c:pt>
                      <c:pt idx="3">
                        <c:v>H9</c:v>
                      </c:pt>
                      <c:pt idx="4">
                        <c:v>H10</c:v>
                      </c:pt>
                      <c:pt idx="5">
                        <c:v>H11</c:v>
                      </c:pt>
                      <c:pt idx="6">
                        <c:v>H12</c:v>
                      </c:pt>
                      <c:pt idx="7">
                        <c:v>H13</c:v>
                      </c:pt>
                      <c:pt idx="8">
                        <c:v>H14</c:v>
                      </c:pt>
                      <c:pt idx="9">
                        <c:v>H15</c:v>
                      </c:pt>
                      <c:pt idx="10">
                        <c:v>H16</c:v>
                      </c:pt>
                      <c:pt idx="11">
                        <c:v>H17</c:v>
                      </c:pt>
                      <c:pt idx="12">
                        <c:v>H18</c:v>
                      </c:pt>
                      <c:pt idx="13">
                        <c:v>H19</c:v>
                      </c:pt>
                      <c:pt idx="14">
                        <c:v>H20</c:v>
                      </c:pt>
                      <c:pt idx="15">
                        <c:v>H21</c:v>
                      </c:pt>
                      <c:pt idx="16">
                        <c:v>H22</c:v>
                      </c:pt>
                      <c:pt idx="17">
                        <c:v>H23</c:v>
                      </c:pt>
                      <c:pt idx="18">
                        <c:v>H24</c:v>
                      </c:pt>
                      <c:pt idx="19">
                        <c:v>H25</c:v>
                      </c:pt>
                      <c:pt idx="20">
                        <c:v>H26</c:v>
                      </c:pt>
                      <c:pt idx="21">
                        <c:v>H27</c:v>
                      </c:pt>
                      <c:pt idx="22">
                        <c:v>H28</c:v>
                      </c:pt>
                      <c:pt idx="23">
                        <c:v>H29</c:v>
                      </c:pt>
                      <c:pt idx="24">
                        <c:v>H30</c:v>
                      </c:pt>
                      <c:pt idx="25">
                        <c:v>R1</c:v>
                      </c:pt>
                      <c:pt idx="26">
                        <c:v>R2</c:v>
                      </c:pt>
                      <c:pt idx="27">
                        <c:v>R3</c:v>
                      </c:pt>
                      <c:pt idx="28">
                        <c:v>R4</c:v>
                      </c:pt>
                      <c:pt idx="29">
                        <c:v>R5</c:v>
                      </c:pt>
                      <c:pt idx="30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苦情件数!$C$25:$AG$25</c15:sqref>
                        </c15:formulaRef>
                      </c:ext>
                    </c:extLst>
                    <c:numCache>
                      <c:formatCode>#,##0_);[Red]\(#,##0\)</c:formatCode>
                      <c:ptCount val="31"/>
                      <c:pt idx="0">
                        <c:v>11</c:v>
                      </c:pt>
                      <c:pt idx="1">
                        <c:v>6</c:v>
                      </c:pt>
                      <c:pt idx="2">
                        <c:v>4</c:v>
                      </c:pt>
                      <c:pt idx="3">
                        <c:v>10</c:v>
                      </c:pt>
                      <c:pt idx="4">
                        <c:v>8</c:v>
                      </c:pt>
                      <c:pt idx="5">
                        <c:v>4</c:v>
                      </c:pt>
                      <c:pt idx="7">
                        <c:v>2</c:v>
                      </c:pt>
                      <c:pt idx="8">
                        <c:v>1</c:v>
                      </c:pt>
                      <c:pt idx="9">
                        <c:v>3</c:v>
                      </c:pt>
                      <c:pt idx="10">
                        <c:v>4</c:v>
                      </c:pt>
                      <c:pt idx="11">
                        <c:v>1</c:v>
                      </c:pt>
                      <c:pt idx="12">
                        <c:v>2</c:v>
                      </c:pt>
                      <c:pt idx="13">
                        <c:v>1</c:v>
                      </c:pt>
                      <c:pt idx="16">
                        <c:v>2</c:v>
                      </c:pt>
                      <c:pt idx="17">
                        <c:v>1</c:v>
                      </c:pt>
                      <c:pt idx="18">
                        <c:v>3</c:v>
                      </c:pt>
                      <c:pt idx="19">
                        <c:v>1</c:v>
                      </c:pt>
                      <c:pt idx="20" formatCode="0_ ">
                        <c:v>0</c:v>
                      </c:pt>
                      <c:pt idx="22" formatCode="0_ ">
                        <c:v>0</c:v>
                      </c:pt>
                      <c:pt idx="23">
                        <c:v>0</c:v>
                      </c:pt>
                      <c:pt idx="25">
                        <c:v>2</c:v>
                      </c:pt>
                      <c:pt idx="28">
                        <c:v>1</c:v>
                      </c:pt>
                      <c:pt idx="29">
                        <c:v>1</c:v>
                      </c:pt>
                      <c:pt idx="3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E03-4C17-B375-91A0C168F70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苦情件数!$B$26</c15:sqref>
                        </c15:formulaRef>
                      </c:ext>
                    </c:extLst>
                    <c:strCache>
                      <c:ptCount val="1"/>
                      <c:pt idx="0">
                        <c:v>淡路島地区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苦情件数!$C$7:$AG$7</c15:sqref>
                        </c15:formulaRef>
                      </c:ext>
                    </c:extLst>
                    <c:strCache>
                      <c:ptCount val="31"/>
                      <c:pt idx="0">
                        <c:v>H6</c:v>
                      </c:pt>
                      <c:pt idx="1">
                        <c:v>H7</c:v>
                      </c:pt>
                      <c:pt idx="2">
                        <c:v>H8</c:v>
                      </c:pt>
                      <c:pt idx="3">
                        <c:v>H9</c:v>
                      </c:pt>
                      <c:pt idx="4">
                        <c:v>H10</c:v>
                      </c:pt>
                      <c:pt idx="5">
                        <c:v>H11</c:v>
                      </c:pt>
                      <c:pt idx="6">
                        <c:v>H12</c:v>
                      </c:pt>
                      <c:pt idx="7">
                        <c:v>H13</c:v>
                      </c:pt>
                      <c:pt idx="8">
                        <c:v>H14</c:v>
                      </c:pt>
                      <c:pt idx="9">
                        <c:v>H15</c:v>
                      </c:pt>
                      <c:pt idx="10">
                        <c:v>H16</c:v>
                      </c:pt>
                      <c:pt idx="11">
                        <c:v>H17</c:v>
                      </c:pt>
                      <c:pt idx="12">
                        <c:v>H18</c:v>
                      </c:pt>
                      <c:pt idx="13">
                        <c:v>H19</c:v>
                      </c:pt>
                      <c:pt idx="14">
                        <c:v>H20</c:v>
                      </c:pt>
                      <c:pt idx="15">
                        <c:v>H21</c:v>
                      </c:pt>
                      <c:pt idx="16">
                        <c:v>H22</c:v>
                      </c:pt>
                      <c:pt idx="17">
                        <c:v>H23</c:v>
                      </c:pt>
                      <c:pt idx="18">
                        <c:v>H24</c:v>
                      </c:pt>
                      <c:pt idx="19">
                        <c:v>H25</c:v>
                      </c:pt>
                      <c:pt idx="20">
                        <c:v>H26</c:v>
                      </c:pt>
                      <c:pt idx="21">
                        <c:v>H27</c:v>
                      </c:pt>
                      <c:pt idx="22">
                        <c:v>H28</c:v>
                      </c:pt>
                      <c:pt idx="23">
                        <c:v>H29</c:v>
                      </c:pt>
                      <c:pt idx="24">
                        <c:v>H30</c:v>
                      </c:pt>
                      <c:pt idx="25">
                        <c:v>R1</c:v>
                      </c:pt>
                      <c:pt idx="26">
                        <c:v>R2</c:v>
                      </c:pt>
                      <c:pt idx="27">
                        <c:v>R3</c:v>
                      </c:pt>
                      <c:pt idx="28">
                        <c:v>R4</c:v>
                      </c:pt>
                      <c:pt idx="29">
                        <c:v>R5</c:v>
                      </c:pt>
                      <c:pt idx="30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苦情件数!$C$26:$AG$26</c15:sqref>
                        </c15:formulaRef>
                      </c:ext>
                    </c:extLst>
                    <c:numCache>
                      <c:formatCode>#,##0_);[Red]\(#,##0\)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19</c:v>
                      </c:pt>
                      <c:pt idx="3">
                        <c:v>29</c:v>
                      </c:pt>
                      <c:pt idx="4">
                        <c:v>67</c:v>
                      </c:pt>
                      <c:pt idx="5">
                        <c:v>53</c:v>
                      </c:pt>
                      <c:pt idx="6">
                        <c:v>31</c:v>
                      </c:pt>
                      <c:pt idx="7">
                        <c:v>30</c:v>
                      </c:pt>
                      <c:pt idx="8">
                        <c:v>10</c:v>
                      </c:pt>
                      <c:pt idx="9">
                        <c:v>21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5</c:v>
                      </c:pt>
                      <c:pt idx="13">
                        <c:v>8</c:v>
                      </c:pt>
                      <c:pt idx="14">
                        <c:v>5</c:v>
                      </c:pt>
                      <c:pt idx="15">
                        <c:v>1</c:v>
                      </c:pt>
                      <c:pt idx="16">
                        <c:v>2</c:v>
                      </c:pt>
                      <c:pt idx="17">
                        <c:v>2</c:v>
                      </c:pt>
                      <c:pt idx="18">
                        <c:v>3</c:v>
                      </c:pt>
                      <c:pt idx="19">
                        <c:v>3</c:v>
                      </c:pt>
                      <c:pt idx="20" formatCode="0_ ">
                        <c:v>0</c:v>
                      </c:pt>
                      <c:pt idx="21" formatCode="0_ ">
                        <c:v>4</c:v>
                      </c:pt>
                      <c:pt idx="22" formatCode="0_ ">
                        <c:v>0</c:v>
                      </c:pt>
                      <c:pt idx="23">
                        <c:v>1</c:v>
                      </c:pt>
                      <c:pt idx="24">
                        <c:v>2</c:v>
                      </c:pt>
                      <c:pt idx="26">
                        <c:v>1</c:v>
                      </c:pt>
                      <c:pt idx="27">
                        <c:v>2</c:v>
                      </c:pt>
                      <c:pt idx="28">
                        <c:v>2</c:v>
                      </c:pt>
                      <c:pt idx="29">
                        <c:v>12</c:v>
                      </c:pt>
                      <c:pt idx="30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D74-49F7-AD43-62147133DED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苦情件数!$B$27</c15:sqref>
                        </c15:formulaRef>
                      </c:ext>
                    </c:extLst>
                    <c:strCache>
                      <c:ptCount val="1"/>
                      <c:pt idx="0">
                        <c:v>そ　の　他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苦情件数!$C$7:$AG$7</c15:sqref>
                        </c15:formulaRef>
                      </c:ext>
                    </c:extLst>
                    <c:strCache>
                      <c:ptCount val="31"/>
                      <c:pt idx="0">
                        <c:v>H6</c:v>
                      </c:pt>
                      <c:pt idx="1">
                        <c:v>H7</c:v>
                      </c:pt>
                      <c:pt idx="2">
                        <c:v>H8</c:v>
                      </c:pt>
                      <c:pt idx="3">
                        <c:v>H9</c:v>
                      </c:pt>
                      <c:pt idx="4">
                        <c:v>H10</c:v>
                      </c:pt>
                      <c:pt idx="5">
                        <c:v>H11</c:v>
                      </c:pt>
                      <c:pt idx="6">
                        <c:v>H12</c:v>
                      </c:pt>
                      <c:pt idx="7">
                        <c:v>H13</c:v>
                      </c:pt>
                      <c:pt idx="8">
                        <c:v>H14</c:v>
                      </c:pt>
                      <c:pt idx="9">
                        <c:v>H15</c:v>
                      </c:pt>
                      <c:pt idx="10">
                        <c:v>H16</c:v>
                      </c:pt>
                      <c:pt idx="11">
                        <c:v>H17</c:v>
                      </c:pt>
                      <c:pt idx="12">
                        <c:v>H18</c:v>
                      </c:pt>
                      <c:pt idx="13">
                        <c:v>H19</c:v>
                      </c:pt>
                      <c:pt idx="14">
                        <c:v>H20</c:v>
                      </c:pt>
                      <c:pt idx="15">
                        <c:v>H21</c:v>
                      </c:pt>
                      <c:pt idx="16">
                        <c:v>H22</c:v>
                      </c:pt>
                      <c:pt idx="17">
                        <c:v>H23</c:v>
                      </c:pt>
                      <c:pt idx="18">
                        <c:v>H24</c:v>
                      </c:pt>
                      <c:pt idx="19">
                        <c:v>H25</c:v>
                      </c:pt>
                      <c:pt idx="20">
                        <c:v>H26</c:v>
                      </c:pt>
                      <c:pt idx="21">
                        <c:v>H27</c:v>
                      </c:pt>
                      <c:pt idx="22">
                        <c:v>H28</c:v>
                      </c:pt>
                      <c:pt idx="23">
                        <c:v>H29</c:v>
                      </c:pt>
                      <c:pt idx="24">
                        <c:v>H30</c:v>
                      </c:pt>
                      <c:pt idx="25">
                        <c:v>R1</c:v>
                      </c:pt>
                      <c:pt idx="26">
                        <c:v>R2</c:v>
                      </c:pt>
                      <c:pt idx="27">
                        <c:v>R3</c:v>
                      </c:pt>
                      <c:pt idx="28">
                        <c:v>R4</c:v>
                      </c:pt>
                      <c:pt idx="29">
                        <c:v>R5</c:v>
                      </c:pt>
                      <c:pt idx="30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苦情件数!$C$27:$AG$27</c15:sqref>
                        </c15:formulaRef>
                      </c:ext>
                    </c:extLst>
                    <c:numCache>
                      <c:formatCode>#,##0_);[Red]\(#,##0\)</c:formatCode>
                      <c:ptCount val="31"/>
                      <c:pt idx="0">
                        <c:v>1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3</c:v>
                      </c:pt>
                      <c:pt idx="7">
                        <c:v>0</c:v>
                      </c:pt>
                      <c:pt idx="8">
                        <c:v>1</c:v>
                      </c:pt>
                      <c:pt idx="9">
                        <c:v>2</c:v>
                      </c:pt>
                      <c:pt idx="10">
                        <c:v>2</c:v>
                      </c:pt>
                      <c:pt idx="11">
                        <c:v>2</c:v>
                      </c:pt>
                      <c:pt idx="13">
                        <c:v>3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2</c:v>
                      </c:pt>
                      <c:pt idx="20" formatCode="0_ ">
                        <c:v>0</c:v>
                      </c:pt>
                      <c:pt idx="21" formatCode="0_ ">
                        <c:v>1</c:v>
                      </c:pt>
                      <c:pt idx="22" formatCode="0_ ">
                        <c:v>0</c:v>
                      </c:pt>
                      <c:pt idx="23">
                        <c:v>2</c:v>
                      </c:pt>
                      <c:pt idx="2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D74-49F7-AD43-62147133DED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苦情件数!$B$29</c15:sqref>
                        </c15:formulaRef>
                      </c:ext>
                    </c:extLst>
                    <c:strCache>
                      <c:ptCount val="1"/>
                      <c:pt idx="0">
                        <c:v>和 歌 山 市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苦情件数!$C$7:$AG$7</c15:sqref>
                        </c15:formulaRef>
                      </c:ext>
                    </c:extLst>
                    <c:strCache>
                      <c:ptCount val="31"/>
                      <c:pt idx="0">
                        <c:v>H6</c:v>
                      </c:pt>
                      <c:pt idx="1">
                        <c:v>H7</c:v>
                      </c:pt>
                      <c:pt idx="2">
                        <c:v>H8</c:v>
                      </c:pt>
                      <c:pt idx="3">
                        <c:v>H9</c:v>
                      </c:pt>
                      <c:pt idx="4">
                        <c:v>H10</c:v>
                      </c:pt>
                      <c:pt idx="5">
                        <c:v>H11</c:v>
                      </c:pt>
                      <c:pt idx="6">
                        <c:v>H12</c:v>
                      </c:pt>
                      <c:pt idx="7">
                        <c:v>H13</c:v>
                      </c:pt>
                      <c:pt idx="8">
                        <c:v>H14</c:v>
                      </c:pt>
                      <c:pt idx="9">
                        <c:v>H15</c:v>
                      </c:pt>
                      <c:pt idx="10">
                        <c:v>H16</c:v>
                      </c:pt>
                      <c:pt idx="11">
                        <c:v>H17</c:v>
                      </c:pt>
                      <c:pt idx="12">
                        <c:v>H18</c:v>
                      </c:pt>
                      <c:pt idx="13">
                        <c:v>H19</c:v>
                      </c:pt>
                      <c:pt idx="14">
                        <c:v>H20</c:v>
                      </c:pt>
                      <c:pt idx="15">
                        <c:v>H21</c:v>
                      </c:pt>
                      <c:pt idx="16">
                        <c:v>H22</c:v>
                      </c:pt>
                      <c:pt idx="17">
                        <c:v>H23</c:v>
                      </c:pt>
                      <c:pt idx="18">
                        <c:v>H24</c:v>
                      </c:pt>
                      <c:pt idx="19">
                        <c:v>H25</c:v>
                      </c:pt>
                      <c:pt idx="20">
                        <c:v>H26</c:v>
                      </c:pt>
                      <c:pt idx="21">
                        <c:v>H27</c:v>
                      </c:pt>
                      <c:pt idx="22">
                        <c:v>H28</c:v>
                      </c:pt>
                      <c:pt idx="23">
                        <c:v>H29</c:v>
                      </c:pt>
                      <c:pt idx="24">
                        <c:v>H30</c:v>
                      </c:pt>
                      <c:pt idx="25">
                        <c:v>R1</c:v>
                      </c:pt>
                      <c:pt idx="26">
                        <c:v>R2</c:v>
                      </c:pt>
                      <c:pt idx="27">
                        <c:v>R3</c:v>
                      </c:pt>
                      <c:pt idx="28">
                        <c:v>R4</c:v>
                      </c:pt>
                      <c:pt idx="29">
                        <c:v>R5</c:v>
                      </c:pt>
                      <c:pt idx="30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苦情件数!$C$29:$AG$29</c15:sqref>
                        </c15:formulaRef>
                      </c:ext>
                    </c:extLst>
                    <c:numCache>
                      <c:formatCode>#,##0_);[Red]\(#,##0\)</c:formatCode>
                      <c:ptCount val="31"/>
                      <c:pt idx="0">
                        <c:v>12</c:v>
                      </c:pt>
                      <c:pt idx="1">
                        <c:v>3</c:v>
                      </c:pt>
                      <c:pt idx="2">
                        <c:v>5</c:v>
                      </c:pt>
                      <c:pt idx="3">
                        <c:v>3</c:v>
                      </c:pt>
                      <c:pt idx="4">
                        <c:v>2</c:v>
                      </c:pt>
                      <c:pt idx="5">
                        <c:v>0</c:v>
                      </c:pt>
                      <c:pt idx="6">
                        <c:v>4</c:v>
                      </c:pt>
                      <c:pt idx="7">
                        <c:v>0</c:v>
                      </c:pt>
                      <c:pt idx="8">
                        <c:v>3</c:v>
                      </c:pt>
                      <c:pt idx="9">
                        <c:v>3</c:v>
                      </c:pt>
                      <c:pt idx="10">
                        <c:v>1</c:v>
                      </c:pt>
                      <c:pt idx="12">
                        <c:v>0</c:v>
                      </c:pt>
                      <c:pt idx="13">
                        <c:v>3</c:v>
                      </c:pt>
                      <c:pt idx="14">
                        <c:v>1</c:v>
                      </c:pt>
                      <c:pt idx="16">
                        <c:v>2</c:v>
                      </c:pt>
                      <c:pt idx="17">
                        <c:v>1</c:v>
                      </c:pt>
                      <c:pt idx="19">
                        <c:v>1</c:v>
                      </c:pt>
                      <c:pt idx="20" formatCode="0_ ">
                        <c:v>0</c:v>
                      </c:pt>
                      <c:pt idx="21" formatCode="0_ ">
                        <c:v>0</c:v>
                      </c:pt>
                      <c:pt idx="22" formatCode="0_ ">
                        <c:v>0</c:v>
                      </c:pt>
                      <c:pt idx="23">
                        <c:v>0</c:v>
                      </c:pt>
                      <c:pt idx="24">
                        <c:v>5</c:v>
                      </c:pt>
                      <c:pt idx="25">
                        <c:v>6</c:v>
                      </c:pt>
                      <c:pt idx="26">
                        <c:v>7</c:v>
                      </c:pt>
                      <c:pt idx="27">
                        <c:v>8</c:v>
                      </c:pt>
                      <c:pt idx="28">
                        <c:v>3</c:v>
                      </c:pt>
                      <c:pt idx="29">
                        <c:v>2</c:v>
                      </c:pt>
                      <c:pt idx="3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D74-49F7-AD43-62147133DED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苦情件数!$B$30</c15:sqref>
                        </c15:formulaRef>
                      </c:ext>
                    </c:extLst>
                    <c:strCache>
                      <c:ptCount val="1"/>
                      <c:pt idx="0">
                        <c:v>そ  の  他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苦情件数!$C$7:$AG$7</c15:sqref>
                        </c15:formulaRef>
                      </c:ext>
                    </c:extLst>
                    <c:strCache>
                      <c:ptCount val="31"/>
                      <c:pt idx="0">
                        <c:v>H6</c:v>
                      </c:pt>
                      <c:pt idx="1">
                        <c:v>H7</c:v>
                      </c:pt>
                      <c:pt idx="2">
                        <c:v>H8</c:v>
                      </c:pt>
                      <c:pt idx="3">
                        <c:v>H9</c:v>
                      </c:pt>
                      <c:pt idx="4">
                        <c:v>H10</c:v>
                      </c:pt>
                      <c:pt idx="5">
                        <c:v>H11</c:v>
                      </c:pt>
                      <c:pt idx="6">
                        <c:v>H12</c:v>
                      </c:pt>
                      <c:pt idx="7">
                        <c:v>H13</c:v>
                      </c:pt>
                      <c:pt idx="8">
                        <c:v>H14</c:v>
                      </c:pt>
                      <c:pt idx="9">
                        <c:v>H15</c:v>
                      </c:pt>
                      <c:pt idx="10">
                        <c:v>H16</c:v>
                      </c:pt>
                      <c:pt idx="11">
                        <c:v>H17</c:v>
                      </c:pt>
                      <c:pt idx="12">
                        <c:v>H18</c:v>
                      </c:pt>
                      <c:pt idx="13">
                        <c:v>H19</c:v>
                      </c:pt>
                      <c:pt idx="14">
                        <c:v>H20</c:v>
                      </c:pt>
                      <c:pt idx="15">
                        <c:v>H21</c:v>
                      </c:pt>
                      <c:pt idx="16">
                        <c:v>H22</c:v>
                      </c:pt>
                      <c:pt idx="17">
                        <c:v>H23</c:v>
                      </c:pt>
                      <c:pt idx="18">
                        <c:v>H24</c:v>
                      </c:pt>
                      <c:pt idx="19">
                        <c:v>H25</c:v>
                      </c:pt>
                      <c:pt idx="20">
                        <c:v>H26</c:v>
                      </c:pt>
                      <c:pt idx="21">
                        <c:v>H27</c:v>
                      </c:pt>
                      <c:pt idx="22">
                        <c:v>H28</c:v>
                      </c:pt>
                      <c:pt idx="23">
                        <c:v>H29</c:v>
                      </c:pt>
                      <c:pt idx="24">
                        <c:v>H30</c:v>
                      </c:pt>
                      <c:pt idx="25">
                        <c:v>R1</c:v>
                      </c:pt>
                      <c:pt idx="26">
                        <c:v>R2</c:v>
                      </c:pt>
                      <c:pt idx="27">
                        <c:v>R3</c:v>
                      </c:pt>
                      <c:pt idx="28">
                        <c:v>R4</c:v>
                      </c:pt>
                      <c:pt idx="29">
                        <c:v>R5</c:v>
                      </c:pt>
                      <c:pt idx="30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苦情件数!$C$30:$AG$30</c15:sqref>
                        </c15:formulaRef>
                      </c:ext>
                    </c:extLst>
                    <c:numCache>
                      <c:formatCode>#,##0_);[Red]\(#,##0\)</c:formatCode>
                      <c:ptCount val="31"/>
                      <c:pt idx="0">
                        <c:v>1</c:v>
                      </c:pt>
                      <c:pt idx="1">
                        <c:v>2</c:v>
                      </c:pt>
                      <c:pt idx="2">
                        <c:v>1</c:v>
                      </c:pt>
                      <c:pt idx="3">
                        <c:v>4</c:v>
                      </c:pt>
                      <c:pt idx="4">
                        <c:v>7</c:v>
                      </c:pt>
                      <c:pt idx="5">
                        <c:v>1</c:v>
                      </c:pt>
                      <c:pt idx="6">
                        <c:v>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1</c:v>
                      </c:pt>
                      <c:pt idx="11">
                        <c:v>1</c:v>
                      </c:pt>
                      <c:pt idx="12">
                        <c:v>0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8">
                        <c:v>1</c:v>
                      </c:pt>
                      <c:pt idx="20" formatCode="0_ ">
                        <c:v>0</c:v>
                      </c:pt>
                      <c:pt idx="21" formatCode="0_ ">
                        <c:v>0</c:v>
                      </c:pt>
                      <c:pt idx="22" formatCode="0_ ">
                        <c:v>0</c:v>
                      </c:pt>
                      <c:pt idx="2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D74-49F7-AD43-62147133DED4}"/>
                  </c:ext>
                </c:extLst>
              </c15:ser>
            </c15:filteredBarSeries>
          </c:ext>
        </c:extLst>
      </c:barChart>
      <c:catAx>
        <c:axId val="47474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800"/>
                  <a:t>年　　度</a:t>
                </a:r>
              </a:p>
            </c:rich>
          </c:tx>
          <c:layout>
            <c:manualLayout>
              <c:xMode val="edge"/>
              <c:yMode val="edge"/>
              <c:x val="0.43933431065838457"/>
              <c:y val="0.92757929583126431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7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4760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8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800"/>
                  <a:t>件</a:t>
                </a:r>
              </a:p>
            </c:rich>
          </c:tx>
          <c:layout>
            <c:manualLayout>
              <c:xMode val="edge"/>
              <c:yMode val="edge"/>
              <c:x val="6.272311705717637E-2"/>
              <c:y val="3.1747712057536216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8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#,##0_);[Red]\(#,##0\)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74176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8188573257957936"/>
          <c:y val="0.16879759769865657"/>
          <c:w val="9.0650179552352508E-2"/>
          <c:h val="0.67574862450042561"/>
        </c:manualLayout>
      </c:layout>
      <c:overlay val="0"/>
      <c:spPr>
        <a:pattFill prst="pct5">
          <a:fgClr>
            <a:schemeClr val="bg1"/>
          </a:fgClr>
          <a:bgClr>
            <a:schemeClr val="bg1"/>
          </a:bgClr>
        </a:patt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6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2</xdr:col>
      <xdr:colOff>0</xdr:colOff>
      <xdr:row>8</xdr:row>
      <xdr:rowOff>0</xdr:rowOff>
    </xdr:to>
    <xdr:sp macro="" textlink="">
      <xdr:nvSpPr>
        <xdr:cNvPr id="5301" name="Line 1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>
          <a:spLocks noChangeShapeType="1"/>
        </xdr:cNvSpPr>
      </xdr:nvSpPr>
      <xdr:spPr bwMode="auto">
        <a:xfrm>
          <a:off x="9525" y="1895475"/>
          <a:ext cx="2705100" cy="752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898524</xdr:colOff>
      <xdr:row>37</xdr:row>
      <xdr:rowOff>143163</xdr:rowOff>
    </xdr:from>
    <xdr:to>
      <xdr:col>33</xdr:col>
      <xdr:colOff>266700</xdr:colOff>
      <xdr:row>71</xdr:row>
      <xdr:rowOff>66964</xdr:rowOff>
    </xdr:to>
    <xdr:graphicFrame macro="">
      <xdr:nvGraphicFramePr>
        <xdr:cNvPr id="5302" name="グラフ 2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9525</xdr:colOff>
      <xdr:row>6</xdr:row>
      <xdr:rowOff>9525</xdr:rowOff>
    </xdr:from>
    <xdr:to>
      <xdr:col>40</xdr:col>
      <xdr:colOff>0</xdr:colOff>
      <xdr:row>8</xdr:row>
      <xdr:rowOff>0</xdr:rowOff>
    </xdr:to>
    <xdr:sp macro="" textlink="">
      <xdr:nvSpPr>
        <xdr:cNvPr id="5303" name="Line 1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>
          <a:spLocks noChangeShapeType="1"/>
        </xdr:cNvSpPr>
      </xdr:nvSpPr>
      <xdr:spPr bwMode="auto">
        <a:xfrm>
          <a:off x="33318450" y="1895475"/>
          <a:ext cx="4067175" cy="7524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730250</xdr:colOff>
      <xdr:row>0</xdr:row>
      <xdr:rowOff>81396</xdr:rowOff>
    </xdr:from>
    <xdr:to>
      <xdr:col>33</xdr:col>
      <xdr:colOff>523875</xdr:colOff>
      <xdr:row>1</xdr:row>
      <xdr:rowOff>353581</xdr:rowOff>
    </xdr:to>
    <xdr:sp macro="" textlink="">
      <xdr:nvSpPr>
        <xdr:cNvPr id="6" name="テキスト ボックス 2">
          <a:extLst>
            <a:ext uri="{FF2B5EF4-FFF2-40B4-BE49-F238E27FC236}">
              <a16:creationId xmlns:a16="http://schemas.microsoft.com/office/drawing/2014/main" id="{731DB9C7-C98F-4B91-9D2E-5839638238F3}"/>
            </a:ext>
          </a:extLst>
        </xdr:cNvPr>
        <xdr:cNvSpPr txBox="1">
          <a:spLocks noChangeArrowheads="1"/>
        </xdr:cNvSpPr>
      </xdr:nvSpPr>
      <xdr:spPr bwMode="auto">
        <a:xfrm>
          <a:off x="33782000" y="81396"/>
          <a:ext cx="3070225" cy="78653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ja-JP" sz="3600" kern="100">
              <a:effectLst/>
              <a:latin typeface="Century"/>
              <a:ea typeface="ＭＳ ゴシック"/>
              <a:cs typeface="Times New Roman"/>
            </a:rPr>
            <a:t>資料－３</a:t>
          </a:r>
          <a:endParaRPr lang="ja-JP" sz="36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CL68"/>
  <sheetViews>
    <sheetView tabSelected="1" view="pageBreakPreview" zoomScale="30" zoomScaleNormal="75" zoomScaleSheetLayoutView="30" workbookViewId="0">
      <pane xSplit="2" ySplit="8" topLeftCell="C9" activePane="bottomRight" state="frozen"/>
      <selection pane="topRight" activeCell="C1" sqref="C1"/>
      <selection pane="bottomLeft" activeCell="A7" sqref="A7"/>
      <selection pane="bottomRight" activeCell="CO32" sqref="CO32"/>
    </sheetView>
  </sheetViews>
  <sheetFormatPr defaultColWidth="9" defaultRowHeight="14"/>
  <cols>
    <col min="1" max="1" width="7.81640625" style="1" customWidth="1"/>
    <col min="2" max="2" width="27.7265625" style="2" customWidth="1"/>
    <col min="3" max="6" width="15.6328125" style="2" customWidth="1"/>
    <col min="7" max="17" width="15.6328125" style="1" customWidth="1"/>
    <col min="18" max="18" width="15.453125" style="1" customWidth="1"/>
    <col min="19" max="33" width="15.6328125" style="1" customWidth="1"/>
    <col min="34" max="34" width="17.6328125" style="1" customWidth="1"/>
    <col min="35" max="35" width="3.453125" style="1" customWidth="1"/>
    <col min="36" max="38" width="7" style="1" hidden="1" customWidth="1"/>
    <col min="39" max="39" width="28" style="1" hidden="1" customWidth="1"/>
    <col min="40" max="40" width="25.453125" style="1" hidden="1" customWidth="1"/>
    <col min="41" max="54" width="7" style="1" hidden="1" customWidth="1"/>
    <col min="55" max="55" width="0" style="1" hidden="1" customWidth="1"/>
    <col min="56" max="56" width="12.1796875" style="1" hidden="1" customWidth="1"/>
    <col min="57" max="65" width="8.6328125" style="1" hidden="1" customWidth="1"/>
    <col min="66" max="66" width="6.453125" style="1" hidden="1" customWidth="1"/>
    <col min="67" max="67" width="5.7265625" style="1" hidden="1" customWidth="1"/>
    <col min="68" max="68" width="7.81640625" style="1" hidden="1" customWidth="1"/>
    <col min="69" max="69" width="6" style="1" hidden="1" customWidth="1"/>
    <col min="70" max="71" width="6.6328125" style="1" hidden="1" customWidth="1"/>
    <col min="72" max="72" width="6" style="1" hidden="1" customWidth="1"/>
    <col min="73" max="75" width="6.81640625" style="1" hidden="1" customWidth="1"/>
    <col min="76" max="88" width="0" style="1" hidden="1" customWidth="1"/>
    <col min="89" max="89" width="9" style="1"/>
    <col min="90" max="90" width="11.36328125" style="1" bestFit="1" customWidth="1"/>
    <col min="91" max="16384" width="9" style="1"/>
  </cols>
  <sheetData>
    <row r="1" spans="1:56" ht="40.5" customHeight="1">
      <c r="W1" s="138"/>
      <c r="X1" s="138"/>
      <c r="Z1" s="141"/>
      <c r="AA1" s="141"/>
      <c r="AB1" s="141"/>
      <c r="AC1" s="141"/>
      <c r="AD1" s="141"/>
      <c r="AE1" s="141"/>
      <c r="AF1" s="141"/>
      <c r="AG1" s="141"/>
      <c r="AH1" s="141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</row>
    <row r="2" spans="1:56" ht="40.5" customHeight="1">
      <c r="W2" s="138"/>
      <c r="X2" s="138"/>
      <c r="Z2" s="141"/>
      <c r="AA2" s="141"/>
      <c r="AB2" s="141"/>
      <c r="AC2" s="141"/>
      <c r="AD2" s="141"/>
      <c r="AE2" s="141"/>
      <c r="AF2" s="141"/>
      <c r="AG2" s="141"/>
      <c r="AH2" s="141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</row>
    <row r="3" spans="1:56" ht="60.75" customHeight="1">
      <c r="A3" s="208" t="s">
        <v>42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139"/>
      <c r="AA3" s="139"/>
      <c r="AB3" s="139"/>
      <c r="AF3" s="218" t="s">
        <v>105</v>
      </c>
      <c r="AG3" s="218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</row>
    <row r="4" spans="1:56" ht="60.75" hidden="1" customHeight="1">
      <c r="A4" s="3"/>
      <c r="B4" s="4"/>
      <c r="C4" s="4"/>
      <c r="D4" s="4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6"/>
      <c r="BD4" s="6"/>
    </row>
    <row r="5" spans="1:56" ht="47.25" customHeight="1">
      <c r="A5" s="7"/>
      <c r="B5" s="8"/>
      <c r="C5" s="8"/>
      <c r="D5" s="8"/>
      <c r="E5" s="8"/>
      <c r="F5" s="8"/>
      <c r="G5" s="9"/>
      <c r="H5" s="9"/>
      <c r="I5" s="9"/>
      <c r="J5" s="9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AA5" s="142"/>
      <c r="AB5" s="178"/>
      <c r="AC5" s="142"/>
      <c r="AD5" s="142"/>
      <c r="AE5" s="142"/>
      <c r="AF5" s="142"/>
      <c r="AG5" s="142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</row>
    <row r="6" spans="1:56" ht="47.25" customHeight="1" thickBot="1">
      <c r="A6" s="7"/>
      <c r="B6" s="8"/>
      <c r="C6" s="142">
        <v>1994</v>
      </c>
      <c r="D6" s="142">
        <v>1995</v>
      </c>
      <c r="E6" s="142">
        <v>1996</v>
      </c>
      <c r="F6" s="142">
        <v>1997</v>
      </c>
      <c r="G6" s="142">
        <v>1998</v>
      </c>
      <c r="H6" s="142">
        <v>1999</v>
      </c>
      <c r="I6" s="142">
        <v>2000</v>
      </c>
      <c r="J6" s="142">
        <v>2001</v>
      </c>
      <c r="K6" s="142">
        <v>2002</v>
      </c>
      <c r="L6" s="142">
        <v>2003</v>
      </c>
      <c r="M6" s="142">
        <v>2004</v>
      </c>
      <c r="N6" s="142">
        <v>2005</v>
      </c>
      <c r="O6" s="142">
        <v>2006</v>
      </c>
      <c r="P6" s="142">
        <v>2007</v>
      </c>
      <c r="Q6" s="142">
        <v>2008</v>
      </c>
      <c r="R6" s="142">
        <v>2009</v>
      </c>
      <c r="S6" s="142">
        <v>2010</v>
      </c>
      <c r="T6" s="142">
        <v>2011</v>
      </c>
      <c r="U6" s="142">
        <v>2012</v>
      </c>
      <c r="V6" s="142">
        <v>2013</v>
      </c>
      <c r="W6" s="142">
        <v>2014</v>
      </c>
      <c r="X6" s="142">
        <v>2015</v>
      </c>
      <c r="Y6" s="142">
        <v>2016</v>
      </c>
      <c r="Z6" s="142">
        <v>2017</v>
      </c>
      <c r="AA6" s="142">
        <v>2018</v>
      </c>
      <c r="AB6" s="142">
        <v>2019</v>
      </c>
      <c r="AC6" s="142">
        <v>2020</v>
      </c>
      <c r="AD6" s="142">
        <v>2021</v>
      </c>
      <c r="AE6" s="142">
        <v>2022</v>
      </c>
      <c r="AF6" s="142">
        <v>2023</v>
      </c>
      <c r="AG6" s="142">
        <v>2024</v>
      </c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</row>
    <row r="7" spans="1:56" s="11" customFormat="1" ht="40" customHeight="1">
      <c r="A7" s="71"/>
      <c r="B7" s="72" t="s">
        <v>0</v>
      </c>
      <c r="C7" s="73" t="s">
        <v>46</v>
      </c>
      <c r="D7" s="74" t="s">
        <v>47</v>
      </c>
      <c r="E7" s="74" t="s">
        <v>48</v>
      </c>
      <c r="F7" s="74" t="s">
        <v>49</v>
      </c>
      <c r="G7" s="75" t="s">
        <v>50</v>
      </c>
      <c r="H7" s="75" t="s">
        <v>51</v>
      </c>
      <c r="I7" s="75" t="s">
        <v>52</v>
      </c>
      <c r="J7" s="74" t="s">
        <v>53</v>
      </c>
      <c r="K7" s="76" t="s">
        <v>54</v>
      </c>
      <c r="L7" s="75" t="s">
        <v>55</v>
      </c>
      <c r="M7" s="75" t="s">
        <v>56</v>
      </c>
      <c r="N7" s="75" t="s">
        <v>57</v>
      </c>
      <c r="O7" s="75" t="s">
        <v>58</v>
      </c>
      <c r="P7" s="74" t="s">
        <v>63</v>
      </c>
      <c r="Q7" s="75" t="s">
        <v>59</v>
      </c>
      <c r="R7" s="74" t="s">
        <v>60</v>
      </c>
      <c r="S7" s="74" t="s">
        <v>61</v>
      </c>
      <c r="T7" s="74" t="s">
        <v>64</v>
      </c>
      <c r="U7" s="74" t="s">
        <v>65</v>
      </c>
      <c r="V7" s="74" t="s">
        <v>66</v>
      </c>
      <c r="W7" s="77" t="s">
        <v>62</v>
      </c>
      <c r="X7" s="77" t="s">
        <v>67</v>
      </c>
      <c r="Y7" s="77" t="s">
        <v>68</v>
      </c>
      <c r="Z7" s="77" t="s">
        <v>69</v>
      </c>
      <c r="AA7" s="74" t="s">
        <v>94</v>
      </c>
      <c r="AB7" s="75" t="s">
        <v>95</v>
      </c>
      <c r="AC7" s="75" t="s">
        <v>100</v>
      </c>
      <c r="AD7" s="75" t="s">
        <v>101</v>
      </c>
      <c r="AE7" s="75" t="s">
        <v>103</v>
      </c>
      <c r="AF7" s="75" t="s">
        <v>106</v>
      </c>
      <c r="AG7" s="75" t="s">
        <v>107</v>
      </c>
      <c r="AH7" s="210" t="s">
        <v>28</v>
      </c>
      <c r="AI7" s="12"/>
      <c r="AJ7" s="12"/>
      <c r="AK7" s="12"/>
      <c r="AL7" s="12"/>
      <c r="AM7" s="10"/>
      <c r="AN7" s="40" t="s">
        <v>0</v>
      </c>
      <c r="AO7" s="219" t="s">
        <v>45</v>
      </c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30"/>
      <c r="BB7" s="12"/>
      <c r="BC7" s="12"/>
    </row>
    <row r="8" spans="1:56" s="11" customFormat="1" ht="40" customHeight="1" thickBot="1">
      <c r="A8" s="215" t="s">
        <v>1</v>
      </c>
      <c r="B8" s="216"/>
      <c r="C8" s="78" t="s">
        <v>29</v>
      </c>
      <c r="D8" s="79" t="s">
        <v>29</v>
      </c>
      <c r="E8" s="79" t="s">
        <v>2</v>
      </c>
      <c r="F8" s="79" t="s">
        <v>2</v>
      </c>
      <c r="G8" s="80" t="s">
        <v>2</v>
      </c>
      <c r="H8" s="81" t="s">
        <v>2</v>
      </c>
      <c r="I8" s="81" t="s">
        <v>2</v>
      </c>
      <c r="J8" s="82" t="s">
        <v>2</v>
      </c>
      <c r="K8" s="83" t="s">
        <v>2</v>
      </c>
      <c r="L8" s="81" t="s">
        <v>40</v>
      </c>
      <c r="M8" s="81" t="s">
        <v>40</v>
      </c>
      <c r="N8" s="81" t="s">
        <v>40</v>
      </c>
      <c r="O8" s="81" t="s">
        <v>40</v>
      </c>
      <c r="P8" s="82" t="s">
        <v>40</v>
      </c>
      <c r="Q8" s="81" t="s">
        <v>40</v>
      </c>
      <c r="R8" s="82" t="s">
        <v>40</v>
      </c>
      <c r="S8" s="82" t="s">
        <v>40</v>
      </c>
      <c r="T8" s="82" t="s">
        <v>40</v>
      </c>
      <c r="U8" s="82" t="s">
        <v>40</v>
      </c>
      <c r="V8" s="82" t="s">
        <v>40</v>
      </c>
      <c r="W8" s="82" t="s">
        <v>40</v>
      </c>
      <c r="X8" s="82" t="s">
        <v>40</v>
      </c>
      <c r="Y8" s="82" t="s">
        <v>40</v>
      </c>
      <c r="Z8" s="82" t="s">
        <v>40</v>
      </c>
      <c r="AA8" s="82" t="s">
        <v>40</v>
      </c>
      <c r="AB8" s="82" t="s">
        <v>40</v>
      </c>
      <c r="AC8" s="82" t="s">
        <v>40</v>
      </c>
      <c r="AD8" s="82" t="s">
        <v>40</v>
      </c>
      <c r="AE8" s="82" t="s">
        <v>40</v>
      </c>
      <c r="AF8" s="82" t="s">
        <v>40</v>
      </c>
      <c r="AG8" s="82" t="s">
        <v>40</v>
      </c>
      <c r="AH8" s="211"/>
      <c r="AI8" s="17"/>
      <c r="AJ8" s="17"/>
      <c r="AK8" s="17"/>
      <c r="AL8" s="17"/>
      <c r="AM8" s="220" t="s">
        <v>1</v>
      </c>
      <c r="AN8" s="221"/>
      <c r="AO8" s="43">
        <v>4</v>
      </c>
      <c r="AP8" s="43">
        <v>5</v>
      </c>
      <c r="AQ8" s="43">
        <v>6</v>
      </c>
      <c r="AR8" s="43">
        <v>7</v>
      </c>
      <c r="AS8" s="43">
        <v>8</v>
      </c>
      <c r="AT8" s="43">
        <v>9</v>
      </c>
      <c r="AU8" s="43">
        <v>10</v>
      </c>
      <c r="AV8" s="43">
        <v>11</v>
      </c>
      <c r="AW8" s="43">
        <v>12</v>
      </c>
      <c r="AX8" s="43">
        <v>1</v>
      </c>
      <c r="AY8" s="43">
        <v>2</v>
      </c>
      <c r="AZ8" s="43">
        <v>3</v>
      </c>
      <c r="BA8" s="41" t="s">
        <v>43</v>
      </c>
      <c r="BB8" s="17"/>
      <c r="BC8" s="17"/>
    </row>
    <row r="9" spans="1:56" s="22" customFormat="1" ht="40" customHeight="1" thickTop="1">
      <c r="A9" s="61"/>
      <c r="B9" s="161" t="s">
        <v>102</v>
      </c>
      <c r="C9" s="162"/>
      <c r="D9" s="163"/>
      <c r="E9" s="163"/>
      <c r="F9" s="163"/>
      <c r="G9" s="164"/>
      <c r="H9" s="165"/>
      <c r="I9" s="166"/>
      <c r="J9" s="167"/>
      <c r="K9" s="168"/>
      <c r="L9" s="166"/>
      <c r="M9" s="166"/>
      <c r="N9" s="166"/>
      <c r="O9" s="166"/>
      <c r="P9" s="167"/>
      <c r="Q9" s="166"/>
      <c r="R9" s="167" t="s">
        <v>96</v>
      </c>
      <c r="S9" s="169">
        <v>1</v>
      </c>
      <c r="T9" s="169">
        <v>4</v>
      </c>
      <c r="U9" s="167" t="s">
        <v>96</v>
      </c>
      <c r="V9" s="168" t="s">
        <v>96</v>
      </c>
      <c r="W9" s="165" t="s">
        <v>96</v>
      </c>
      <c r="X9" s="123" t="s">
        <v>96</v>
      </c>
      <c r="Y9" s="123">
        <v>1</v>
      </c>
      <c r="Z9" s="123">
        <v>2</v>
      </c>
      <c r="AA9" s="123" t="s">
        <v>96</v>
      </c>
      <c r="AB9" s="123">
        <v>2</v>
      </c>
      <c r="AC9" s="123">
        <v>1</v>
      </c>
      <c r="AD9" s="123">
        <v>2</v>
      </c>
      <c r="AE9" s="123">
        <v>1</v>
      </c>
      <c r="AF9" s="202"/>
      <c r="AG9" s="202"/>
      <c r="AH9" s="174">
        <f>SUM(C9:AG9)</f>
        <v>14</v>
      </c>
      <c r="AI9" s="21"/>
      <c r="AJ9" s="21"/>
      <c r="AK9" s="21"/>
      <c r="AL9" s="21"/>
      <c r="AM9" s="24"/>
      <c r="AN9" s="20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21"/>
      <c r="BB9" s="21"/>
      <c r="BC9" s="21"/>
    </row>
    <row r="10" spans="1:56" s="22" customFormat="1" ht="40" customHeight="1">
      <c r="A10" s="58"/>
      <c r="B10" s="59" t="s">
        <v>3</v>
      </c>
      <c r="C10" s="84"/>
      <c r="D10" s="85">
        <v>1</v>
      </c>
      <c r="E10" s="85"/>
      <c r="F10" s="85">
        <v>6</v>
      </c>
      <c r="G10" s="86">
        <v>6</v>
      </c>
      <c r="H10" s="87">
        <v>2</v>
      </c>
      <c r="I10" s="87">
        <v>4</v>
      </c>
      <c r="J10" s="85">
        <v>5</v>
      </c>
      <c r="K10" s="86">
        <v>3</v>
      </c>
      <c r="L10" s="87"/>
      <c r="M10" s="87">
        <v>7</v>
      </c>
      <c r="N10" s="87">
        <v>2</v>
      </c>
      <c r="O10" s="87">
        <v>1</v>
      </c>
      <c r="P10" s="85">
        <v>1</v>
      </c>
      <c r="Q10" s="87">
        <v>1</v>
      </c>
      <c r="R10" s="85">
        <v>14</v>
      </c>
      <c r="S10" s="88">
        <v>1</v>
      </c>
      <c r="T10" s="88">
        <v>1</v>
      </c>
      <c r="U10" s="85">
        <v>2</v>
      </c>
      <c r="V10" s="86">
        <v>4</v>
      </c>
      <c r="W10" s="85">
        <v>2</v>
      </c>
      <c r="X10" s="96">
        <v>1</v>
      </c>
      <c r="Y10" s="96" t="str">
        <f t="shared" ref="Y10:Z22" si="0">$BA10</f>
        <v/>
      </c>
      <c r="Z10" s="145">
        <v>1</v>
      </c>
      <c r="AA10" s="145"/>
      <c r="AB10" s="145">
        <v>2</v>
      </c>
      <c r="AC10" s="145"/>
      <c r="AD10" s="101">
        <v>1</v>
      </c>
      <c r="AE10" s="101"/>
      <c r="AF10" s="95"/>
      <c r="AG10" s="95"/>
      <c r="AH10" s="173">
        <f t="shared" ref="AH10:AH33" si="1">SUM(C10:AG10)</f>
        <v>68</v>
      </c>
      <c r="AI10" s="21"/>
      <c r="AJ10" s="21"/>
      <c r="AK10" s="21"/>
      <c r="AL10" s="21"/>
      <c r="AM10" s="19"/>
      <c r="AN10" s="20" t="s">
        <v>3</v>
      </c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21" t="str">
        <f t="shared" ref="BA10:BA25" si="2">IF(SUM(AO10:AZ10)=0,"",SUM(AO10:AZ10))</f>
        <v/>
      </c>
      <c r="BB10" s="21"/>
      <c r="BC10" s="21"/>
    </row>
    <row r="11" spans="1:56" s="22" customFormat="1" ht="40" customHeight="1">
      <c r="A11" s="58"/>
      <c r="B11" s="60" t="s">
        <v>5</v>
      </c>
      <c r="C11" s="89"/>
      <c r="D11" s="90"/>
      <c r="E11" s="90">
        <v>2</v>
      </c>
      <c r="F11" s="90"/>
      <c r="G11" s="91">
        <v>4</v>
      </c>
      <c r="H11" s="92">
        <v>1</v>
      </c>
      <c r="I11" s="92">
        <v>2</v>
      </c>
      <c r="J11" s="93" t="s">
        <v>4</v>
      </c>
      <c r="K11" s="91" t="s">
        <v>4</v>
      </c>
      <c r="L11" s="92"/>
      <c r="M11" s="92">
        <v>1</v>
      </c>
      <c r="N11" s="92"/>
      <c r="O11" s="92"/>
      <c r="P11" s="93">
        <v>2</v>
      </c>
      <c r="Q11" s="92">
        <v>1</v>
      </c>
      <c r="R11" s="93"/>
      <c r="S11" s="94"/>
      <c r="T11" s="94"/>
      <c r="U11" s="93"/>
      <c r="V11" s="91">
        <v>2</v>
      </c>
      <c r="W11" s="92">
        <v>1</v>
      </c>
      <c r="X11" s="95"/>
      <c r="Y11" s="95" t="str">
        <f t="shared" si="0"/>
        <v/>
      </c>
      <c r="Z11" s="95" t="str">
        <f>$BA11</f>
        <v/>
      </c>
      <c r="AA11" s="101"/>
      <c r="AB11" s="101"/>
      <c r="AC11" s="101"/>
      <c r="AD11" s="101"/>
      <c r="AE11" s="101"/>
      <c r="AF11" s="101"/>
      <c r="AG11" s="95"/>
      <c r="AH11" s="144">
        <f t="shared" si="1"/>
        <v>16</v>
      </c>
      <c r="AI11" s="21"/>
      <c r="AJ11" s="21"/>
      <c r="AK11" s="21"/>
      <c r="AL11" s="21"/>
      <c r="AM11" s="19"/>
      <c r="AN11" s="23" t="s">
        <v>5</v>
      </c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21" t="str">
        <f t="shared" si="2"/>
        <v/>
      </c>
      <c r="BB11" s="21"/>
      <c r="BC11" s="21"/>
    </row>
    <row r="12" spans="1:56" s="22" customFormat="1" ht="40" customHeight="1">
      <c r="A12" s="61" t="s">
        <v>6</v>
      </c>
      <c r="B12" s="60" t="s">
        <v>7</v>
      </c>
      <c r="C12" s="89"/>
      <c r="D12" s="90">
        <v>1</v>
      </c>
      <c r="E12" s="90">
        <v>1</v>
      </c>
      <c r="F12" s="90"/>
      <c r="G12" s="91"/>
      <c r="H12" s="92">
        <v>1</v>
      </c>
      <c r="I12" s="92"/>
      <c r="J12" s="93">
        <v>1</v>
      </c>
      <c r="K12" s="91" t="s">
        <v>4</v>
      </c>
      <c r="L12" s="92"/>
      <c r="M12" s="92"/>
      <c r="N12" s="92"/>
      <c r="O12" s="92"/>
      <c r="P12" s="93"/>
      <c r="Q12" s="92"/>
      <c r="R12" s="93"/>
      <c r="S12" s="94"/>
      <c r="T12" s="94"/>
      <c r="U12" s="93"/>
      <c r="V12" s="91"/>
      <c r="W12" s="85" t="s">
        <v>44</v>
      </c>
      <c r="X12" s="96"/>
      <c r="Y12" s="96" t="str">
        <f t="shared" si="0"/>
        <v/>
      </c>
      <c r="Z12" s="101" t="str">
        <f t="shared" si="0"/>
        <v/>
      </c>
      <c r="AA12" s="101"/>
      <c r="AB12" s="101"/>
      <c r="AC12" s="101"/>
      <c r="AD12" s="145"/>
      <c r="AE12" s="145"/>
      <c r="AF12" s="204"/>
      <c r="AG12" s="95"/>
      <c r="AH12" s="173">
        <f t="shared" si="1"/>
        <v>4</v>
      </c>
      <c r="AI12" s="21"/>
      <c r="AJ12" s="21"/>
      <c r="AK12" s="21"/>
      <c r="AL12" s="21"/>
      <c r="AM12" s="24" t="s">
        <v>6</v>
      </c>
      <c r="AN12" s="23" t="s">
        <v>7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21" t="str">
        <f t="shared" si="2"/>
        <v/>
      </c>
      <c r="BB12" s="21"/>
      <c r="BC12" s="21"/>
    </row>
    <row r="13" spans="1:56" s="22" customFormat="1" ht="40" customHeight="1">
      <c r="A13" s="58"/>
      <c r="B13" s="60" t="s">
        <v>8</v>
      </c>
      <c r="C13" s="89">
        <v>12</v>
      </c>
      <c r="D13" s="90">
        <v>9</v>
      </c>
      <c r="E13" s="90">
        <v>10</v>
      </c>
      <c r="F13" s="90">
        <v>11</v>
      </c>
      <c r="G13" s="91">
        <v>16</v>
      </c>
      <c r="H13" s="92" t="s">
        <v>4</v>
      </c>
      <c r="I13" s="92">
        <v>3</v>
      </c>
      <c r="J13" s="93">
        <v>1</v>
      </c>
      <c r="K13" s="91">
        <v>1</v>
      </c>
      <c r="L13" s="92">
        <v>10</v>
      </c>
      <c r="M13" s="92">
        <v>5</v>
      </c>
      <c r="N13" s="92">
        <v>6</v>
      </c>
      <c r="O13" s="92">
        <v>5</v>
      </c>
      <c r="P13" s="93">
        <v>4</v>
      </c>
      <c r="Q13" s="92"/>
      <c r="R13" s="93">
        <v>4</v>
      </c>
      <c r="S13" s="94"/>
      <c r="T13" s="94">
        <v>6</v>
      </c>
      <c r="U13" s="93">
        <v>6</v>
      </c>
      <c r="V13" s="91">
        <v>5</v>
      </c>
      <c r="W13" s="92">
        <v>3</v>
      </c>
      <c r="X13" s="95">
        <v>2</v>
      </c>
      <c r="Y13" s="95">
        <v>1</v>
      </c>
      <c r="Z13" s="95">
        <v>1</v>
      </c>
      <c r="AA13" s="101"/>
      <c r="AB13" s="101"/>
      <c r="AC13" s="101"/>
      <c r="AD13" s="101"/>
      <c r="AE13" s="101"/>
      <c r="AF13" s="204"/>
      <c r="AG13" s="204"/>
      <c r="AH13" s="172">
        <f t="shared" si="1"/>
        <v>121</v>
      </c>
      <c r="AI13" s="21"/>
      <c r="AJ13" s="21"/>
      <c r="AK13" s="21"/>
      <c r="AL13" s="21"/>
      <c r="AM13" s="19"/>
      <c r="AN13" s="23" t="s">
        <v>8</v>
      </c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21" t="str">
        <f t="shared" si="2"/>
        <v/>
      </c>
      <c r="BB13" s="21"/>
      <c r="BC13" s="21"/>
    </row>
    <row r="14" spans="1:56" s="22" customFormat="1" ht="40" customHeight="1">
      <c r="A14" s="58"/>
      <c r="B14" s="60" t="s">
        <v>9</v>
      </c>
      <c r="C14" s="89">
        <v>1</v>
      </c>
      <c r="D14" s="90"/>
      <c r="E14" s="90">
        <v>2</v>
      </c>
      <c r="F14" s="90">
        <v>2</v>
      </c>
      <c r="G14" s="91">
        <v>3</v>
      </c>
      <c r="H14" s="92" t="s">
        <v>4</v>
      </c>
      <c r="I14" s="92"/>
      <c r="J14" s="93" t="s">
        <v>4</v>
      </c>
      <c r="K14" s="91" t="s">
        <v>4</v>
      </c>
      <c r="L14" s="92"/>
      <c r="M14" s="92"/>
      <c r="N14" s="92"/>
      <c r="O14" s="92">
        <v>1</v>
      </c>
      <c r="P14" s="93"/>
      <c r="Q14" s="92"/>
      <c r="R14" s="93">
        <v>1</v>
      </c>
      <c r="S14" s="94"/>
      <c r="T14" s="94">
        <v>2</v>
      </c>
      <c r="U14" s="97"/>
      <c r="V14" s="97"/>
      <c r="W14" s="90">
        <v>1</v>
      </c>
      <c r="X14" s="98"/>
      <c r="Y14" s="98">
        <v>1</v>
      </c>
      <c r="Z14" s="101" t="str">
        <f t="shared" si="0"/>
        <v/>
      </c>
      <c r="AA14" s="101"/>
      <c r="AB14" s="101"/>
      <c r="AC14" s="101"/>
      <c r="AD14" s="101"/>
      <c r="AE14" s="101"/>
      <c r="AF14" s="204"/>
      <c r="AG14" s="204"/>
      <c r="AH14" s="172">
        <f t="shared" si="1"/>
        <v>14</v>
      </c>
      <c r="AI14" s="21"/>
      <c r="AJ14" s="21"/>
      <c r="AK14" s="21"/>
      <c r="AL14" s="21"/>
      <c r="AM14" s="19"/>
      <c r="AN14" s="23" t="s">
        <v>9</v>
      </c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21" t="str">
        <f t="shared" si="2"/>
        <v/>
      </c>
      <c r="BB14" s="21"/>
      <c r="BC14" s="21"/>
    </row>
    <row r="15" spans="1:56" s="22" customFormat="1" ht="40" customHeight="1">
      <c r="A15" s="58"/>
      <c r="B15" s="60" t="s">
        <v>10</v>
      </c>
      <c r="C15" s="89">
        <v>2</v>
      </c>
      <c r="D15" s="90">
        <v>9</v>
      </c>
      <c r="E15" s="90">
        <v>7</v>
      </c>
      <c r="F15" s="90">
        <v>32</v>
      </c>
      <c r="G15" s="91">
        <v>56</v>
      </c>
      <c r="H15" s="92">
        <v>19</v>
      </c>
      <c r="I15" s="92">
        <v>6</v>
      </c>
      <c r="J15" s="93">
        <v>6</v>
      </c>
      <c r="K15" s="91">
        <v>3</v>
      </c>
      <c r="L15" s="92">
        <v>9</v>
      </c>
      <c r="M15" s="92">
        <v>1</v>
      </c>
      <c r="N15" s="92">
        <v>1</v>
      </c>
      <c r="O15" s="92">
        <v>4</v>
      </c>
      <c r="P15" s="93">
        <v>5</v>
      </c>
      <c r="Q15" s="92">
        <v>2</v>
      </c>
      <c r="R15" s="93">
        <v>1</v>
      </c>
      <c r="S15" s="94"/>
      <c r="T15" s="94">
        <v>4</v>
      </c>
      <c r="U15" s="93">
        <v>4</v>
      </c>
      <c r="V15" s="93">
        <v>4</v>
      </c>
      <c r="W15" s="90">
        <v>2</v>
      </c>
      <c r="X15" s="98"/>
      <c r="Y15" s="98" t="str">
        <f t="shared" si="0"/>
        <v/>
      </c>
      <c r="Z15" s="101">
        <v>3</v>
      </c>
      <c r="AA15" s="101">
        <v>1</v>
      </c>
      <c r="AB15" s="101"/>
      <c r="AC15" s="101"/>
      <c r="AD15" s="101">
        <v>1</v>
      </c>
      <c r="AE15" s="101">
        <v>1</v>
      </c>
      <c r="AF15" s="204"/>
      <c r="AG15" s="204"/>
      <c r="AH15" s="172">
        <f t="shared" si="1"/>
        <v>183</v>
      </c>
      <c r="AI15" s="21"/>
      <c r="AJ15" s="21"/>
      <c r="AK15" s="21"/>
      <c r="AL15" s="21"/>
      <c r="AM15" s="19"/>
      <c r="AN15" s="23" t="s">
        <v>10</v>
      </c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21" t="str">
        <f t="shared" si="2"/>
        <v/>
      </c>
      <c r="BB15" s="21"/>
      <c r="BC15" s="21"/>
    </row>
    <row r="16" spans="1:56" s="22" customFormat="1" ht="40" customHeight="1">
      <c r="A16" s="58"/>
      <c r="B16" s="60" t="s">
        <v>11</v>
      </c>
      <c r="C16" s="89">
        <v>2</v>
      </c>
      <c r="D16" s="90">
        <v>2</v>
      </c>
      <c r="E16" s="90"/>
      <c r="F16" s="90"/>
      <c r="G16" s="91">
        <v>1</v>
      </c>
      <c r="H16" s="92">
        <v>1</v>
      </c>
      <c r="I16" s="92">
        <v>5</v>
      </c>
      <c r="J16" s="93" t="s">
        <v>4</v>
      </c>
      <c r="K16" s="91">
        <v>1</v>
      </c>
      <c r="L16" s="92"/>
      <c r="M16" s="92">
        <v>2</v>
      </c>
      <c r="N16" s="92">
        <v>2</v>
      </c>
      <c r="O16" s="92">
        <v>2</v>
      </c>
      <c r="P16" s="93"/>
      <c r="Q16" s="92"/>
      <c r="R16" s="93">
        <v>1</v>
      </c>
      <c r="S16" s="94"/>
      <c r="T16" s="94">
        <v>1</v>
      </c>
      <c r="U16" s="93">
        <v>1</v>
      </c>
      <c r="V16" s="91"/>
      <c r="W16" s="85">
        <v>1</v>
      </c>
      <c r="X16" s="96"/>
      <c r="Y16" s="96" t="str">
        <f t="shared" si="0"/>
        <v/>
      </c>
      <c r="Z16" s="101" t="str">
        <f t="shared" si="0"/>
        <v/>
      </c>
      <c r="AA16" s="101"/>
      <c r="AB16" s="101"/>
      <c r="AC16" s="101"/>
      <c r="AD16" s="101"/>
      <c r="AE16" s="101"/>
      <c r="AF16" s="204"/>
      <c r="AG16" s="204"/>
      <c r="AH16" s="172">
        <f t="shared" si="1"/>
        <v>22</v>
      </c>
      <c r="AI16" s="21"/>
      <c r="AJ16" s="21"/>
      <c r="AK16" s="21"/>
      <c r="AL16" s="21"/>
      <c r="AM16" s="19"/>
      <c r="AN16" s="23" t="s">
        <v>11</v>
      </c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21" t="str">
        <f t="shared" si="2"/>
        <v/>
      </c>
      <c r="BB16" s="21"/>
      <c r="BC16" s="21"/>
    </row>
    <row r="17" spans="1:81" s="22" customFormat="1" ht="40" customHeight="1">
      <c r="A17" s="61" t="s">
        <v>12</v>
      </c>
      <c r="B17" s="60" t="s">
        <v>13</v>
      </c>
      <c r="C17" s="89"/>
      <c r="D17" s="90">
        <v>1</v>
      </c>
      <c r="E17" s="90"/>
      <c r="F17" s="90">
        <v>1</v>
      </c>
      <c r="G17" s="91">
        <v>1</v>
      </c>
      <c r="H17" s="92">
        <v>1</v>
      </c>
      <c r="I17" s="92">
        <v>3</v>
      </c>
      <c r="J17" s="93">
        <v>2</v>
      </c>
      <c r="K17" s="91">
        <v>1</v>
      </c>
      <c r="L17" s="92"/>
      <c r="M17" s="92"/>
      <c r="N17" s="92"/>
      <c r="O17" s="92"/>
      <c r="P17" s="93"/>
      <c r="Q17" s="92"/>
      <c r="R17" s="93">
        <v>1</v>
      </c>
      <c r="S17" s="94"/>
      <c r="T17" s="94">
        <v>1</v>
      </c>
      <c r="U17" s="93">
        <v>2</v>
      </c>
      <c r="V17" s="93"/>
      <c r="W17" s="90" t="s">
        <v>44</v>
      </c>
      <c r="X17" s="98"/>
      <c r="Y17" s="98" t="str">
        <f t="shared" si="0"/>
        <v/>
      </c>
      <c r="Z17" s="101" t="str">
        <f t="shared" si="0"/>
        <v/>
      </c>
      <c r="AA17" s="101"/>
      <c r="AB17" s="101"/>
      <c r="AC17" s="101"/>
      <c r="AD17" s="101"/>
      <c r="AE17" s="101"/>
      <c r="AF17" s="204"/>
      <c r="AG17" s="204"/>
      <c r="AH17" s="172">
        <f t="shared" si="1"/>
        <v>14</v>
      </c>
      <c r="AI17" s="46"/>
      <c r="AJ17" s="21"/>
      <c r="AK17" s="21"/>
      <c r="AL17" s="21"/>
      <c r="AM17" s="24" t="s">
        <v>12</v>
      </c>
      <c r="AN17" s="23" t="s">
        <v>13</v>
      </c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21" t="str">
        <f t="shared" si="2"/>
        <v/>
      </c>
      <c r="BB17" s="21"/>
      <c r="BC17" s="21"/>
    </row>
    <row r="18" spans="1:81" s="22" customFormat="1" ht="40" customHeight="1">
      <c r="A18" s="58"/>
      <c r="B18" s="60" t="s">
        <v>14</v>
      </c>
      <c r="C18" s="89">
        <v>1</v>
      </c>
      <c r="D18" s="90">
        <v>3</v>
      </c>
      <c r="E18" s="90">
        <v>4</v>
      </c>
      <c r="F18" s="90">
        <v>5</v>
      </c>
      <c r="G18" s="91">
        <v>5</v>
      </c>
      <c r="H18" s="92" t="s">
        <v>4</v>
      </c>
      <c r="I18" s="92">
        <v>2</v>
      </c>
      <c r="J18" s="93" t="s">
        <v>4</v>
      </c>
      <c r="K18" s="91" t="s">
        <v>4</v>
      </c>
      <c r="L18" s="92">
        <v>7</v>
      </c>
      <c r="M18" s="92">
        <v>5</v>
      </c>
      <c r="N18" s="92">
        <v>1</v>
      </c>
      <c r="O18" s="92">
        <v>1</v>
      </c>
      <c r="P18" s="93">
        <v>1</v>
      </c>
      <c r="Q18" s="92">
        <v>3</v>
      </c>
      <c r="R18" s="93">
        <v>5</v>
      </c>
      <c r="S18" s="94"/>
      <c r="T18" s="94">
        <v>1</v>
      </c>
      <c r="U18" s="93">
        <v>1</v>
      </c>
      <c r="V18" s="93">
        <v>1</v>
      </c>
      <c r="W18" s="99">
        <v>1</v>
      </c>
      <c r="X18" s="100">
        <v>2</v>
      </c>
      <c r="Y18" s="100" t="str">
        <f t="shared" si="0"/>
        <v/>
      </c>
      <c r="Z18" s="101">
        <v>2</v>
      </c>
      <c r="AA18" s="101">
        <v>4</v>
      </c>
      <c r="AB18" s="101">
        <v>1</v>
      </c>
      <c r="AC18" s="101">
        <v>1</v>
      </c>
      <c r="AD18" s="101"/>
      <c r="AE18" s="101"/>
      <c r="AF18" s="204"/>
      <c r="AG18" s="204"/>
      <c r="AH18" s="172">
        <f t="shared" si="1"/>
        <v>57</v>
      </c>
      <c r="AI18" s="21"/>
      <c r="AJ18" s="21"/>
      <c r="AK18" s="21"/>
      <c r="AL18" s="21"/>
      <c r="AM18" s="19"/>
      <c r="AN18" s="23" t="s">
        <v>14</v>
      </c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21" t="str">
        <f t="shared" si="2"/>
        <v/>
      </c>
      <c r="BB18" s="21"/>
      <c r="BC18" s="21"/>
    </row>
    <row r="19" spans="1:81" s="22" customFormat="1" ht="40" customHeight="1">
      <c r="A19" s="58"/>
      <c r="B19" s="60" t="s">
        <v>15</v>
      </c>
      <c r="C19" s="89"/>
      <c r="D19" s="90"/>
      <c r="E19" s="90"/>
      <c r="F19" s="90"/>
      <c r="G19" s="91"/>
      <c r="H19" s="92" t="s">
        <v>4</v>
      </c>
      <c r="I19" s="92"/>
      <c r="J19" s="93" t="s">
        <v>4</v>
      </c>
      <c r="K19" s="91" t="s">
        <v>4</v>
      </c>
      <c r="L19" s="92"/>
      <c r="M19" s="92"/>
      <c r="N19" s="92"/>
      <c r="O19" s="92"/>
      <c r="P19" s="93"/>
      <c r="Q19" s="92"/>
      <c r="R19" s="93">
        <v>1</v>
      </c>
      <c r="S19" s="94"/>
      <c r="T19" s="94"/>
      <c r="U19" s="93"/>
      <c r="V19" s="92">
        <v>1</v>
      </c>
      <c r="W19" s="92" t="s">
        <v>44</v>
      </c>
      <c r="X19" s="95"/>
      <c r="Y19" s="95" t="str">
        <f t="shared" si="0"/>
        <v/>
      </c>
      <c r="Z19" s="95" t="str">
        <f t="shared" si="0"/>
        <v/>
      </c>
      <c r="AA19" s="101"/>
      <c r="AB19" s="101"/>
      <c r="AC19" s="101"/>
      <c r="AD19" s="101"/>
      <c r="AE19" s="101"/>
      <c r="AF19" s="204"/>
      <c r="AG19" s="204"/>
      <c r="AH19" s="172">
        <f t="shared" si="1"/>
        <v>2</v>
      </c>
      <c r="AI19" s="21"/>
      <c r="AJ19" s="21"/>
      <c r="AK19" s="21"/>
      <c r="AL19" s="21"/>
      <c r="AM19" s="19"/>
      <c r="AN19" s="23" t="s">
        <v>15</v>
      </c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21" t="str">
        <f t="shared" si="2"/>
        <v/>
      </c>
      <c r="BB19" s="21"/>
      <c r="BC19" s="21"/>
    </row>
    <row r="20" spans="1:81" s="22" customFormat="1" ht="40" customHeight="1">
      <c r="A20" s="58"/>
      <c r="B20" s="60" t="s">
        <v>16</v>
      </c>
      <c r="C20" s="89">
        <v>4</v>
      </c>
      <c r="D20" s="90">
        <v>5</v>
      </c>
      <c r="E20" s="90">
        <v>6</v>
      </c>
      <c r="F20" s="90">
        <v>21</v>
      </c>
      <c r="G20" s="91">
        <v>27</v>
      </c>
      <c r="H20" s="92">
        <v>9</v>
      </c>
      <c r="I20" s="92">
        <v>3</v>
      </c>
      <c r="J20" s="93">
        <v>3</v>
      </c>
      <c r="K20" s="91">
        <v>1</v>
      </c>
      <c r="L20" s="92"/>
      <c r="M20" s="92">
        <v>12</v>
      </c>
      <c r="N20" s="92">
        <v>1</v>
      </c>
      <c r="O20" s="92">
        <v>1</v>
      </c>
      <c r="P20" s="93">
        <v>1</v>
      </c>
      <c r="Q20" s="92">
        <v>1</v>
      </c>
      <c r="R20" s="93">
        <v>1</v>
      </c>
      <c r="S20" s="94">
        <v>2</v>
      </c>
      <c r="T20" s="94"/>
      <c r="U20" s="93">
        <v>1</v>
      </c>
      <c r="V20" s="93"/>
      <c r="W20" s="93">
        <v>2</v>
      </c>
      <c r="X20" s="101"/>
      <c r="Y20" s="101">
        <v>1</v>
      </c>
      <c r="Z20" s="101">
        <v>2</v>
      </c>
      <c r="AA20" s="101">
        <v>1</v>
      </c>
      <c r="AB20" s="101">
        <v>1</v>
      </c>
      <c r="AC20" s="101"/>
      <c r="AD20" s="101"/>
      <c r="AE20" s="101">
        <v>1</v>
      </c>
      <c r="AF20" s="204"/>
      <c r="AG20" s="204"/>
      <c r="AH20" s="172">
        <f t="shared" si="1"/>
        <v>107</v>
      </c>
      <c r="AI20" s="21"/>
      <c r="AJ20" s="21"/>
      <c r="AK20" s="21"/>
      <c r="AL20" s="21"/>
      <c r="AM20" s="19"/>
      <c r="AN20" s="23" t="s">
        <v>16</v>
      </c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21" t="str">
        <f t="shared" si="2"/>
        <v/>
      </c>
      <c r="BB20" s="21"/>
      <c r="BC20" s="21"/>
    </row>
    <row r="21" spans="1:81" s="22" customFormat="1" ht="40" customHeight="1">
      <c r="A21" s="58"/>
      <c r="B21" s="60" t="s">
        <v>17</v>
      </c>
      <c r="C21" s="89">
        <v>7</v>
      </c>
      <c r="D21" s="90">
        <v>5</v>
      </c>
      <c r="E21" s="90">
        <v>2</v>
      </c>
      <c r="F21" s="90">
        <v>7</v>
      </c>
      <c r="G21" s="91">
        <v>21</v>
      </c>
      <c r="H21" s="92">
        <v>7</v>
      </c>
      <c r="I21" s="92">
        <v>11</v>
      </c>
      <c r="J21" s="93">
        <v>12</v>
      </c>
      <c r="K21" s="91" t="s">
        <v>4</v>
      </c>
      <c r="L21" s="92">
        <v>1</v>
      </c>
      <c r="M21" s="92">
        <v>2</v>
      </c>
      <c r="N21" s="92"/>
      <c r="O21" s="92">
        <v>4</v>
      </c>
      <c r="P21" s="93">
        <v>1</v>
      </c>
      <c r="Q21" s="92">
        <v>1</v>
      </c>
      <c r="R21" s="93">
        <v>2</v>
      </c>
      <c r="S21" s="94">
        <v>1</v>
      </c>
      <c r="T21" s="94">
        <v>4</v>
      </c>
      <c r="U21" s="93"/>
      <c r="V21" s="93"/>
      <c r="W21" s="85">
        <v>4</v>
      </c>
      <c r="X21" s="96"/>
      <c r="Y21" s="96" t="str">
        <f t="shared" si="0"/>
        <v/>
      </c>
      <c r="Z21" s="101">
        <v>1</v>
      </c>
      <c r="AA21" s="101"/>
      <c r="AB21" s="101"/>
      <c r="AC21" s="101">
        <v>1</v>
      </c>
      <c r="AD21" s="101"/>
      <c r="AE21" s="101">
        <v>1</v>
      </c>
      <c r="AF21" s="95"/>
      <c r="AG21" s="95"/>
      <c r="AH21" s="173">
        <f t="shared" si="1"/>
        <v>95</v>
      </c>
      <c r="AI21" s="21"/>
      <c r="AJ21" s="21"/>
      <c r="AK21" s="21"/>
      <c r="AL21" s="21"/>
      <c r="AM21" s="19"/>
      <c r="AN21" s="23" t="s">
        <v>17</v>
      </c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21" t="str">
        <f t="shared" si="2"/>
        <v/>
      </c>
      <c r="BB21" s="21"/>
      <c r="BC21" s="21"/>
      <c r="BI21" s="22" t="s">
        <v>41</v>
      </c>
    </row>
    <row r="22" spans="1:81" s="22" customFormat="1" ht="40" customHeight="1">
      <c r="A22" s="61" t="s">
        <v>18</v>
      </c>
      <c r="B22" s="60" t="s">
        <v>19</v>
      </c>
      <c r="C22" s="89">
        <v>21</v>
      </c>
      <c r="D22" s="90">
        <v>13</v>
      </c>
      <c r="E22" s="90">
        <v>25</v>
      </c>
      <c r="F22" s="90">
        <v>19</v>
      </c>
      <c r="G22" s="91">
        <v>17</v>
      </c>
      <c r="H22" s="92">
        <v>7</v>
      </c>
      <c r="I22" s="102">
        <v>12</v>
      </c>
      <c r="J22" s="97" t="s">
        <v>4</v>
      </c>
      <c r="K22" s="103">
        <v>8</v>
      </c>
      <c r="L22" s="102">
        <v>9</v>
      </c>
      <c r="M22" s="102">
        <v>6</v>
      </c>
      <c r="N22" s="102">
        <v>3</v>
      </c>
      <c r="O22" s="102">
        <v>1</v>
      </c>
      <c r="P22" s="97">
        <v>4</v>
      </c>
      <c r="Q22" s="102">
        <v>6</v>
      </c>
      <c r="R22" s="97">
        <v>1</v>
      </c>
      <c r="S22" s="104">
        <v>2</v>
      </c>
      <c r="T22" s="104">
        <v>1</v>
      </c>
      <c r="U22" s="97"/>
      <c r="V22" s="97">
        <v>1</v>
      </c>
      <c r="W22" s="93">
        <v>1</v>
      </c>
      <c r="X22" s="101"/>
      <c r="Y22" s="101">
        <v>1</v>
      </c>
      <c r="Z22" s="101" t="str">
        <f t="shared" si="0"/>
        <v/>
      </c>
      <c r="AA22" s="101"/>
      <c r="AB22" s="101"/>
      <c r="AC22" s="101"/>
      <c r="AD22" s="101">
        <v>1</v>
      </c>
      <c r="AE22" s="101"/>
      <c r="AF22" s="204"/>
      <c r="AG22" s="204">
        <v>1</v>
      </c>
      <c r="AH22" s="172">
        <f t="shared" si="1"/>
        <v>160</v>
      </c>
      <c r="AI22" s="21"/>
      <c r="AJ22" s="21"/>
      <c r="AK22" s="21"/>
      <c r="AL22" s="21"/>
      <c r="AM22" s="24" t="s">
        <v>18</v>
      </c>
      <c r="AN22" s="23" t="s">
        <v>19</v>
      </c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21" t="str">
        <f t="shared" si="2"/>
        <v/>
      </c>
      <c r="BB22" s="21"/>
      <c r="BC22" s="21"/>
    </row>
    <row r="23" spans="1:81" s="22" customFormat="1" ht="40" customHeight="1">
      <c r="A23" s="58"/>
      <c r="B23" s="62" t="s">
        <v>20</v>
      </c>
      <c r="C23" s="105"/>
      <c r="D23" s="106"/>
      <c r="E23" s="106"/>
      <c r="F23" s="106">
        <v>7</v>
      </c>
      <c r="G23" s="107">
        <v>11</v>
      </c>
      <c r="H23" s="108">
        <v>6</v>
      </c>
      <c r="I23" s="108">
        <v>8</v>
      </c>
      <c r="J23" s="109">
        <v>7</v>
      </c>
      <c r="K23" s="107">
        <v>11</v>
      </c>
      <c r="L23" s="108">
        <v>6</v>
      </c>
      <c r="M23" s="108">
        <v>13</v>
      </c>
      <c r="N23" s="108">
        <v>6</v>
      </c>
      <c r="O23" s="108">
        <v>8</v>
      </c>
      <c r="P23" s="109">
        <v>7</v>
      </c>
      <c r="Q23" s="108">
        <v>8</v>
      </c>
      <c r="R23" s="109">
        <v>1</v>
      </c>
      <c r="S23" s="110">
        <v>2</v>
      </c>
      <c r="T23" s="110">
        <v>4</v>
      </c>
      <c r="U23" s="111">
        <v>2</v>
      </c>
      <c r="V23" s="112">
        <v>5</v>
      </c>
      <c r="W23" s="85">
        <v>1</v>
      </c>
      <c r="X23" s="96"/>
      <c r="Y23" s="96">
        <v>2</v>
      </c>
      <c r="Z23" s="140">
        <v>2</v>
      </c>
      <c r="AA23" s="140">
        <v>1</v>
      </c>
      <c r="AB23" s="140">
        <v>4</v>
      </c>
      <c r="AC23" s="140">
        <v>1</v>
      </c>
      <c r="AD23" s="140"/>
      <c r="AE23" s="140"/>
      <c r="AF23" s="203">
        <v>13</v>
      </c>
      <c r="AG23" s="203">
        <v>11</v>
      </c>
      <c r="AH23" s="144">
        <f>SUM(C23:AG23)</f>
        <v>147</v>
      </c>
      <c r="AI23" s="21"/>
      <c r="AJ23" s="21"/>
      <c r="AK23" s="21"/>
      <c r="AL23" s="21"/>
      <c r="AM23" s="19"/>
      <c r="AN23" s="25" t="s">
        <v>20</v>
      </c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21" t="str">
        <f t="shared" si="2"/>
        <v/>
      </c>
      <c r="BB23" s="21"/>
      <c r="BC23" s="21"/>
      <c r="BE23" s="26"/>
      <c r="BF23" s="27" t="s">
        <v>70</v>
      </c>
      <c r="BG23" s="27" t="s">
        <v>71</v>
      </c>
      <c r="BH23" s="27" t="s">
        <v>72</v>
      </c>
      <c r="BI23" s="27" t="s">
        <v>73</v>
      </c>
      <c r="BJ23" s="27" t="s">
        <v>74</v>
      </c>
      <c r="BK23" s="27" t="s">
        <v>75</v>
      </c>
      <c r="BL23" s="27" t="s">
        <v>76</v>
      </c>
      <c r="BM23" s="27" t="s">
        <v>77</v>
      </c>
      <c r="BN23" s="27" t="s">
        <v>78</v>
      </c>
      <c r="BO23" s="27" t="s">
        <v>79</v>
      </c>
      <c r="BP23" s="27" t="s">
        <v>80</v>
      </c>
      <c r="BQ23" s="27" t="s">
        <v>81</v>
      </c>
      <c r="BR23" s="27" t="s">
        <v>82</v>
      </c>
      <c r="BS23" s="27" t="s">
        <v>83</v>
      </c>
      <c r="BT23" s="27" t="s">
        <v>84</v>
      </c>
      <c r="BU23" s="27" t="s">
        <v>85</v>
      </c>
      <c r="BV23" s="27" t="s">
        <v>86</v>
      </c>
      <c r="BW23" s="27" t="s">
        <v>87</v>
      </c>
      <c r="BX23" s="27" t="s">
        <v>88</v>
      </c>
      <c r="BY23" s="27" t="s">
        <v>89</v>
      </c>
      <c r="BZ23" s="27" t="s">
        <v>90</v>
      </c>
      <c r="CA23" s="27" t="s">
        <v>91</v>
      </c>
      <c r="CB23" s="27" t="s">
        <v>92</v>
      </c>
      <c r="CC23" s="27" t="s">
        <v>93</v>
      </c>
    </row>
    <row r="24" spans="1:81" s="22" customFormat="1" ht="40" customHeight="1" thickBot="1">
      <c r="A24" s="177" t="s">
        <v>104</v>
      </c>
      <c r="B24" s="63" t="s">
        <v>30</v>
      </c>
      <c r="C24" s="113">
        <f>SUM(C10:C23)</f>
        <v>50</v>
      </c>
      <c r="D24" s="114">
        <f>SUM(D9:D23)</f>
        <v>49</v>
      </c>
      <c r="E24" s="114">
        <f t="shared" ref="E24:AB24" si="3">SUM(E9:E23)</f>
        <v>59</v>
      </c>
      <c r="F24" s="114">
        <f t="shared" si="3"/>
        <v>111</v>
      </c>
      <c r="G24" s="114">
        <f t="shared" si="3"/>
        <v>168</v>
      </c>
      <c r="H24" s="114">
        <f t="shared" si="3"/>
        <v>54</v>
      </c>
      <c r="I24" s="114">
        <f t="shared" si="3"/>
        <v>59</v>
      </c>
      <c r="J24" s="114">
        <f t="shared" si="3"/>
        <v>37</v>
      </c>
      <c r="K24" s="114">
        <f t="shared" si="3"/>
        <v>29</v>
      </c>
      <c r="L24" s="114">
        <f t="shared" si="3"/>
        <v>42</v>
      </c>
      <c r="M24" s="114">
        <f t="shared" si="3"/>
        <v>54</v>
      </c>
      <c r="N24" s="114">
        <f t="shared" si="3"/>
        <v>22</v>
      </c>
      <c r="O24" s="114">
        <f t="shared" si="3"/>
        <v>28</v>
      </c>
      <c r="P24" s="114">
        <f t="shared" si="3"/>
        <v>26</v>
      </c>
      <c r="Q24" s="114">
        <f t="shared" si="3"/>
        <v>23</v>
      </c>
      <c r="R24" s="114">
        <f t="shared" si="3"/>
        <v>33</v>
      </c>
      <c r="S24" s="114">
        <f t="shared" si="3"/>
        <v>9</v>
      </c>
      <c r="T24" s="114">
        <f t="shared" si="3"/>
        <v>29</v>
      </c>
      <c r="U24" s="114">
        <f t="shared" si="3"/>
        <v>19</v>
      </c>
      <c r="V24" s="114">
        <f t="shared" si="3"/>
        <v>23</v>
      </c>
      <c r="W24" s="146">
        <f t="shared" si="3"/>
        <v>19</v>
      </c>
      <c r="X24" s="146">
        <f t="shared" si="3"/>
        <v>5</v>
      </c>
      <c r="Y24" s="146">
        <f t="shared" si="3"/>
        <v>7</v>
      </c>
      <c r="Z24" s="114">
        <f t="shared" si="3"/>
        <v>14</v>
      </c>
      <c r="AA24" s="114">
        <f t="shared" si="3"/>
        <v>7</v>
      </c>
      <c r="AB24" s="158">
        <f t="shared" si="3"/>
        <v>10</v>
      </c>
      <c r="AC24" s="158">
        <v>4</v>
      </c>
      <c r="AD24" s="158">
        <f>SUM(AD9:AD23)</f>
        <v>5</v>
      </c>
      <c r="AE24" s="158">
        <f>SUM(AE9:AE23)</f>
        <v>4</v>
      </c>
      <c r="AF24" s="158">
        <f>SUM(AF9:AF23)</f>
        <v>13</v>
      </c>
      <c r="AG24" s="158">
        <f>SUM(AG9:AG23)</f>
        <v>12</v>
      </c>
      <c r="AH24" s="143">
        <f>SUM(C24:AG24)</f>
        <v>1024</v>
      </c>
      <c r="AI24" s="21"/>
      <c r="AJ24" s="21"/>
      <c r="AK24" s="21"/>
      <c r="AL24" s="21"/>
      <c r="AM24" s="28"/>
      <c r="AN24" s="42" t="s">
        <v>30</v>
      </c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21" t="str">
        <f t="shared" si="2"/>
        <v/>
      </c>
      <c r="BB24" s="21"/>
      <c r="BC24" s="21"/>
      <c r="BE24" s="26" t="s">
        <v>31</v>
      </c>
      <c r="BF24" s="26">
        <v>50</v>
      </c>
      <c r="BG24" s="26">
        <v>49</v>
      </c>
      <c r="BH24" s="26">
        <v>59</v>
      </c>
      <c r="BI24" s="26">
        <v>111</v>
      </c>
      <c r="BJ24" s="26">
        <v>168</v>
      </c>
      <c r="BK24" s="26">
        <v>54</v>
      </c>
      <c r="BL24" s="26">
        <v>59</v>
      </c>
      <c r="BM24" s="26">
        <v>37</v>
      </c>
      <c r="BN24" s="26">
        <v>29</v>
      </c>
      <c r="BO24" s="26">
        <v>42</v>
      </c>
      <c r="BP24" s="26">
        <v>54</v>
      </c>
      <c r="BQ24" s="26">
        <v>22</v>
      </c>
      <c r="BR24" s="26">
        <v>28</v>
      </c>
      <c r="BS24" s="29">
        <v>26</v>
      </c>
      <c r="BT24" s="29">
        <v>23</v>
      </c>
      <c r="BU24" s="29">
        <v>33</v>
      </c>
      <c r="BV24" s="29">
        <v>9</v>
      </c>
      <c r="BW24" s="29">
        <v>29</v>
      </c>
      <c r="BX24" s="47">
        <v>19</v>
      </c>
      <c r="BY24" s="45">
        <v>23</v>
      </c>
      <c r="BZ24" s="48">
        <v>19</v>
      </c>
      <c r="CA24" s="55">
        <f>+X24</f>
        <v>5</v>
      </c>
      <c r="CB24" s="55">
        <f>+Y24</f>
        <v>7</v>
      </c>
      <c r="CC24" s="55">
        <f>+Z24</f>
        <v>14</v>
      </c>
    </row>
    <row r="25" spans="1:81" s="22" customFormat="1" ht="40" customHeight="1" thickTop="1">
      <c r="A25" s="212" t="s">
        <v>32</v>
      </c>
      <c r="B25" s="64" t="s">
        <v>21</v>
      </c>
      <c r="C25" s="115">
        <v>11</v>
      </c>
      <c r="D25" s="116">
        <v>6</v>
      </c>
      <c r="E25" s="116">
        <v>4</v>
      </c>
      <c r="F25" s="116">
        <v>10</v>
      </c>
      <c r="G25" s="117">
        <v>8</v>
      </c>
      <c r="H25" s="118">
        <v>4</v>
      </c>
      <c r="I25" s="118"/>
      <c r="J25" s="119">
        <v>2</v>
      </c>
      <c r="K25" s="117">
        <v>1</v>
      </c>
      <c r="L25" s="118">
        <v>3</v>
      </c>
      <c r="M25" s="118">
        <v>4</v>
      </c>
      <c r="N25" s="118">
        <v>1</v>
      </c>
      <c r="O25" s="118">
        <v>2</v>
      </c>
      <c r="P25" s="119">
        <v>1</v>
      </c>
      <c r="Q25" s="118"/>
      <c r="R25" s="119"/>
      <c r="S25" s="120">
        <v>2</v>
      </c>
      <c r="T25" s="120">
        <v>1</v>
      </c>
      <c r="U25" s="119">
        <v>3</v>
      </c>
      <c r="V25" s="117">
        <v>1</v>
      </c>
      <c r="W25" s="147" t="s">
        <v>44</v>
      </c>
      <c r="X25" s="148"/>
      <c r="Y25" s="148" t="str">
        <f t="shared" ref="Y25:Z27" si="4">$BA25</f>
        <v/>
      </c>
      <c r="Z25" s="123" t="str">
        <f t="shared" si="4"/>
        <v/>
      </c>
      <c r="AA25" s="123"/>
      <c r="AB25" s="123">
        <v>2</v>
      </c>
      <c r="AC25" s="123"/>
      <c r="AD25" s="123"/>
      <c r="AE25" s="123">
        <v>1</v>
      </c>
      <c r="AF25" s="205">
        <v>1</v>
      </c>
      <c r="AG25" s="205">
        <v>1</v>
      </c>
      <c r="AH25" s="175">
        <f t="shared" si="1"/>
        <v>69</v>
      </c>
      <c r="AI25" s="21"/>
      <c r="AJ25" s="21"/>
      <c r="AK25" s="21"/>
      <c r="AL25" s="21"/>
      <c r="AM25" s="222" t="s">
        <v>32</v>
      </c>
      <c r="AN25" s="30" t="s">
        <v>21</v>
      </c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21" t="str">
        <f t="shared" si="2"/>
        <v/>
      </c>
      <c r="BB25" s="21"/>
      <c r="BC25" s="21"/>
      <c r="BE25" s="26" t="s">
        <v>33</v>
      </c>
      <c r="BF25" s="26">
        <v>34</v>
      </c>
      <c r="BG25" s="26">
        <v>29</v>
      </c>
      <c r="BH25" s="26">
        <v>23</v>
      </c>
      <c r="BI25" s="26">
        <v>42</v>
      </c>
      <c r="BJ25" s="26">
        <v>79</v>
      </c>
      <c r="BK25" s="26">
        <v>57</v>
      </c>
      <c r="BL25" s="26">
        <v>34</v>
      </c>
      <c r="BM25" s="26">
        <v>32</v>
      </c>
      <c r="BN25" s="26">
        <v>12</v>
      </c>
      <c r="BO25" s="26">
        <v>26</v>
      </c>
      <c r="BP25" s="26">
        <v>16</v>
      </c>
      <c r="BQ25" s="26">
        <v>14</v>
      </c>
      <c r="BR25" s="26">
        <v>7</v>
      </c>
      <c r="BS25" s="29">
        <v>12</v>
      </c>
      <c r="BT25" s="29">
        <v>5</v>
      </c>
      <c r="BU25" s="29">
        <v>2</v>
      </c>
      <c r="BV25" s="29">
        <v>5</v>
      </c>
      <c r="BW25" s="29">
        <v>4</v>
      </c>
      <c r="BX25" s="29">
        <v>7</v>
      </c>
      <c r="BY25" s="49">
        <v>6</v>
      </c>
      <c r="BZ25" s="26">
        <v>0</v>
      </c>
      <c r="CA25" s="56">
        <f>+X28</f>
        <v>5</v>
      </c>
      <c r="CB25" s="56" t="str">
        <f>+Y28</f>
        <v xml:space="preserve"> </v>
      </c>
      <c r="CC25" s="56">
        <f>+Z28</f>
        <v>3</v>
      </c>
    </row>
    <row r="26" spans="1:81" s="22" customFormat="1" ht="40" customHeight="1">
      <c r="A26" s="213"/>
      <c r="B26" s="65" t="s">
        <v>22</v>
      </c>
      <c r="C26" s="121">
        <v>22</v>
      </c>
      <c r="D26" s="122">
        <v>23</v>
      </c>
      <c r="E26" s="122">
        <v>19</v>
      </c>
      <c r="F26" s="122">
        <v>29</v>
      </c>
      <c r="G26" s="103">
        <v>67</v>
      </c>
      <c r="H26" s="102">
        <v>53</v>
      </c>
      <c r="I26" s="102">
        <v>31</v>
      </c>
      <c r="J26" s="97">
        <v>30</v>
      </c>
      <c r="K26" s="103">
        <v>10</v>
      </c>
      <c r="L26" s="102">
        <v>21</v>
      </c>
      <c r="M26" s="102">
        <v>10</v>
      </c>
      <c r="N26" s="102">
        <v>11</v>
      </c>
      <c r="O26" s="102">
        <v>5</v>
      </c>
      <c r="P26" s="97">
        <v>8</v>
      </c>
      <c r="Q26" s="102">
        <v>5</v>
      </c>
      <c r="R26" s="97">
        <v>1</v>
      </c>
      <c r="S26" s="104">
        <v>2</v>
      </c>
      <c r="T26" s="104">
        <v>2</v>
      </c>
      <c r="U26" s="97">
        <v>3</v>
      </c>
      <c r="V26" s="97">
        <v>3</v>
      </c>
      <c r="W26" s="149" t="s">
        <v>44</v>
      </c>
      <c r="X26" s="150">
        <v>4</v>
      </c>
      <c r="Y26" s="150" t="str">
        <f t="shared" si="4"/>
        <v/>
      </c>
      <c r="Z26" s="101">
        <v>1</v>
      </c>
      <c r="AA26" s="101">
        <v>2</v>
      </c>
      <c r="AB26" s="101"/>
      <c r="AC26" s="101">
        <v>1</v>
      </c>
      <c r="AD26" s="101">
        <v>2</v>
      </c>
      <c r="AE26" s="101">
        <v>2</v>
      </c>
      <c r="AF26" s="95">
        <v>12</v>
      </c>
      <c r="AG26" s="95">
        <v>2</v>
      </c>
      <c r="AH26" s="173">
        <f t="shared" si="1"/>
        <v>381</v>
      </c>
      <c r="AI26" s="21"/>
      <c r="AJ26" s="21"/>
      <c r="AK26" s="21"/>
      <c r="AL26" s="21"/>
      <c r="AM26" s="223"/>
      <c r="AN26" s="31" t="s">
        <v>22</v>
      </c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21" t="str">
        <f>IF(SUM(AO26:AZ26)=0,"",SUM(AO26:AZ26))</f>
        <v/>
      </c>
      <c r="BB26" s="21"/>
      <c r="BC26" s="21"/>
      <c r="BE26" s="26" t="s">
        <v>34</v>
      </c>
      <c r="BF26" s="26">
        <v>13</v>
      </c>
      <c r="BG26" s="26">
        <v>5</v>
      </c>
      <c r="BH26" s="26">
        <v>6</v>
      </c>
      <c r="BI26" s="26">
        <v>7</v>
      </c>
      <c r="BJ26" s="26">
        <v>9</v>
      </c>
      <c r="BK26" s="26">
        <v>1</v>
      </c>
      <c r="BL26" s="26">
        <v>9</v>
      </c>
      <c r="BM26" s="26">
        <v>0</v>
      </c>
      <c r="BN26" s="26">
        <v>3</v>
      </c>
      <c r="BO26" s="26">
        <v>4</v>
      </c>
      <c r="BP26" s="26">
        <v>1</v>
      </c>
      <c r="BQ26" s="26">
        <v>1</v>
      </c>
      <c r="BR26" s="26">
        <v>0</v>
      </c>
      <c r="BS26" s="29">
        <v>4</v>
      </c>
      <c r="BT26" s="29">
        <v>1</v>
      </c>
      <c r="BU26" s="29">
        <v>0</v>
      </c>
      <c r="BV26" s="29">
        <v>2</v>
      </c>
      <c r="BW26" s="29">
        <v>1</v>
      </c>
      <c r="BX26" s="29">
        <v>1</v>
      </c>
      <c r="BY26" s="45">
        <v>1</v>
      </c>
      <c r="BZ26" s="48">
        <v>0</v>
      </c>
      <c r="CA26" s="55" t="str">
        <f t="shared" ref="CA26:CC29" si="5">+X31</f>
        <v xml:space="preserve"> </v>
      </c>
      <c r="CB26" s="55" t="str">
        <f t="shared" si="5"/>
        <v xml:space="preserve"> </v>
      </c>
      <c r="CC26" s="55" t="str">
        <f t="shared" si="5"/>
        <v xml:space="preserve"> </v>
      </c>
    </row>
    <row r="27" spans="1:81" s="22" customFormat="1" ht="40" customHeight="1">
      <c r="A27" s="213"/>
      <c r="B27" s="62" t="s">
        <v>23</v>
      </c>
      <c r="C27" s="105">
        <v>1</v>
      </c>
      <c r="D27" s="106"/>
      <c r="E27" s="106"/>
      <c r="F27" s="106">
        <v>3</v>
      </c>
      <c r="G27" s="107">
        <v>4</v>
      </c>
      <c r="H27" s="108" t="s">
        <v>4</v>
      </c>
      <c r="I27" s="108">
        <v>3</v>
      </c>
      <c r="J27" s="109" t="s">
        <v>4</v>
      </c>
      <c r="K27" s="107">
        <v>1</v>
      </c>
      <c r="L27" s="108">
        <v>2</v>
      </c>
      <c r="M27" s="108">
        <v>2</v>
      </c>
      <c r="N27" s="108">
        <v>2</v>
      </c>
      <c r="O27" s="108"/>
      <c r="P27" s="109">
        <v>3</v>
      </c>
      <c r="Q27" s="108"/>
      <c r="R27" s="109">
        <v>1</v>
      </c>
      <c r="S27" s="110">
        <v>1</v>
      </c>
      <c r="T27" s="110">
        <v>1</v>
      </c>
      <c r="U27" s="109">
        <v>1</v>
      </c>
      <c r="V27" s="107">
        <v>2</v>
      </c>
      <c r="W27" s="151" t="s">
        <v>44</v>
      </c>
      <c r="X27" s="152">
        <v>1</v>
      </c>
      <c r="Y27" s="152" t="str">
        <f t="shared" si="4"/>
        <v/>
      </c>
      <c r="Z27" s="140">
        <v>2</v>
      </c>
      <c r="AA27" s="140"/>
      <c r="AB27" s="140">
        <v>1</v>
      </c>
      <c r="AC27" s="140"/>
      <c r="AD27" s="159"/>
      <c r="AE27" s="159"/>
      <c r="AF27" s="203"/>
      <c r="AG27" s="203"/>
      <c r="AH27" s="144">
        <f t="shared" si="1"/>
        <v>31</v>
      </c>
      <c r="AI27" s="21"/>
      <c r="AJ27" s="21"/>
      <c r="AK27" s="21"/>
      <c r="AL27" s="21"/>
      <c r="AM27" s="223"/>
      <c r="AN27" s="25" t="s">
        <v>23</v>
      </c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21" t="str">
        <f t="shared" ref="BA27:BA34" si="6">IF(SUM(AO27:AZ27)=0,"",SUM(AO27:AZ27))</f>
        <v/>
      </c>
      <c r="BB27" s="21"/>
      <c r="BC27" s="21"/>
      <c r="BE27" s="32" t="s">
        <v>35</v>
      </c>
      <c r="BF27" s="33"/>
      <c r="BG27" s="33">
        <v>6</v>
      </c>
      <c r="BH27" s="33">
        <v>5</v>
      </c>
      <c r="BI27" s="33">
        <v>9</v>
      </c>
      <c r="BJ27" s="33">
        <v>2</v>
      </c>
      <c r="BK27" s="33">
        <v>3</v>
      </c>
      <c r="BL27" s="33">
        <v>3</v>
      </c>
      <c r="BM27" s="33">
        <v>9</v>
      </c>
      <c r="BN27" s="33">
        <v>5</v>
      </c>
      <c r="BO27" s="26">
        <v>2</v>
      </c>
      <c r="BP27" s="26">
        <v>6</v>
      </c>
      <c r="BQ27" s="26">
        <v>5</v>
      </c>
      <c r="BR27" s="26">
        <v>1</v>
      </c>
      <c r="BS27" s="29">
        <v>5</v>
      </c>
      <c r="BT27" s="29">
        <v>3</v>
      </c>
      <c r="BU27" s="29"/>
      <c r="BV27" s="29">
        <v>1</v>
      </c>
      <c r="BW27" s="29">
        <v>3</v>
      </c>
      <c r="BX27" s="29">
        <v>5</v>
      </c>
      <c r="BY27" s="49">
        <v>3</v>
      </c>
      <c r="BZ27" s="26">
        <v>9</v>
      </c>
      <c r="CA27" s="56">
        <f t="shared" si="5"/>
        <v>4</v>
      </c>
      <c r="CB27" s="56">
        <f t="shared" si="5"/>
        <v>3</v>
      </c>
      <c r="CC27" s="56">
        <f t="shared" si="5"/>
        <v>1</v>
      </c>
    </row>
    <row r="28" spans="1:81" s="22" customFormat="1" ht="40" customHeight="1" thickBot="1">
      <c r="A28" s="214"/>
      <c r="B28" s="179" t="s">
        <v>36</v>
      </c>
      <c r="C28" s="180">
        <f t="shared" ref="C28:K28" si="7">SUM(C25:C27)</f>
        <v>34</v>
      </c>
      <c r="D28" s="181">
        <f t="shared" si="7"/>
        <v>29</v>
      </c>
      <c r="E28" s="181">
        <f t="shared" si="7"/>
        <v>23</v>
      </c>
      <c r="F28" s="181">
        <f t="shared" si="7"/>
        <v>42</v>
      </c>
      <c r="G28" s="181">
        <f t="shared" si="7"/>
        <v>79</v>
      </c>
      <c r="H28" s="181">
        <f t="shared" si="7"/>
        <v>57</v>
      </c>
      <c r="I28" s="181">
        <f t="shared" si="7"/>
        <v>34</v>
      </c>
      <c r="J28" s="181">
        <f t="shared" si="7"/>
        <v>32</v>
      </c>
      <c r="K28" s="186">
        <f t="shared" si="7"/>
        <v>12</v>
      </c>
      <c r="L28" s="187">
        <f>SUM(L25:L27)</f>
        <v>26</v>
      </c>
      <c r="M28" s="187">
        <f>SUM(M25:M27)</f>
        <v>16</v>
      </c>
      <c r="N28" s="187">
        <f>SUM(N25:N27)</f>
        <v>14</v>
      </c>
      <c r="O28" s="187">
        <v>7</v>
      </c>
      <c r="P28" s="188">
        <f>SUM(P25:P27)</f>
        <v>12</v>
      </c>
      <c r="Q28" s="189">
        <f>SUM(Q25:Q27)</f>
        <v>5</v>
      </c>
      <c r="R28" s="182">
        <v>2</v>
      </c>
      <c r="S28" s="183">
        <v>5</v>
      </c>
      <c r="T28" s="183">
        <v>4</v>
      </c>
      <c r="U28" s="182">
        <f>SUM(U25,U26,U27)</f>
        <v>7</v>
      </c>
      <c r="V28" s="190">
        <f>SUM(V25,V26,V27)</f>
        <v>6</v>
      </c>
      <c r="W28" s="184" t="s">
        <v>99</v>
      </c>
      <c r="X28" s="184">
        <f>SUM(X25,X26,X27)</f>
        <v>5</v>
      </c>
      <c r="Y28" s="184" t="s">
        <v>99</v>
      </c>
      <c r="Z28" s="182">
        <f>SUM(Z25,Z26,Z27)</f>
        <v>3</v>
      </c>
      <c r="AA28" s="182">
        <f>SUM(AA25,AA26,AA27)</f>
        <v>2</v>
      </c>
      <c r="AB28" s="182">
        <v>3</v>
      </c>
      <c r="AC28" s="182">
        <v>1</v>
      </c>
      <c r="AD28" s="182">
        <f>SUM(AD25:AD27)</f>
        <v>2</v>
      </c>
      <c r="AE28" s="182">
        <f>SUM(AE25:AE27)</f>
        <v>3</v>
      </c>
      <c r="AF28" s="182">
        <f>SUM(AF25:AF27)</f>
        <v>13</v>
      </c>
      <c r="AG28" s="182">
        <f>SUM(AG25:AG27)</f>
        <v>3</v>
      </c>
      <c r="AH28" s="185">
        <f t="shared" si="1"/>
        <v>481</v>
      </c>
      <c r="AI28" s="21"/>
      <c r="AJ28" s="21"/>
      <c r="AK28" s="21"/>
      <c r="AL28" s="21"/>
      <c r="AM28" s="224"/>
      <c r="AN28" s="42" t="s">
        <v>36</v>
      </c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21" t="str">
        <f t="shared" si="6"/>
        <v/>
      </c>
      <c r="BB28" s="21"/>
      <c r="BC28" s="21"/>
      <c r="BE28" s="32" t="s">
        <v>37</v>
      </c>
      <c r="BF28" s="26"/>
      <c r="BG28" s="26"/>
      <c r="BH28" s="26"/>
      <c r="BI28" s="26">
        <v>2</v>
      </c>
      <c r="BJ28" s="26">
        <v>5</v>
      </c>
      <c r="BK28" s="26" t="s">
        <v>4</v>
      </c>
      <c r="BL28" s="26"/>
      <c r="BM28" s="26">
        <v>1</v>
      </c>
      <c r="BN28" s="26">
        <v>1</v>
      </c>
      <c r="BO28" s="26">
        <v>2</v>
      </c>
      <c r="BP28" s="26">
        <v>2</v>
      </c>
      <c r="BQ28" s="26">
        <v>3</v>
      </c>
      <c r="BR28" s="26"/>
      <c r="BS28" s="29"/>
      <c r="BT28" s="29"/>
      <c r="BU28" s="29"/>
      <c r="BV28" s="29"/>
      <c r="BW28" s="29"/>
      <c r="BX28" s="52"/>
      <c r="BY28" s="50" t="str">
        <f>BA33</f>
        <v/>
      </c>
      <c r="BZ28" s="51"/>
      <c r="CA28" s="57">
        <f t="shared" si="5"/>
        <v>0</v>
      </c>
      <c r="CB28" s="57">
        <f t="shared" si="5"/>
        <v>0</v>
      </c>
      <c r="CC28" s="57">
        <f t="shared" si="5"/>
        <v>1</v>
      </c>
    </row>
    <row r="29" spans="1:81" s="22" customFormat="1" ht="40" customHeight="1" thickTop="1">
      <c r="A29" s="228" t="s">
        <v>38</v>
      </c>
      <c r="B29" s="59" t="s">
        <v>24</v>
      </c>
      <c r="C29" s="84">
        <v>12</v>
      </c>
      <c r="D29" s="99">
        <v>3</v>
      </c>
      <c r="E29" s="99">
        <v>5</v>
      </c>
      <c r="F29" s="99">
        <v>3</v>
      </c>
      <c r="G29" s="86">
        <v>2</v>
      </c>
      <c r="H29" s="87" t="s">
        <v>4</v>
      </c>
      <c r="I29" s="87">
        <v>4</v>
      </c>
      <c r="J29" s="85" t="s">
        <v>4</v>
      </c>
      <c r="K29" s="86">
        <v>3</v>
      </c>
      <c r="L29" s="87">
        <v>3</v>
      </c>
      <c r="M29" s="87">
        <v>1</v>
      </c>
      <c r="N29" s="87"/>
      <c r="O29" s="87" t="s">
        <v>99</v>
      </c>
      <c r="P29" s="85">
        <v>3</v>
      </c>
      <c r="Q29" s="87">
        <v>1</v>
      </c>
      <c r="R29" s="85"/>
      <c r="S29" s="88">
        <v>2</v>
      </c>
      <c r="T29" s="88">
        <v>1</v>
      </c>
      <c r="U29" s="85"/>
      <c r="V29" s="86">
        <v>1</v>
      </c>
      <c r="W29" s="153" t="s">
        <v>44</v>
      </c>
      <c r="X29" s="154" t="s">
        <v>44</v>
      </c>
      <c r="Y29" s="154" t="str">
        <f>$BA29</f>
        <v/>
      </c>
      <c r="Z29" s="123" t="str">
        <f>$BA29</f>
        <v/>
      </c>
      <c r="AA29" s="123">
        <v>5</v>
      </c>
      <c r="AB29" s="123">
        <v>6</v>
      </c>
      <c r="AC29" s="123">
        <v>7</v>
      </c>
      <c r="AD29" s="123">
        <v>8</v>
      </c>
      <c r="AE29" s="123">
        <v>3</v>
      </c>
      <c r="AF29" s="203">
        <v>2</v>
      </c>
      <c r="AG29" s="203">
        <v>1</v>
      </c>
      <c r="AH29" s="144">
        <f t="shared" si="1"/>
        <v>76</v>
      </c>
      <c r="AI29" s="21"/>
      <c r="AJ29" s="21"/>
      <c r="AK29" s="21"/>
      <c r="AL29" s="21"/>
      <c r="AM29" s="225" t="s">
        <v>38</v>
      </c>
      <c r="AN29" s="20" t="s">
        <v>24</v>
      </c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21" t="str">
        <f t="shared" si="6"/>
        <v/>
      </c>
      <c r="BB29" s="21"/>
      <c r="BC29" s="21"/>
      <c r="BE29" s="26"/>
      <c r="BF29" s="26">
        <f t="shared" ref="BF29:BR29" si="8">SUM(BF24:BF28)</f>
        <v>97</v>
      </c>
      <c r="BG29" s="26">
        <f t="shared" si="8"/>
        <v>89</v>
      </c>
      <c r="BH29" s="26">
        <f t="shared" si="8"/>
        <v>93</v>
      </c>
      <c r="BI29" s="26">
        <f t="shared" si="8"/>
        <v>171</v>
      </c>
      <c r="BJ29" s="26">
        <f t="shared" si="8"/>
        <v>263</v>
      </c>
      <c r="BK29" s="26">
        <f t="shared" si="8"/>
        <v>115</v>
      </c>
      <c r="BL29" s="26">
        <f t="shared" si="8"/>
        <v>105</v>
      </c>
      <c r="BM29" s="26">
        <f t="shared" si="8"/>
        <v>79</v>
      </c>
      <c r="BN29" s="26">
        <f t="shared" si="8"/>
        <v>50</v>
      </c>
      <c r="BO29" s="26">
        <f t="shared" si="8"/>
        <v>76</v>
      </c>
      <c r="BP29" s="26">
        <f t="shared" si="8"/>
        <v>79</v>
      </c>
      <c r="BQ29" s="26">
        <f t="shared" si="8"/>
        <v>45</v>
      </c>
      <c r="BR29" s="26">
        <f t="shared" si="8"/>
        <v>36</v>
      </c>
      <c r="BS29" s="29">
        <v>47</v>
      </c>
      <c r="BT29" s="29">
        <v>32</v>
      </c>
      <c r="BU29" s="29">
        <v>35</v>
      </c>
      <c r="BV29" s="29">
        <v>17</v>
      </c>
      <c r="BW29" s="29">
        <v>37</v>
      </c>
      <c r="BX29" s="29">
        <v>32</v>
      </c>
      <c r="BY29" s="49">
        <f>SUM(BY24:BY28)</f>
        <v>33</v>
      </c>
      <c r="BZ29" s="26">
        <v>28</v>
      </c>
      <c r="CA29" s="56">
        <f t="shared" si="5"/>
        <v>14</v>
      </c>
      <c r="CB29" s="56">
        <f t="shared" si="5"/>
        <v>10</v>
      </c>
      <c r="CC29" s="56">
        <f t="shared" si="5"/>
        <v>19</v>
      </c>
    </row>
    <row r="30" spans="1:81" s="22" customFormat="1" ht="40" customHeight="1">
      <c r="A30" s="229"/>
      <c r="B30" s="66" t="s">
        <v>20</v>
      </c>
      <c r="C30" s="124">
        <v>1</v>
      </c>
      <c r="D30" s="125">
        <v>2</v>
      </c>
      <c r="E30" s="125">
        <v>1</v>
      </c>
      <c r="F30" s="125">
        <v>4</v>
      </c>
      <c r="G30" s="126">
        <v>7</v>
      </c>
      <c r="H30" s="127">
        <v>1</v>
      </c>
      <c r="I30" s="127">
        <v>5</v>
      </c>
      <c r="J30" s="128" t="s">
        <v>4</v>
      </c>
      <c r="K30" s="126" t="s">
        <v>4</v>
      </c>
      <c r="L30" s="127">
        <v>1</v>
      </c>
      <c r="M30" s="127"/>
      <c r="N30" s="127">
        <v>1</v>
      </c>
      <c r="O30" s="127" t="s">
        <v>99</v>
      </c>
      <c r="P30" s="128">
        <v>1</v>
      </c>
      <c r="Q30" s="127" t="s">
        <v>99</v>
      </c>
      <c r="R30" s="128"/>
      <c r="S30" s="129"/>
      <c r="T30" s="129"/>
      <c r="U30" s="128">
        <v>1</v>
      </c>
      <c r="V30" s="126"/>
      <c r="W30" s="147" t="s">
        <v>44</v>
      </c>
      <c r="X30" s="148" t="s">
        <v>44</v>
      </c>
      <c r="Y30" s="148" t="str">
        <f>$BA30</f>
        <v/>
      </c>
      <c r="Z30" s="140" t="str">
        <f>$BA30</f>
        <v/>
      </c>
      <c r="AA30" s="140"/>
      <c r="AB30" s="140"/>
      <c r="AC30" s="140"/>
      <c r="AD30" s="140"/>
      <c r="AE30" s="140"/>
      <c r="AF30" s="206"/>
      <c r="AG30" s="206"/>
      <c r="AH30" s="176">
        <f t="shared" si="1"/>
        <v>25</v>
      </c>
      <c r="AI30" s="21"/>
      <c r="AJ30" s="21"/>
      <c r="AK30" s="21"/>
      <c r="AL30" s="21"/>
      <c r="AM30" s="226"/>
      <c r="AN30" s="34" t="s">
        <v>20</v>
      </c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21" t="str">
        <f t="shared" si="6"/>
        <v/>
      </c>
      <c r="BB30" s="21"/>
      <c r="BC30" s="21"/>
      <c r="BW30" s="35"/>
    </row>
    <row r="31" spans="1:81" s="22" customFormat="1" ht="40" customHeight="1" thickBot="1">
      <c r="A31" s="230"/>
      <c r="B31" s="179" t="s">
        <v>39</v>
      </c>
      <c r="C31" s="180">
        <f t="shared" ref="C31:K31" si="9">SUM(C29:C30)</f>
        <v>13</v>
      </c>
      <c r="D31" s="181">
        <f t="shared" si="9"/>
        <v>5</v>
      </c>
      <c r="E31" s="181">
        <f t="shared" si="9"/>
        <v>6</v>
      </c>
      <c r="F31" s="181">
        <f t="shared" si="9"/>
        <v>7</v>
      </c>
      <c r="G31" s="181">
        <f t="shared" si="9"/>
        <v>9</v>
      </c>
      <c r="H31" s="181">
        <f t="shared" si="9"/>
        <v>1</v>
      </c>
      <c r="I31" s="181">
        <f t="shared" si="9"/>
        <v>9</v>
      </c>
      <c r="J31" s="181">
        <f t="shared" si="9"/>
        <v>0</v>
      </c>
      <c r="K31" s="181">
        <f t="shared" si="9"/>
        <v>3</v>
      </c>
      <c r="L31" s="181">
        <f>SUM(L29:L30)</f>
        <v>4</v>
      </c>
      <c r="M31" s="181">
        <f>SUM(M29:M30)</f>
        <v>1</v>
      </c>
      <c r="N31" s="181">
        <f>SUM(N29:N30)</f>
        <v>1</v>
      </c>
      <c r="O31" s="181" t="s">
        <v>99</v>
      </c>
      <c r="P31" s="182">
        <f>SUM(P29:P30)</f>
        <v>4</v>
      </c>
      <c r="Q31" s="182">
        <f>SUM(Q29:Q30)</f>
        <v>1</v>
      </c>
      <c r="R31" s="182" t="s">
        <v>99</v>
      </c>
      <c r="S31" s="183">
        <v>2</v>
      </c>
      <c r="T31" s="183">
        <v>1</v>
      </c>
      <c r="U31" s="182">
        <f>SUM(U29,U30)</f>
        <v>1</v>
      </c>
      <c r="V31" s="182">
        <f>SUM(V29,V30)</f>
        <v>1</v>
      </c>
      <c r="W31" s="184" t="s">
        <v>99</v>
      </c>
      <c r="X31" s="184" t="s">
        <v>99</v>
      </c>
      <c r="Y31" s="184" t="s">
        <v>99</v>
      </c>
      <c r="Z31" s="182" t="s">
        <v>99</v>
      </c>
      <c r="AA31" s="182">
        <f>SUM(AA29,AA30)</f>
        <v>5</v>
      </c>
      <c r="AB31" s="182">
        <v>6</v>
      </c>
      <c r="AC31" s="182">
        <v>7</v>
      </c>
      <c r="AD31" s="182">
        <f>SUM(AD29:AD30)</f>
        <v>8</v>
      </c>
      <c r="AE31" s="182">
        <f>SUM(AE29:AE30)</f>
        <v>3</v>
      </c>
      <c r="AF31" s="182">
        <f>SUM(AF29:AF30)</f>
        <v>2</v>
      </c>
      <c r="AG31" s="182">
        <f>SUM(AG29:AG30)</f>
        <v>1</v>
      </c>
      <c r="AH31" s="185">
        <f t="shared" si="1"/>
        <v>101</v>
      </c>
      <c r="AI31" s="21"/>
      <c r="AJ31" s="21"/>
      <c r="AK31" s="21"/>
      <c r="AL31" s="21"/>
      <c r="AM31" s="227"/>
      <c r="AN31" s="42" t="s">
        <v>39</v>
      </c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21" t="str">
        <f t="shared" si="6"/>
        <v/>
      </c>
      <c r="BB31" s="21"/>
      <c r="BC31" s="21"/>
    </row>
    <row r="32" spans="1:81" s="22" customFormat="1" ht="40" customHeight="1" thickTop="1">
      <c r="A32" s="67"/>
      <c r="B32" s="68" t="s">
        <v>25</v>
      </c>
      <c r="C32" s="130"/>
      <c r="D32" s="131">
        <v>6</v>
      </c>
      <c r="E32" s="131">
        <v>5</v>
      </c>
      <c r="F32" s="131">
        <v>9</v>
      </c>
      <c r="G32" s="112">
        <v>2</v>
      </c>
      <c r="H32" s="132">
        <v>3</v>
      </c>
      <c r="I32" s="132">
        <v>3</v>
      </c>
      <c r="J32" s="111">
        <v>9</v>
      </c>
      <c r="K32" s="112">
        <v>5</v>
      </c>
      <c r="L32" s="132">
        <v>2</v>
      </c>
      <c r="M32" s="132">
        <v>6</v>
      </c>
      <c r="N32" s="132">
        <v>5</v>
      </c>
      <c r="O32" s="132">
        <v>1</v>
      </c>
      <c r="P32" s="111">
        <v>5</v>
      </c>
      <c r="Q32" s="132">
        <v>3</v>
      </c>
      <c r="R32" s="111"/>
      <c r="S32" s="133">
        <v>1</v>
      </c>
      <c r="T32" s="133">
        <v>3</v>
      </c>
      <c r="U32" s="111">
        <v>5</v>
      </c>
      <c r="V32" s="132">
        <v>3</v>
      </c>
      <c r="W32" s="155">
        <v>9</v>
      </c>
      <c r="X32" s="156">
        <v>4</v>
      </c>
      <c r="Y32" s="156">
        <v>3</v>
      </c>
      <c r="Z32" s="134">
        <v>1</v>
      </c>
      <c r="AA32" s="96" t="s">
        <v>99</v>
      </c>
      <c r="AB32" s="134"/>
      <c r="AC32" s="134"/>
      <c r="AD32" s="134">
        <v>6</v>
      </c>
      <c r="AE32" s="134"/>
      <c r="AF32" s="207"/>
      <c r="AG32" s="207"/>
      <c r="AH32" s="160">
        <f t="shared" si="1"/>
        <v>99</v>
      </c>
      <c r="AI32" s="21"/>
      <c r="AJ32" s="21"/>
      <c r="AK32" s="21"/>
      <c r="AL32" s="21"/>
      <c r="AM32" s="36" t="s">
        <v>25</v>
      </c>
      <c r="AN32" s="37"/>
      <c r="AO32" s="44"/>
      <c r="AP32" s="44">
        <v>1</v>
      </c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21">
        <f t="shared" si="6"/>
        <v>1</v>
      </c>
      <c r="BB32" s="21"/>
      <c r="BC32" s="21"/>
    </row>
    <row r="33" spans="1:90" s="22" customFormat="1" ht="40" customHeight="1" thickBot="1">
      <c r="A33" s="69"/>
      <c r="B33" s="70" t="s">
        <v>26</v>
      </c>
      <c r="C33" s="135"/>
      <c r="D33" s="136"/>
      <c r="E33" s="170"/>
      <c r="F33" s="170">
        <v>2</v>
      </c>
      <c r="G33" s="170">
        <v>5</v>
      </c>
      <c r="H33" s="170"/>
      <c r="I33" s="170"/>
      <c r="J33" s="170">
        <v>1</v>
      </c>
      <c r="K33" s="170">
        <v>1</v>
      </c>
      <c r="L33" s="170">
        <v>2</v>
      </c>
      <c r="M33" s="170">
        <v>2</v>
      </c>
      <c r="N33" s="170">
        <v>3</v>
      </c>
      <c r="O33" s="170"/>
      <c r="P33" s="170"/>
      <c r="Q33" s="170"/>
      <c r="R33" s="170"/>
      <c r="S33" s="171"/>
      <c r="T33" s="171"/>
      <c r="U33" s="170"/>
      <c r="V33" s="170"/>
      <c r="W33" s="170"/>
      <c r="X33" s="170"/>
      <c r="Y33" s="170"/>
      <c r="Z33" s="137">
        <v>1</v>
      </c>
      <c r="AA33" s="137"/>
      <c r="AB33" s="137"/>
      <c r="AC33" s="137"/>
      <c r="AD33" s="137"/>
      <c r="AE33" s="137"/>
      <c r="AF33" s="137">
        <v>1</v>
      </c>
      <c r="AG33" s="137"/>
      <c r="AH33" s="143">
        <f t="shared" si="1"/>
        <v>18</v>
      </c>
      <c r="AI33" s="21"/>
      <c r="AJ33" s="21"/>
      <c r="AK33" s="21"/>
      <c r="AL33" s="21"/>
      <c r="AM33" s="38" t="s">
        <v>26</v>
      </c>
      <c r="AN33" s="39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21" t="str">
        <f t="shared" si="6"/>
        <v/>
      </c>
      <c r="BB33" s="21"/>
      <c r="BC33" s="21"/>
    </row>
    <row r="34" spans="1:90" s="200" customFormat="1" ht="40" customHeight="1" thickTop="1" thickBot="1">
      <c r="A34" s="191" t="s">
        <v>27</v>
      </c>
      <c r="B34" s="192"/>
      <c r="C34" s="193">
        <f>C31+C28+C24+C32+C33</f>
        <v>97</v>
      </c>
      <c r="D34" s="194">
        <f t="shared" ref="D34:U34" si="10">D31+D28+D24+D32+D33</f>
        <v>89</v>
      </c>
      <c r="E34" s="194">
        <f t="shared" si="10"/>
        <v>93</v>
      </c>
      <c r="F34" s="194">
        <f t="shared" si="10"/>
        <v>171</v>
      </c>
      <c r="G34" s="194">
        <f t="shared" si="10"/>
        <v>263</v>
      </c>
      <c r="H34" s="194">
        <f t="shared" si="10"/>
        <v>115</v>
      </c>
      <c r="I34" s="194">
        <f t="shared" si="10"/>
        <v>105</v>
      </c>
      <c r="J34" s="194">
        <f t="shared" si="10"/>
        <v>79</v>
      </c>
      <c r="K34" s="194">
        <f t="shared" si="10"/>
        <v>50</v>
      </c>
      <c r="L34" s="194">
        <f t="shared" si="10"/>
        <v>76</v>
      </c>
      <c r="M34" s="194">
        <f t="shared" si="10"/>
        <v>79</v>
      </c>
      <c r="N34" s="194">
        <f t="shared" si="10"/>
        <v>45</v>
      </c>
      <c r="O34" s="194">
        <v>36</v>
      </c>
      <c r="P34" s="194">
        <f t="shared" si="10"/>
        <v>47</v>
      </c>
      <c r="Q34" s="194">
        <f t="shared" si="10"/>
        <v>32</v>
      </c>
      <c r="R34" s="194">
        <v>35</v>
      </c>
      <c r="S34" s="194">
        <f t="shared" si="10"/>
        <v>17</v>
      </c>
      <c r="T34" s="194">
        <f t="shared" si="10"/>
        <v>37</v>
      </c>
      <c r="U34" s="194">
        <f t="shared" si="10"/>
        <v>32</v>
      </c>
      <c r="V34" s="194">
        <f>V31+V28+V24+V32+V33</f>
        <v>33</v>
      </c>
      <c r="W34" s="195">
        <v>28</v>
      </c>
      <c r="X34" s="195">
        <v>14</v>
      </c>
      <c r="Y34" s="195">
        <v>10</v>
      </c>
      <c r="Z34" s="194">
        <v>19</v>
      </c>
      <c r="AA34" s="194">
        <v>14</v>
      </c>
      <c r="AB34" s="194">
        <v>19</v>
      </c>
      <c r="AC34" s="194">
        <v>12</v>
      </c>
      <c r="AD34" s="194">
        <f>SUM(AD24,AD28,AD31,AD32:AD33)</f>
        <v>21</v>
      </c>
      <c r="AE34" s="194">
        <f>SUM(AE24,AE28,AE31,AE32:AE33)</f>
        <v>10</v>
      </c>
      <c r="AF34" s="194">
        <f>SUM(AF24,AF28,AF31,AF32:AF33)</f>
        <v>29</v>
      </c>
      <c r="AG34" s="194">
        <f>SUM(AG24,AG28,AG31,AG32:AG33)</f>
        <v>16</v>
      </c>
      <c r="AH34" s="201">
        <f>SUM(C34:AG34)</f>
        <v>1723</v>
      </c>
      <c r="AI34" s="196"/>
      <c r="AJ34" s="196"/>
      <c r="AK34" s="196"/>
      <c r="AL34" s="196"/>
      <c r="AM34" s="197" t="s">
        <v>27</v>
      </c>
      <c r="AN34" s="198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6" t="str">
        <f t="shared" si="6"/>
        <v/>
      </c>
      <c r="BB34" s="196"/>
      <c r="BC34" s="196"/>
      <c r="CL34" s="196"/>
    </row>
    <row r="35" spans="1:90" ht="19.5" customHeight="1">
      <c r="A35" s="9"/>
      <c r="B35" s="8"/>
      <c r="C35" s="8"/>
      <c r="D35" s="8"/>
      <c r="E35" s="8"/>
      <c r="F35" s="8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3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</row>
    <row r="36" spans="1:90" ht="35.25" customHeight="1">
      <c r="C36" s="157" t="s">
        <v>97</v>
      </c>
      <c r="D36" s="217" t="s">
        <v>98</v>
      </c>
      <c r="E36" s="217"/>
      <c r="F36" s="217"/>
      <c r="G36" s="217"/>
      <c r="H36" s="217"/>
      <c r="I36" s="217"/>
      <c r="J36" s="217"/>
      <c r="K36" s="217"/>
      <c r="L36" s="217"/>
    </row>
    <row r="68" spans="2:6" s="22" customFormat="1" ht="12.75" customHeight="1">
      <c r="B68" s="54"/>
      <c r="C68" s="54"/>
      <c r="D68" s="54"/>
      <c r="E68" s="54"/>
      <c r="F68" s="54"/>
    </row>
  </sheetData>
  <mergeCells count="11">
    <mergeCell ref="AO7:AZ7"/>
    <mergeCell ref="AM8:AN8"/>
    <mergeCell ref="AM25:AM28"/>
    <mergeCell ref="AM29:AM31"/>
    <mergeCell ref="A29:A31"/>
    <mergeCell ref="A3:Y3"/>
    <mergeCell ref="AH7:AH8"/>
    <mergeCell ref="A25:A28"/>
    <mergeCell ref="A8:B8"/>
    <mergeCell ref="D36:L36"/>
    <mergeCell ref="AF3:AG3"/>
  </mergeCells>
  <phoneticPr fontId="2"/>
  <printOptions horizontalCentered="1"/>
  <pageMargins left="0.39370078740157483" right="0.39370078740157483" top="0.98425196850393704" bottom="0.19685039370078741" header="0.39370078740157483" footer="0.43307086614173229"/>
  <pageSetup paperSize="8" scale="3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苦情件数</vt:lpstr>
      <vt:lpstr>苦情件数!Print_Area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2024-11-13T10:31:32Z</cp:lastPrinted>
  <dcterms:created xsi:type="dcterms:W3CDTF">1999-06-30T07:21:10Z</dcterms:created>
  <dcterms:modified xsi:type="dcterms:W3CDTF">2025-03-12T01:49:06Z</dcterms:modified>
</cp:coreProperties>
</file>