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6.127.26\disk1\住宅設計課\50_団地別フォルダ\51_建替技術_団地別\3319_豊中新千里北\100)２期PFI\14_入札公告\07_質疑回答\02_10月4日回答　質疑\03_落札者決定基準、様式集、特定事業契約書（案）の修正\"/>
    </mc:Choice>
  </mc:AlternateContent>
  <bookViews>
    <workbookView xWindow="-120" yWindow="-120" windowWidth="29040" windowHeight="15840" tabRatio="557"/>
  </bookViews>
  <sheets>
    <sheet name="(様式19）審査基準適合状況" sheetId="34" r:id="rId1"/>
    <sheet name="(様式22）前提条件" sheetId="21" r:id="rId2"/>
    <sheet name="(様式22）金利計算" sheetId="33" r:id="rId3"/>
    <sheet name="(様式22）金利計算例" sheetId="32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1_１" localSheetId="2">#REF!</definedName>
    <definedName name="_1_１" localSheetId="3">#REF!</definedName>
    <definedName name="_1_１">#REF!</definedName>
    <definedName name="_2_２" localSheetId="2">#REF!</definedName>
    <definedName name="_2_２" localSheetId="3">#REF!</definedName>
    <definedName name="_2_２">#REF!</definedName>
    <definedName name="_MatMult_A" hidden="1">[1]建設計画!$B$2</definedName>
    <definedName name="_MatMult_AxB" hidden="1">[1]建設計画!$B$2:$AQ$2</definedName>
    <definedName name="_tou2" localSheetId="2">SUM(#REF!,#REF!)</definedName>
    <definedName name="_tou2" localSheetId="3">SUM(#REF!,#REF!)</definedName>
    <definedName name="_tou2">SUM(#REF!,#REF!)</definedName>
    <definedName name="_tou3" localSheetId="2">SUM(#REF!,#REF!)</definedName>
    <definedName name="_tou3" localSheetId="3">SUM(#REF!,#REF!)</definedName>
    <definedName name="_tou3">SUM(#REF!,#REF!)</definedName>
    <definedName name="\0" localSheetId="2">#REF!</definedName>
    <definedName name="\0" localSheetId="3">#REF!</definedName>
    <definedName name="\0">#REF!</definedName>
    <definedName name="\A" localSheetId="2">#REF!</definedName>
    <definedName name="\A" localSheetId="3">#REF!</definedName>
    <definedName name="\A">#REF!</definedName>
    <definedName name="\P" localSheetId="2">#REF!</definedName>
    <definedName name="\P" localSheetId="3">#REF!</definedName>
    <definedName name="\P">#REF!</definedName>
    <definedName name="abc" localSheetId="2">VLOOKUP(2,'(様式22）金利計算'!賃金等,MATCH(#REF!,#REF!:#REF!))</definedName>
    <definedName name="abc" localSheetId="3">VLOOKUP(2,'(様式22）金利計算例'!賃金等,MATCH(#REF!,#REF!:#REF!))</definedName>
    <definedName name="abc">VLOOKUP(2,賃金等,MATCH(#REF!,#REF!:#REF!))</definedName>
    <definedName name="he">ROUNDUP(!$L1/1000,0)</definedName>
    <definedName name="heｎ" localSheetId="2">COUNT(#REF!)</definedName>
    <definedName name="heｎ" localSheetId="3">COUNT(#REF!)</definedName>
    <definedName name="heｎ">COUNT(#REF!)</definedName>
    <definedName name="OK" localSheetId="2">VLOOKUP(4,'(様式22）金利計算'!賃金等,MATCH(#REF!,#REF!:#REF!))</definedName>
    <definedName name="OK" localSheetId="3">VLOOKUP(4,'(様式22）金利計算例'!賃金等,MATCH(#REF!,#REF!:#REF!))</definedName>
    <definedName name="OK">VLOOKUP(4,賃金等,MATCH(#REF!,#REF!:#REF!))</definedName>
    <definedName name="_xlnm.Print_Area" localSheetId="0">'(様式19）審査基準適合状況'!$A$2:$K$28</definedName>
    <definedName name="_xlnm.Print_Area" localSheetId="2">'(様式22）金利計算'!$A$1:$M$32</definedName>
    <definedName name="_xlnm.Print_Area" localSheetId="3">'(様式22）金利計算例'!$A$1:$M$66</definedName>
    <definedName name="_xlnm.Print_Area" localSheetId="1">'(様式22）前提条件'!$A$1:$G$27</definedName>
    <definedName name="_xlnm.Print_Area">[2]基準点･水準点･平板測量!#REF!</definedName>
    <definedName name="Print_Area_MI" localSheetId="2">#REF!</definedName>
    <definedName name="Print_Area_MI" localSheetId="3">#REF!</definedName>
    <definedName name="Print_Area_MI">#REF!</definedName>
    <definedName name="rf" localSheetId="2">ROUNDUP(#REF!/1000,0)</definedName>
    <definedName name="rf" localSheetId="3">ROUNDUP(#REF!/1000,0)</definedName>
    <definedName name="rf">ROUNDUP(#REF!/1000,0)</definedName>
    <definedName name="tou" localSheetId="2">ROUNDUP(#REF!/1000,0)</definedName>
    <definedName name="tou" localSheetId="3">ROUNDUP(#REF!/1000,0)</definedName>
    <definedName name="tou">ROUNDUP(#REF!/1000,0)</definedName>
    <definedName name="utiwake" localSheetId="2">VLOOKUP(2,'(様式22）金利計算'!賃金等,MATCH(#REF!,#REF!:#REF!))</definedName>
    <definedName name="utiwake" localSheetId="3">VLOOKUP(2,'(様式22）金利計算例'!賃金等,MATCH(#REF!,#REF!:#REF!))</definedName>
    <definedName name="utiwake">VLOOKUP(2,賃金等,MATCH(#REF!,#REF!:#REF!))</definedName>
    <definedName name="あ">[3]Sheet1!$C$2:$H$81</definedName>
    <definedName name="い">[4]Sheet1!$C$2:$H$81</definedName>
    <definedName name="グループ">"調査第二グループ"</definedName>
    <definedName name="トラック" localSheetId="2">VLOOKUP(11,'(様式22）金利計算'!賃金等,MATCH(#REF!,#REF!:#REF!))</definedName>
    <definedName name="トラック" localSheetId="3">VLOOKUP(11,'(様式22）金利計算例'!賃金等,MATCH(#REF!,#REF!:#REF!))</definedName>
    <definedName name="トラック">VLOOKUP(11,賃金等,MATCH(#REF!,#REF!:#REF!))</definedName>
    <definedName name="引当">[3]Sheet1!$C$2:$H$81</definedName>
    <definedName name="加算" localSheetId="2">VLOOKUP(6,'(様式22）金利計算'!賃金等,MATCH(#REF!,#REF!:#REF!))</definedName>
    <definedName name="加算" localSheetId="3">VLOOKUP(6,'(様式22）金利計算例'!賃金等,MATCH(#REF!,#REF!:#REF!))</definedName>
    <definedName name="加算">VLOOKUP(6,賃金等,MATCH(#REF!,#REF!:#REF!))</definedName>
    <definedName name="外調" localSheetId="2">VLOOKUP(2,'(様式22）金利計算'!賃金等,MATCH(#REF!,#REF!:#REF!))</definedName>
    <definedName name="外調" localSheetId="3">VLOOKUP(2,'(様式22）金利計算例'!賃金等,MATCH(#REF!,#REF!:#REF!))</definedName>
    <definedName name="外調">VLOOKUP(2,賃金等,MATCH(#REF!,#REF!:#REF!))</definedName>
    <definedName name="外補" localSheetId="2">VLOOKUP(3,'(様式22）金利計算'!賃金等,MATCH(#REF!,#REF!:#REF!))</definedName>
    <definedName name="外補" localSheetId="3">VLOOKUP(3,'(様式22）金利計算例'!賃金等,MATCH(#REF!,#REF!:#REF!))</definedName>
    <definedName name="外補">VLOOKUP(3,賃金等,MATCH(#REF!,#REF!:#REF!))</definedName>
    <definedName name="外補１">VLOOKUP(3,賃金等,MATCH(#REF!,#REF!:#REF!))</definedName>
    <definedName name="覚書" localSheetId="2">VLOOKUP(8,'(様式22）金利計算'!賃金等,MATCH(#REF!,#REF!:#REF!))</definedName>
    <definedName name="覚書" localSheetId="3">VLOOKUP(8,'(様式22）金利計算例'!賃金等,MATCH(#REF!,#REF!:#REF!))</definedName>
    <definedName name="覚書">VLOOKUP(8,賃金等,MATCH(#REF!,#REF!:#REF!))</definedName>
    <definedName name="覚書１" localSheetId="2">VLOOKUP(5,'(様式22）金利計算'!賃金等,MATCH(#REF!,#REF!:#REF!))</definedName>
    <definedName name="覚書１" localSheetId="3">VLOOKUP(5,'(様式22）金利計算例'!賃金等,MATCH(#REF!,#REF!:#REF!))</definedName>
    <definedName name="覚書１">VLOOKUP(5,賃金等,MATCH(#REF!,#REF!:#REF!))</definedName>
    <definedName name="管外旅費" localSheetId="2">VLOOKUP(9,'(様式22）金利計算'!賃金等,MATCH(#REF!,#REF!:#REF!))</definedName>
    <definedName name="管外旅費" localSheetId="3">VLOOKUP(9,'(様式22）金利計算例'!賃金等,MATCH(#REF!,#REF!:#REF!))</definedName>
    <definedName name="管外旅費">VLOOKUP(9,賃金等,MATCH(#REF!,#REF!:#REF!))</definedName>
    <definedName name="管内旅費" localSheetId="2">VLOOKUP(8,'(様式22）金利計算'!賃金等,MATCH(#REF!,#REF!:#REF!))</definedName>
    <definedName name="管内旅費" localSheetId="3">VLOOKUP(8,'(様式22）金利計算例'!賃金等,MATCH(#REF!,#REF!:#REF!))</definedName>
    <definedName name="管内旅費">VLOOKUP(8,賃金等,MATCH(#REF!,#REF!:#REF!))</definedName>
    <definedName name="教育長名">"竹内 　 脩"</definedName>
    <definedName name="金額乙" localSheetId="2">#REF!*1000</definedName>
    <definedName name="金額乙" localSheetId="3">#REF!*1000</definedName>
    <definedName name="金額乙">#REF!*1000</definedName>
    <definedName name="金額甲" localSheetId="2">#REF!*1000</definedName>
    <definedName name="金額甲" localSheetId="3">#REF!*1000</definedName>
    <definedName name="金額甲">#REF!*1000</definedName>
    <definedName name="工事費算定①" localSheetId="2">#REF!</definedName>
    <definedName name="工事費算定①" localSheetId="3">#REF!</definedName>
    <definedName name="工事費算定①">#REF!</definedName>
    <definedName name="工事費算定②" localSheetId="2">#REF!</definedName>
    <definedName name="工事費算定②" localSheetId="3">#REF!</definedName>
    <definedName name="工事費算定②">#REF!</definedName>
    <definedName name="最終Ｈ22当初予算要求状況表">[4]Sheet1!$C$2:$H$81</definedName>
    <definedName name="山" localSheetId="2">VLOOKUP(5,'(様式22）金利計算'!賃金等,MATCH(#REF!,#REF!:#REF!))</definedName>
    <definedName name="山" localSheetId="3">VLOOKUP(5,'(様式22）金利計算例'!賃金等,MATCH(#REF!,#REF!:#REF!))</definedName>
    <definedName name="山">VLOOKUP(5,賃金等,MATCH(#REF!,#REF!:#REF!))</definedName>
    <definedName name="消費税率">0.05</definedName>
    <definedName name="赤坂台">#N/A</definedName>
    <definedName name="赤坂台②">#N/A</definedName>
    <definedName name="組織名">"大阪府教育委員会文化財保護課　"</definedName>
    <definedName name="草刈H21">'[5]人孔（積上）'!$B$201:$I$211</definedName>
    <definedName name="地質調査根拠" localSheetId="2">#REF!</definedName>
    <definedName name="地質調査根拠" localSheetId="3">#REF!</definedName>
    <definedName name="地質調査根拠">#REF!</definedName>
    <definedName name="賃金等" localSheetId="2">#REF!</definedName>
    <definedName name="賃金等" localSheetId="3">#REF!</definedName>
    <definedName name="賃金等">#REF!</definedName>
    <definedName name="内調" localSheetId="2">VLOOKUP(4,'(様式22）金利計算'!賃金等,MATCH(#REF!,#REF!:#REF!))</definedName>
    <definedName name="内調" localSheetId="3">VLOOKUP(4,'(様式22）金利計算例'!賃金等,MATCH(#REF!,#REF!:#REF!))</definedName>
    <definedName name="内調">VLOOKUP(4,賃金等,MATCH(#REF!,#REF!:#REF!))</definedName>
    <definedName name="内補" localSheetId="2">VLOOKUP(5,'(様式22）金利計算'!賃金等,MATCH(#REF!,#REF!:#REF!))</definedName>
    <definedName name="内補" localSheetId="3">VLOOKUP(5,'(様式22）金利計算例'!賃金等,MATCH(#REF!,#REF!:#REF!))</definedName>
    <definedName name="内補">VLOOKUP(5,賃金等,MATCH(#REF!,#REF!:#REF!))</definedName>
    <definedName name="年度">14</definedName>
    <definedName name="農林金額計" localSheetId="2">#REF!*1000</definedName>
    <definedName name="農林金額計" localSheetId="3">#REF!*1000</definedName>
    <definedName name="農林金額計">#REF!*1000</definedName>
    <definedName name="表題" localSheetId="2">#REF!</definedName>
    <definedName name="表題" localSheetId="3">#REF!</definedName>
    <definedName name="表題">#REF!</definedName>
    <definedName name="本体内訳④31棟杭撤去" localSheetId="2">#REF!</definedName>
    <definedName name="本体内訳④31棟杭撤去" localSheetId="3">#REF!</definedName>
    <definedName name="本体内訳④31棟杭撤去">#REF!</definedName>
    <definedName name="労災保険率" localSheetId="2">VLOOKUP(1,'(様式22）金利計算'!賃金等,MATCH(#REF!,#REF!:#REF!))</definedName>
    <definedName name="労災保険率" localSheetId="3">VLOOKUP(1,'(様式22）金利計算例'!賃金等,MATCH(#REF!,#REF!:#REF!))</definedName>
    <definedName name="労災保険率">VLOOKUP(1,賃金等,MATCH(#REF!,#REF!:#REF!))</definedName>
    <definedName name="労災率">0.0055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34" l="1"/>
  <c r="F27" i="34"/>
  <c r="I20" i="34"/>
  <c r="G20" i="34"/>
  <c r="H20" i="34" s="1"/>
  <c r="F20" i="34"/>
  <c r="K20" i="34" l="1"/>
  <c r="J20" i="34"/>
  <c r="L26" i="32"/>
  <c r="K26" i="32"/>
  <c r="K25" i="32"/>
  <c r="K22" i="32"/>
  <c r="K20" i="32"/>
  <c r="K19" i="32"/>
  <c r="F22" i="21" l="1"/>
  <c r="F21" i="21"/>
  <c r="C13" i="21"/>
  <c r="K26" i="33"/>
  <c r="I26" i="33"/>
  <c r="E26" i="33"/>
  <c r="C26" i="33"/>
  <c r="H24" i="33"/>
  <c r="G24" i="33"/>
  <c r="F24" i="33"/>
  <c r="E24" i="33"/>
  <c r="D24" i="33"/>
  <c r="C24" i="33"/>
  <c r="J24" i="33"/>
  <c r="I24" i="33"/>
  <c r="K24" i="33"/>
  <c r="J23" i="33" l="1"/>
  <c r="I23" i="33"/>
  <c r="H23" i="33"/>
  <c r="G23" i="33"/>
  <c r="F23" i="33"/>
  <c r="E23" i="33"/>
  <c r="D23" i="33"/>
  <c r="C23" i="33"/>
  <c r="K22" i="33"/>
  <c r="L21" i="33"/>
  <c r="J18" i="33"/>
  <c r="I18" i="33"/>
  <c r="G18" i="33"/>
  <c r="F18" i="33"/>
  <c r="E18" i="33"/>
  <c r="C18" i="33"/>
  <c r="J17" i="33"/>
  <c r="I17" i="33"/>
  <c r="G17" i="33"/>
  <c r="F17" i="33"/>
  <c r="E17" i="33"/>
  <c r="C17" i="33"/>
  <c r="L16" i="33"/>
  <c r="L14" i="33"/>
  <c r="L12" i="33" s="1"/>
  <c r="L13" i="33"/>
  <c r="K12" i="33"/>
  <c r="J12" i="33"/>
  <c r="I12" i="33"/>
  <c r="H12" i="33"/>
  <c r="H26" i="33" s="1"/>
  <c r="G12" i="33"/>
  <c r="F12" i="33"/>
  <c r="E12" i="33"/>
  <c r="D12" i="33"/>
  <c r="D26" i="33" s="1"/>
  <c r="C12" i="33"/>
  <c r="L58" i="32"/>
  <c r="K60" i="32"/>
  <c r="K58" i="32"/>
  <c r="K52" i="32"/>
  <c r="K51" i="32"/>
  <c r="K57" i="32"/>
  <c r="K56" i="32"/>
  <c r="K55" i="32"/>
  <c r="K54" i="32"/>
  <c r="J57" i="32"/>
  <c r="I57" i="32"/>
  <c r="H57" i="32"/>
  <c r="G57" i="32"/>
  <c r="F57" i="32"/>
  <c r="E57" i="32"/>
  <c r="D57" i="32"/>
  <c r="C57" i="32"/>
  <c r="L55" i="32"/>
  <c r="J52" i="32"/>
  <c r="I52" i="32"/>
  <c r="G52" i="32"/>
  <c r="F52" i="32"/>
  <c r="E52" i="32"/>
  <c r="C52" i="32"/>
  <c r="J51" i="32"/>
  <c r="J58" i="32" s="1"/>
  <c r="J60" i="32" s="1"/>
  <c r="I51" i="32"/>
  <c r="G51" i="32"/>
  <c r="F51" i="32"/>
  <c r="F58" i="32" s="1"/>
  <c r="F60" i="32" s="1"/>
  <c r="E51" i="32"/>
  <c r="E58" i="32" s="1"/>
  <c r="E60" i="32" s="1"/>
  <c r="C51" i="32"/>
  <c r="L50" i="32"/>
  <c r="L48" i="32"/>
  <c r="L47" i="32"/>
  <c r="L46" i="32" s="1"/>
  <c r="C41" i="32" s="1"/>
  <c r="K46" i="32"/>
  <c r="J46" i="32"/>
  <c r="I46" i="32"/>
  <c r="H46" i="32"/>
  <c r="H58" i="32" s="1"/>
  <c r="H60" i="32" s="1"/>
  <c r="G46" i="32"/>
  <c r="F46" i="32"/>
  <c r="E46" i="32"/>
  <c r="D46" i="32"/>
  <c r="D58" i="32" s="1"/>
  <c r="D60" i="32" s="1"/>
  <c r="C46" i="32"/>
  <c r="F25" i="32"/>
  <c r="E25" i="32"/>
  <c r="D25" i="32"/>
  <c r="C25" i="32"/>
  <c r="F20" i="32"/>
  <c r="E20" i="32"/>
  <c r="C20" i="32"/>
  <c r="F19" i="32"/>
  <c r="E19" i="32"/>
  <c r="C19" i="32"/>
  <c r="C26" i="32" s="1"/>
  <c r="C28" i="32" s="1"/>
  <c r="E14" i="32"/>
  <c r="D14" i="32"/>
  <c r="D26" i="32" s="1"/>
  <c r="D28" i="32" s="1"/>
  <c r="C14" i="32"/>
  <c r="F14" i="32"/>
  <c r="K23" i="32"/>
  <c r="K24" i="32"/>
  <c r="F20" i="21"/>
  <c r="F19" i="21"/>
  <c r="F18" i="21"/>
  <c r="G26" i="33" l="1"/>
  <c r="K23" i="33"/>
  <c r="J26" i="33"/>
  <c r="F26" i="33"/>
  <c r="K18" i="33"/>
  <c r="L18" i="33" s="1"/>
  <c r="L23" i="33"/>
  <c r="L20" i="33"/>
  <c r="L22" i="33"/>
  <c r="K17" i="33"/>
  <c r="E26" i="32"/>
  <c r="E28" i="32" s="1"/>
  <c r="L51" i="32"/>
  <c r="L54" i="32"/>
  <c r="L56" i="32"/>
  <c r="F26" i="32"/>
  <c r="F28" i="32" s="1"/>
  <c r="G58" i="32"/>
  <c r="G60" i="32" s="1"/>
  <c r="C58" i="32"/>
  <c r="C60" i="32" s="1"/>
  <c r="I58" i="32"/>
  <c r="I60" i="32" s="1"/>
  <c r="L52" i="32"/>
  <c r="L57" i="32"/>
  <c r="L17" i="33" l="1"/>
  <c r="L24" i="33" l="1"/>
  <c r="J25" i="32" l="1"/>
  <c r="I25" i="32"/>
  <c r="G25" i="32"/>
  <c r="L23" i="32"/>
  <c r="J20" i="32"/>
  <c r="I20" i="32"/>
  <c r="G20" i="32"/>
  <c r="J19" i="32"/>
  <c r="J26" i="32" s="1"/>
  <c r="J28" i="32" s="1"/>
  <c r="I19" i="32"/>
  <c r="G19" i="32"/>
  <c r="L18" i="32"/>
  <c r="L16" i="32"/>
  <c r="L15" i="32"/>
  <c r="L14" i="32" s="1"/>
  <c r="K14" i="32"/>
  <c r="K28" i="32" s="1"/>
  <c r="J14" i="32"/>
  <c r="I14" i="32"/>
  <c r="H14" i="32"/>
  <c r="H26" i="32" s="1"/>
  <c r="H28" i="32" s="1"/>
  <c r="G14" i="32"/>
  <c r="C9" i="32" l="1"/>
  <c r="G26" i="32"/>
  <c r="L19" i="32"/>
  <c r="I26" i="32"/>
  <c r="I28" i="32" s="1"/>
  <c r="G28" i="32" l="1"/>
  <c r="L22" i="32"/>
  <c r="L20" i="32" l="1"/>
  <c r="L24" i="32"/>
  <c r="H25" i="32"/>
  <c r="L25" i="32" l="1"/>
</calcChain>
</file>

<file path=xl/sharedStrings.xml><?xml version="1.0" encoding="utf-8"?>
<sst xmlns="http://schemas.openxmlformats.org/spreadsheetml/2006/main" count="222" uniqueCount="131">
  <si>
    <t>備考</t>
    <rPh sb="0" eb="2">
      <t>ビコウ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</si>
  <si>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</si>
  <si>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</si>
  <si>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黄色の網がけは入力部</t>
    <rPh sb="0" eb="2">
      <t>キイロ</t>
    </rPh>
    <rPh sb="3" eb="4">
      <t>アミ</t>
    </rPh>
    <rPh sb="7" eb="9">
      <t>ニュウリョク</t>
    </rPh>
    <rPh sb="9" eb="10">
      <t>ブ</t>
    </rPh>
    <phoneticPr fontId="3"/>
  </si>
  <si>
    <t>入居者移転支援に係る実費の調達金利</t>
    <phoneticPr fontId="3"/>
  </si>
  <si>
    <t>金利（％）</t>
    <rPh sb="0" eb="2">
      <t>キンリ</t>
    </rPh>
    <phoneticPr fontId="3"/>
  </si>
  <si>
    <t>移転支援期間</t>
    <rPh sb="0" eb="2">
      <t>イテン</t>
    </rPh>
    <rPh sb="2" eb="4">
      <t>シエン</t>
    </rPh>
    <rPh sb="4" eb="6">
      <t>キカン</t>
    </rPh>
    <phoneticPr fontId="3"/>
  </si>
  <si>
    <t>入居者移転支援府支払費用の金利計算</t>
    <rPh sb="0" eb="3">
      <t>ニュウキョシャ</t>
    </rPh>
    <rPh sb="3" eb="5">
      <t>イテン</t>
    </rPh>
    <rPh sb="5" eb="7">
      <t>シエン</t>
    </rPh>
    <rPh sb="7" eb="8">
      <t>フ</t>
    </rPh>
    <rPh sb="8" eb="10">
      <t>シハライ</t>
    </rPh>
    <rPh sb="10" eb="12">
      <t>ヒヨウ</t>
    </rPh>
    <rPh sb="13" eb="15">
      <t>キンリ</t>
    </rPh>
    <rPh sb="15" eb="17">
      <t>ケイサン</t>
    </rPh>
    <phoneticPr fontId="3"/>
  </si>
  <si>
    <t>■本移転終了まで</t>
    <rPh sb="1" eb="2">
      <t>ホン</t>
    </rPh>
    <rPh sb="2" eb="4">
      <t>イテン</t>
    </rPh>
    <rPh sb="4" eb="6">
      <t>シュウリョウ</t>
    </rPh>
    <phoneticPr fontId="3"/>
  </si>
  <si>
    <t>項　目　　　　年　度</t>
    <phoneticPr fontId="3"/>
  </si>
  <si>
    <t>借入期間（ヶ月）</t>
    <rPh sb="0" eb="2">
      <t>カリイレ</t>
    </rPh>
    <rPh sb="2" eb="4">
      <t>キカン</t>
    </rPh>
    <phoneticPr fontId="3"/>
  </si>
  <si>
    <t>前払い金調達期間</t>
    <rPh sb="0" eb="2">
      <t>マエバラ</t>
    </rPh>
    <rPh sb="3" eb="4">
      <t>キン</t>
    </rPh>
    <rPh sb="4" eb="6">
      <t>チョウタツ</t>
    </rPh>
    <rPh sb="6" eb="8">
      <t>キカン</t>
    </rPh>
    <phoneticPr fontId="3"/>
  </si>
  <si>
    <t>前払い金調達期間1ヶ月　※月数は固定</t>
    <rPh sb="0" eb="2">
      <t>マエバラ</t>
    </rPh>
    <rPh sb="3" eb="4">
      <t>キン</t>
    </rPh>
    <rPh sb="4" eb="6">
      <t>チョウタツ</t>
    </rPh>
    <rPh sb="6" eb="8">
      <t>キカン</t>
    </rPh>
    <rPh sb="10" eb="11">
      <t>ゲツ</t>
    </rPh>
    <rPh sb="13" eb="15">
      <t>ツキスウ</t>
    </rPh>
    <rPh sb="16" eb="18">
      <t>コテイ</t>
    </rPh>
    <phoneticPr fontId="3"/>
  </si>
  <si>
    <t>本移転・精算期間</t>
    <rPh sb="0" eb="1">
      <t>ホン</t>
    </rPh>
    <rPh sb="1" eb="3">
      <t>イテン</t>
    </rPh>
    <rPh sb="4" eb="6">
      <t>セイサン</t>
    </rPh>
    <rPh sb="6" eb="8">
      <t>キカン</t>
    </rPh>
    <phoneticPr fontId="3"/>
  </si>
  <si>
    <t>資金調達（千円）</t>
    <rPh sb="2" eb="4">
      <t>チョウタツ</t>
    </rPh>
    <phoneticPr fontId="3"/>
  </si>
  <si>
    <t>資本金</t>
    <rPh sb="0" eb="3">
      <t>シホンキン</t>
    </rPh>
    <phoneticPr fontId="3"/>
  </si>
  <si>
    <t>借入金（動産移転料）</t>
    <rPh sb="0" eb="1">
      <t>シャク</t>
    </rPh>
    <rPh sb="1" eb="3">
      <t>ニュウキン</t>
    </rPh>
    <rPh sb="4" eb="6">
      <t>ドウサン</t>
    </rPh>
    <rPh sb="6" eb="8">
      <t>イテン</t>
    </rPh>
    <rPh sb="8" eb="9">
      <t>リョウ</t>
    </rPh>
    <phoneticPr fontId="3"/>
  </si>
  <si>
    <t>動産移転料－資本金</t>
    <rPh sb="0" eb="2">
      <t>ドウサン</t>
    </rPh>
    <rPh sb="2" eb="4">
      <t>イテン</t>
    </rPh>
    <rPh sb="4" eb="5">
      <t>リョウ</t>
    </rPh>
    <rPh sb="6" eb="9">
      <t>シホンキン</t>
    </rPh>
    <phoneticPr fontId="3"/>
  </si>
  <si>
    <r>
      <t>借入金</t>
    </r>
    <r>
      <rPr>
        <sz val="8"/>
        <rFont val="ＭＳ Ｐゴシック"/>
        <family val="3"/>
        <charset val="128"/>
      </rPr>
      <t>（移転雑費、住宅替・退去移転料）</t>
    </r>
    <rPh sb="0" eb="1">
      <t>シャク</t>
    </rPh>
    <rPh sb="1" eb="3">
      <t>ニュウキン</t>
    </rPh>
    <rPh sb="4" eb="6">
      <t>イテン</t>
    </rPh>
    <rPh sb="6" eb="8">
      <t>ザッピ</t>
    </rPh>
    <rPh sb="9" eb="11">
      <t>ジュウタク</t>
    </rPh>
    <rPh sb="11" eb="12">
      <t>ガ</t>
    </rPh>
    <rPh sb="13" eb="15">
      <t>タイキョ</t>
    </rPh>
    <rPh sb="15" eb="17">
      <t>イテン</t>
    </rPh>
    <rPh sb="17" eb="18">
      <t>リョウ</t>
    </rPh>
    <phoneticPr fontId="3"/>
  </si>
  <si>
    <t>住宅替・退去移転料－（資本金－動産移転料）</t>
    <rPh sb="0" eb="2">
      <t>ジュウタク</t>
    </rPh>
    <rPh sb="2" eb="3">
      <t>タイ</t>
    </rPh>
    <rPh sb="4" eb="6">
      <t>タイキョ</t>
    </rPh>
    <rPh sb="6" eb="8">
      <t>イテン</t>
    </rPh>
    <rPh sb="8" eb="9">
      <t>リョウ</t>
    </rPh>
    <rPh sb="11" eb="14">
      <t>シホンキン</t>
    </rPh>
    <rPh sb="15" eb="17">
      <t>ドウサン</t>
    </rPh>
    <rPh sb="17" eb="19">
      <t>イテン</t>
    </rPh>
    <rPh sb="19" eb="20">
      <t>リョウ</t>
    </rPh>
    <phoneticPr fontId="3"/>
  </si>
  <si>
    <t>資金需要（千円）</t>
    <phoneticPr fontId="3"/>
  </si>
  <si>
    <t>動産移転料（前払い金）</t>
    <rPh sb="0" eb="2">
      <t>ドウサン</t>
    </rPh>
    <rPh sb="2" eb="4">
      <t>イテン</t>
    </rPh>
    <rPh sb="4" eb="5">
      <t>リョウ</t>
    </rPh>
    <rPh sb="6" eb="8">
      <t>マエバラ</t>
    </rPh>
    <rPh sb="9" eb="10">
      <t>キン</t>
    </rPh>
    <phoneticPr fontId="3"/>
  </si>
  <si>
    <t>入札参加者の工期提案により、年度を変更し記入を行う。</t>
    <rPh sb="0" eb="2">
      <t>ニュウサツ</t>
    </rPh>
    <rPh sb="2" eb="4">
      <t>サンカ</t>
    </rPh>
    <rPh sb="4" eb="5">
      <t>シャ</t>
    </rPh>
    <phoneticPr fontId="3"/>
  </si>
  <si>
    <t>移転雑費</t>
    <rPh sb="0" eb="2">
      <t>イテン</t>
    </rPh>
    <rPh sb="2" eb="4">
      <t>ザッピ</t>
    </rPh>
    <phoneticPr fontId="3"/>
  </si>
  <si>
    <t>住宅替・退去移転料</t>
    <rPh sb="0" eb="2">
      <t>ジュウタク</t>
    </rPh>
    <rPh sb="2" eb="3">
      <t>ガ</t>
    </rPh>
    <rPh sb="4" eb="6">
      <t>タイキョ</t>
    </rPh>
    <rPh sb="6" eb="8">
      <t>イテン</t>
    </rPh>
    <rPh sb="8" eb="9">
      <t>リョウ</t>
    </rPh>
    <phoneticPr fontId="3"/>
  </si>
  <si>
    <t>実費分計</t>
    <rPh sb="0" eb="2">
      <t>ジッピ</t>
    </rPh>
    <rPh sb="2" eb="3">
      <t>ブン</t>
    </rPh>
    <rPh sb="3" eb="4">
      <t>ケイ</t>
    </rPh>
    <phoneticPr fontId="3"/>
  </si>
  <si>
    <t>（各年度の借入金総額）×金利（％）×対象月数／12</t>
    <phoneticPr fontId="3"/>
  </si>
  <si>
    <t>部分払対象金利</t>
    <rPh sb="0" eb="2">
      <t>ブブン</t>
    </rPh>
    <rPh sb="2" eb="3">
      <t>ハラ</t>
    </rPh>
    <rPh sb="3" eb="5">
      <t>タイショウ</t>
    </rPh>
    <rPh sb="5" eb="7">
      <t>キンリ</t>
    </rPh>
    <phoneticPr fontId="3"/>
  </si>
  <si>
    <t>円</t>
    <rPh sb="0" eb="1">
      <t>エン</t>
    </rPh>
    <phoneticPr fontId="3"/>
  </si>
  <si>
    <t>R3(下期)</t>
    <rPh sb="3" eb="5">
      <t>シモキ</t>
    </rPh>
    <phoneticPr fontId="3"/>
  </si>
  <si>
    <t>R4(上期)</t>
    <rPh sb="3" eb="5">
      <t>カミキ</t>
    </rPh>
    <phoneticPr fontId="3"/>
  </si>
  <si>
    <t>R4(下期)</t>
    <rPh sb="3" eb="5">
      <t>シモキ</t>
    </rPh>
    <phoneticPr fontId="3"/>
  </si>
  <si>
    <t>R5(上期)</t>
    <rPh sb="3" eb="5">
      <t>カミキ</t>
    </rPh>
    <phoneticPr fontId="3"/>
  </si>
  <si>
    <t>R5(下期)</t>
    <rPh sb="3" eb="5">
      <t>シモキ</t>
    </rPh>
    <phoneticPr fontId="3"/>
  </si>
  <si>
    <t>R6(上期)</t>
    <rPh sb="3" eb="5">
      <t>カミキ</t>
    </rPh>
    <phoneticPr fontId="3"/>
  </si>
  <si>
    <t>R6(下期)</t>
    <rPh sb="3" eb="5">
      <t>シモキ</t>
    </rPh>
    <phoneticPr fontId="3"/>
  </si>
  <si>
    <t>R7(上期)</t>
    <rPh sb="3" eb="5">
      <t>カミキ</t>
    </rPh>
    <phoneticPr fontId="3"/>
  </si>
  <si>
    <t>R7(下期)</t>
    <rPh sb="3" eb="5">
      <t>シモキ</t>
    </rPh>
    <phoneticPr fontId="3"/>
  </si>
  <si>
    <t>入居者移転支援実費の金利計算に関する考え方</t>
    <rPh sb="0" eb="3">
      <t>ニュウキョシャ</t>
    </rPh>
    <rPh sb="3" eb="5">
      <t>イテン</t>
    </rPh>
    <rPh sb="5" eb="7">
      <t>シエン</t>
    </rPh>
    <rPh sb="7" eb="9">
      <t>ジッピ</t>
    </rPh>
    <rPh sb="10" eb="12">
      <t>キンリ</t>
    </rPh>
    <rPh sb="12" eb="14">
      <t>ケイサン</t>
    </rPh>
    <phoneticPr fontId="3"/>
  </si>
  <si>
    <t>提案時には以下に従い金額を提案してください。</t>
  </si>
  <si>
    <t>＜府指定パラメータ＞（事業終了時には各仮移転者毎の実際の数値や、戸数の変更に従い変更します。）</t>
    <rPh sb="23" eb="24">
      <t>ゴト</t>
    </rPh>
    <phoneticPr fontId="3"/>
  </si>
  <si>
    <t>Ａ＝</t>
    <phoneticPr fontId="3"/>
  </si>
  <si>
    <t>戸</t>
  </si>
  <si>
    <t>B＝</t>
    <phoneticPr fontId="3"/>
  </si>
  <si>
    <t>C＝</t>
    <phoneticPr fontId="3"/>
  </si>
  <si>
    <t>D＝</t>
    <phoneticPr fontId="3"/>
  </si>
  <si>
    <t>E＝</t>
    <phoneticPr fontId="3"/>
  </si>
  <si>
    <t>F＝</t>
    <phoneticPr fontId="3"/>
  </si>
  <si>
    <t>G＝</t>
    <phoneticPr fontId="3"/>
  </si>
  <si>
    <t>（移転料（住宅替・退去））</t>
    <rPh sb="1" eb="3">
      <t>イテン</t>
    </rPh>
    <rPh sb="3" eb="4">
      <t>リョウ</t>
    </rPh>
    <rPh sb="5" eb="7">
      <t>ジュウタク</t>
    </rPh>
    <rPh sb="7" eb="8">
      <t>ガ</t>
    </rPh>
    <rPh sb="9" eb="11">
      <t>タイキョ</t>
    </rPh>
    <phoneticPr fontId="3"/>
  </si>
  <si>
    <t>＜入札参加者提案パラメータ＞</t>
    <rPh sb="1" eb="3">
      <t>ニュウサツ</t>
    </rPh>
    <rPh sb="3" eb="5">
      <t>サンカ</t>
    </rPh>
    <rPh sb="5" eb="6">
      <t>シャ</t>
    </rPh>
    <rPh sb="6" eb="8">
      <t>テイアン</t>
    </rPh>
    <phoneticPr fontId="3"/>
  </si>
  <si>
    <t>（入居者移転支援に係る資金の調達金利）</t>
  </si>
  <si>
    <t>（資本金）</t>
    <rPh sb="1" eb="4">
      <t>シホンキン</t>
    </rPh>
    <phoneticPr fontId="3"/>
  </si>
  <si>
    <t>■金利計算対象入居者移転支援実費分(消費税抜き）</t>
    <rPh sb="1" eb="3">
      <t>キンリ</t>
    </rPh>
    <rPh sb="3" eb="5">
      <t>ケイサン</t>
    </rPh>
    <rPh sb="5" eb="7">
      <t>タイショウ</t>
    </rPh>
    <rPh sb="14" eb="16">
      <t>ジッピ</t>
    </rPh>
    <rPh sb="18" eb="21">
      <t>ショウヒゼイ</t>
    </rPh>
    <rPh sb="21" eb="22">
      <t>ヌ</t>
    </rPh>
    <phoneticPr fontId="3"/>
  </si>
  <si>
    <t>算定式</t>
  </si>
  <si>
    <t>提案価格（千円）</t>
  </si>
  <si>
    <t>本移転</t>
  </si>
  <si>
    <t>第一工区本移転（動産移転料）</t>
    <rPh sb="0" eb="2">
      <t>ダイイチ</t>
    </rPh>
    <rPh sb="2" eb="4">
      <t>コウク</t>
    </rPh>
    <rPh sb="4" eb="5">
      <t>ホン</t>
    </rPh>
    <rPh sb="5" eb="7">
      <t>イテン</t>
    </rPh>
    <rPh sb="8" eb="10">
      <t>ドウサン</t>
    </rPh>
    <rPh sb="10" eb="12">
      <t>イテン</t>
    </rPh>
    <rPh sb="12" eb="13">
      <t>リョウ</t>
    </rPh>
    <phoneticPr fontId="3"/>
  </si>
  <si>
    <t>（前払い金）</t>
    <rPh sb="1" eb="3">
      <t>マエバラ</t>
    </rPh>
    <rPh sb="4" eb="5">
      <t>キン</t>
    </rPh>
    <phoneticPr fontId="3"/>
  </si>
  <si>
    <t>第一工区本移転（移転雑費）</t>
    <rPh sb="0" eb="2">
      <t>ダイイチ</t>
    </rPh>
    <rPh sb="2" eb="4">
      <t>コウク</t>
    </rPh>
    <rPh sb="4" eb="5">
      <t>ホン</t>
    </rPh>
    <rPh sb="5" eb="7">
      <t>イテン</t>
    </rPh>
    <rPh sb="8" eb="10">
      <t>イテン</t>
    </rPh>
    <rPh sb="10" eb="12">
      <t>ザッピ</t>
    </rPh>
    <phoneticPr fontId="3"/>
  </si>
  <si>
    <t>第一工区住宅替・退去移転料</t>
    <rPh sb="10" eb="12">
      <t>イテン</t>
    </rPh>
    <rPh sb="12" eb="13">
      <t>リョウ</t>
    </rPh>
    <phoneticPr fontId="3"/>
  </si>
  <si>
    <t>金利計算シートから自動計算</t>
    <rPh sb="0" eb="2">
      <t>キンリ</t>
    </rPh>
    <rPh sb="2" eb="4">
      <t>ケイサン</t>
    </rPh>
    <rPh sb="9" eb="11">
      <t>ジドウ</t>
    </rPh>
    <rPh sb="11" eb="13">
      <t>ケイサン</t>
    </rPh>
    <phoneticPr fontId="3"/>
  </si>
  <si>
    <t>A×C</t>
    <phoneticPr fontId="3"/>
  </si>
  <si>
    <t>A×D</t>
    <phoneticPr fontId="3"/>
  </si>
  <si>
    <t>B×E</t>
    <phoneticPr fontId="3"/>
  </si>
  <si>
    <t>上記調達に係る金利</t>
    <rPh sb="0" eb="2">
      <t>ジョウキ</t>
    </rPh>
    <rPh sb="2" eb="4">
      <t>チョウタツ</t>
    </rPh>
    <rPh sb="5" eb="6">
      <t>カカワ</t>
    </rPh>
    <rPh sb="7" eb="9">
      <t>キンリ</t>
    </rPh>
    <phoneticPr fontId="3"/>
  </si>
  <si>
    <t>１．府営住宅（208戸）本移転可能日がR7年1１月1日
　　金利が1.6%
　　資本金が０円の場合</t>
    <phoneticPr fontId="1"/>
  </si>
  <si>
    <t>借入金金利</t>
    <rPh sb="0" eb="2">
      <t>カリイレ</t>
    </rPh>
    <rPh sb="2" eb="3">
      <t>キン</t>
    </rPh>
    <rPh sb="3" eb="5">
      <t>キンリ</t>
    </rPh>
    <phoneticPr fontId="3"/>
  </si>
  <si>
    <t>（本移転戸数）</t>
    <rPh sb="1" eb="2">
      <t>ホン</t>
    </rPh>
    <rPh sb="2" eb="4">
      <t>イテン</t>
    </rPh>
    <rPh sb="4" eb="6">
      <t>コスウ</t>
    </rPh>
    <phoneticPr fontId="3"/>
  </si>
  <si>
    <t>（住宅替・退去戸数）</t>
    <rPh sb="7" eb="9">
      <t>コスウ</t>
    </rPh>
    <phoneticPr fontId="3"/>
  </si>
  <si>
    <t>（動産移転料）</t>
    <rPh sb="1" eb="3">
      <t>ドウサン</t>
    </rPh>
    <rPh sb="3" eb="5">
      <t>イテン</t>
    </rPh>
    <rPh sb="5" eb="6">
      <t>リョウ</t>
    </rPh>
    <phoneticPr fontId="3"/>
  </si>
  <si>
    <t>（移転雑費）</t>
    <rPh sb="1" eb="3">
      <t>イテン</t>
    </rPh>
    <rPh sb="3" eb="5">
      <t>ザッピ</t>
    </rPh>
    <phoneticPr fontId="3"/>
  </si>
  <si>
    <t>１．府営住宅（208戸）本移転可能日がR7年1１月1日
　　金利が2%
　　資本金500万円の場合</t>
    <phoneticPr fontId="1"/>
  </si>
  <si>
    <t>%</t>
    <phoneticPr fontId="1"/>
  </si>
  <si>
    <t>本移転期間2ヶ月+精算期間１ヶ月　※月数は固定</t>
    <phoneticPr fontId="3"/>
  </si>
  <si>
    <t>前払い金調達期間１ヶ月+本移転期間2ヶ月+精算期間１ヶ月　※月数は固定</t>
    <phoneticPr fontId="3"/>
  </si>
  <si>
    <t>(様式22）</t>
    <rPh sb="1" eb="3">
      <t>ヨウシキ</t>
    </rPh>
    <phoneticPr fontId="3"/>
  </si>
  <si>
    <t>◆流動比率・・・１２０％以上</t>
    <rPh sb="1" eb="3">
      <t>リュウドウ</t>
    </rPh>
    <rPh sb="3" eb="5">
      <t>ヒリツ</t>
    </rPh>
    <rPh sb="12" eb="14">
      <t>イジョウ</t>
    </rPh>
    <phoneticPr fontId="3"/>
  </si>
  <si>
    <t>　　　流動比率（％）＝流動資産／流動負債×１００</t>
    <rPh sb="3" eb="5">
      <t>リュウドウ</t>
    </rPh>
    <rPh sb="5" eb="7">
      <t>ヒリツ</t>
    </rPh>
    <rPh sb="11" eb="13">
      <t>リュウドウ</t>
    </rPh>
    <rPh sb="13" eb="15">
      <t>シサン</t>
    </rPh>
    <rPh sb="16" eb="18">
      <t>リュウドウ</t>
    </rPh>
    <rPh sb="18" eb="20">
      <t>フサイ</t>
    </rPh>
    <phoneticPr fontId="3"/>
  </si>
  <si>
    <t>◆固定長期適合比率・・・１００％以下</t>
    <rPh sb="1" eb="3">
      <t>コテイ</t>
    </rPh>
    <rPh sb="3" eb="5">
      <t>チョウキ</t>
    </rPh>
    <rPh sb="5" eb="7">
      <t>テキゴウ</t>
    </rPh>
    <rPh sb="7" eb="9">
      <t>ヒリツ</t>
    </rPh>
    <rPh sb="16" eb="18">
      <t>イカ</t>
    </rPh>
    <phoneticPr fontId="3"/>
  </si>
  <si>
    <t>　　　固定長期適合比率（％）＝固定資産／（純資産＋固定負債）×１００</t>
    <rPh sb="3" eb="5">
      <t>コテイ</t>
    </rPh>
    <rPh sb="5" eb="7">
      <t>チョウキ</t>
    </rPh>
    <rPh sb="7" eb="9">
      <t>テキゴウ</t>
    </rPh>
    <rPh sb="9" eb="11">
      <t>ヒリツ</t>
    </rPh>
    <rPh sb="15" eb="17">
      <t>コテイ</t>
    </rPh>
    <rPh sb="17" eb="19">
      <t>シサン</t>
    </rPh>
    <rPh sb="21" eb="22">
      <t>ジュン</t>
    </rPh>
    <rPh sb="22" eb="24">
      <t>シサン</t>
    </rPh>
    <rPh sb="25" eb="27">
      <t>コテイ</t>
    </rPh>
    <rPh sb="27" eb="29">
      <t>フサイ</t>
    </rPh>
    <phoneticPr fontId="3"/>
  </si>
  <si>
    <t>◆自己資本比率・・・３３％以上</t>
    <rPh sb="1" eb="3">
      <t>ジコ</t>
    </rPh>
    <rPh sb="3" eb="5">
      <t>シホン</t>
    </rPh>
    <rPh sb="5" eb="7">
      <t>ヒリツ</t>
    </rPh>
    <rPh sb="13" eb="15">
      <t>イジョウ</t>
    </rPh>
    <phoneticPr fontId="3"/>
  </si>
  <si>
    <t>　　　自己資本比率（％）＝純資産（＝自己資本）／総資本（純資産＋負債合計）×１００</t>
    <rPh sb="3" eb="5">
      <t>ジコ</t>
    </rPh>
    <rPh sb="5" eb="7">
      <t>シホン</t>
    </rPh>
    <rPh sb="7" eb="9">
      <t>ヒリツ</t>
    </rPh>
    <rPh sb="13" eb="14">
      <t>ジュン</t>
    </rPh>
    <rPh sb="14" eb="16">
      <t>シサン</t>
    </rPh>
    <rPh sb="18" eb="20">
      <t>ジコ</t>
    </rPh>
    <rPh sb="20" eb="22">
      <t>シホン</t>
    </rPh>
    <rPh sb="24" eb="27">
      <t>ソウシホン</t>
    </rPh>
    <rPh sb="28" eb="29">
      <t>ジュン</t>
    </rPh>
    <rPh sb="29" eb="31">
      <t>シサン</t>
    </rPh>
    <rPh sb="32" eb="34">
      <t>フサイ</t>
    </rPh>
    <rPh sb="34" eb="36">
      <t>ゴウケイ</t>
    </rPh>
    <phoneticPr fontId="3"/>
  </si>
  <si>
    <t>◆借入金償還余裕率･･･１２０％以上</t>
    <rPh sb="1" eb="3">
      <t>カリイレ</t>
    </rPh>
    <rPh sb="3" eb="4">
      <t>キン</t>
    </rPh>
    <rPh sb="4" eb="6">
      <t>ショウカン</t>
    </rPh>
    <rPh sb="6" eb="8">
      <t>ヨユウ</t>
    </rPh>
    <rPh sb="8" eb="9">
      <t>リツ</t>
    </rPh>
    <rPh sb="16" eb="18">
      <t>イジョウ</t>
    </rPh>
    <phoneticPr fontId="3"/>
  </si>
  <si>
    <t>　　借入金償還余裕率＝（（事業活動収支差額＋（減価償却費－国庫補助金等特別積立金取崩額））／借入金元利償還額×１００）</t>
  </si>
  <si>
    <t>(単位：千円)</t>
    <rPh sb="1" eb="3">
      <t>タンイ</t>
    </rPh>
    <rPh sb="4" eb="5">
      <t>セン</t>
    </rPh>
    <rPh sb="5" eb="6">
      <t>エン</t>
    </rPh>
    <phoneticPr fontId="3"/>
  </si>
  <si>
    <t>流動資産</t>
    <rPh sb="0" eb="2">
      <t>リュウドウ</t>
    </rPh>
    <rPh sb="2" eb="4">
      <t>シサン</t>
    </rPh>
    <phoneticPr fontId="3"/>
  </si>
  <si>
    <t>流動負債</t>
    <rPh sb="0" eb="2">
      <t>リュウドウ</t>
    </rPh>
    <rPh sb="2" eb="4">
      <t>フサイ</t>
    </rPh>
    <phoneticPr fontId="3"/>
  </si>
  <si>
    <t>固定資産</t>
    <rPh sb="0" eb="2">
      <t>コテイ</t>
    </rPh>
    <rPh sb="2" eb="4">
      <t>シサン</t>
    </rPh>
    <phoneticPr fontId="3"/>
  </si>
  <si>
    <t>固定負債</t>
    <rPh sb="0" eb="2">
      <t>コテイ</t>
    </rPh>
    <rPh sb="2" eb="4">
      <t>フサイ</t>
    </rPh>
    <phoneticPr fontId="3"/>
  </si>
  <si>
    <t>総資産</t>
    <rPh sb="0" eb="1">
      <t>ソウ</t>
    </rPh>
    <rPh sb="1" eb="3">
      <t>シサン</t>
    </rPh>
    <phoneticPr fontId="3"/>
  </si>
  <si>
    <t>総負債</t>
    <rPh sb="0" eb="1">
      <t>ソウ</t>
    </rPh>
    <rPh sb="1" eb="3">
      <t>フサイ</t>
    </rPh>
    <phoneticPr fontId="3"/>
  </si>
  <si>
    <t>純資産</t>
    <rPh sb="0" eb="3">
      <t>ジュンシサン</t>
    </rPh>
    <phoneticPr fontId="3"/>
  </si>
  <si>
    <t>流動比率（％）</t>
    <rPh sb="0" eb="2">
      <t>リュウドウ</t>
    </rPh>
    <rPh sb="2" eb="4">
      <t>ヒリツ</t>
    </rPh>
    <phoneticPr fontId="3"/>
  </si>
  <si>
    <t>固定長期適合比率（％）</t>
    <rPh sb="0" eb="2">
      <t>コテイ</t>
    </rPh>
    <rPh sb="2" eb="4">
      <t>チョウキ</t>
    </rPh>
    <rPh sb="4" eb="6">
      <t>テキゴウ</t>
    </rPh>
    <rPh sb="6" eb="8">
      <t>ヒリツ</t>
    </rPh>
    <phoneticPr fontId="3"/>
  </si>
  <si>
    <t>自己資本比率（％）</t>
    <rPh sb="0" eb="2">
      <t>ジコ</t>
    </rPh>
    <rPh sb="2" eb="4">
      <t>シホン</t>
    </rPh>
    <rPh sb="4" eb="6">
      <t>ヒリツ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</si>
  <si>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</si>
  <si>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</si>
  <si>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</si>
  <si>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</si>
  <si>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（a＋c)</t>
    <phoneticPr fontId="3"/>
  </si>
  <si>
    <t>（b＋d）</t>
    <phoneticPr fontId="3"/>
  </si>
  <si>
    <t>（e－f）</t>
    <phoneticPr fontId="3"/>
  </si>
  <si>
    <t>a/b*100</t>
    <phoneticPr fontId="3"/>
  </si>
  <si>
    <t>c/(d+g)*100</t>
    <phoneticPr fontId="3"/>
  </si>
  <si>
    <t>g/(f+g)*100</t>
    <phoneticPr fontId="3"/>
  </si>
  <si>
    <t>e</t>
    <phoneticPr fontId="3"/>
  </si>
  <si>
    <t>f</t>
    <phoneticPr fontId="3"/>
  </si>
  <si>
    <t>g</t>
    <phoneticPr fontId="3"/>
  </si>
  <si>
    <t>120%以上</t>
    <rPh sb="4" eb="6">
      <t>イジョウ</t>
    </rPh>
    <phoneticPr fontId="3"/>
  </si>
  <si>
    <t>100％以内</t>
    <rPh sb="4" eb="6">
      <t>イナイ</t>
    </rPh>
    <phoneticPr fontId="3"/>
  </si>
  <si>
    <t>33％以上</t>
    <rPh sb="3" eb="5">
      <t>イジョウ</t>
    </rPh>
    <phoneticPr fontId="3"/>
  </si>
  <si>
    <t>事業活動収支差額</t>
    <rPh sb="0" eb="2">
      <t>ジギョウ</t>
    </rPh>
    <rPh sb="2" eb="4">
      <t>カツドウ</t>
    </rPh>
    <rPh sb="4" eb="6">
      <t>シュウシ</t>
    </rPh>
    <rPh sb="6" eb="8">
      <t>サガク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</si>
  <si>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</si>
  <si>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国庫補助金等</t>
    <rPh sb="0" eb="2">
      <t>コッコ</t>
    </rPh>
    <rPh sb="2" eb="4">
      <t>ホジョ</t>
    </rPh>
    <rPh sb="4" eb="6">
      <t>キントウ</t>
    </rPh>
    <phoneticPr fontId="3"/>
  </si>
  <si>
    <t>借入金償還額</t>
    <rPh sb="0" eb="2">
      <t>カリイレ</t>
    </rPh>
    <rPh sb="2" eb="3">
      <t>キン</t>
    </rPh>
    <rPh sb="3" eb="5">
      <t>ショウカン</t>
    </rPh>
    <rPh sb="5" eb="6">
      <t>ガク</t>
    </rPh>
    <phoneticPr fontId="3"/>
  </si>
  <si>
    <t>借入金償還</t>
    <rPh sb="0" eb="2">
      <t>カリイレ</t>
    </rPh>
    <rPh sb="2" eb="3">
      <t>キン</t>
    </rPh>
    <rPh sb="3" eb="5">
      <t>ショウカン</t>
    </rPh>
    <phoneticPr fontId="3"/>
  </si>
  <si>
    <t>h</t>
    <phoneticPr fontId="3"/>
  </si>
  <si>
    <t>ｉ</t>
    <phoneticPr fontId="3"/>
  </si>
  <si>
    <t>特別積立金</t>
    <rPh sb="0" eb="2">
      <t>トクベツ</t>
    </rPh>
    <rPh sb="2" eb="4">
      <t>ツミタテ</t>
    </rPh>
    <rPh sb="4" eb="5">
      <t>キン</t>
    </rPh>
    <phoneticPr fontId="3"/>
  </si>
  <si>
    <t>k</t>
    <phoneticPr fontId="3"/>
  </si>
  <si>
    <t>余裕率（％）</t>
    <rPh sb="0" eb="2">
      <t>ヨユウ</t>
    </rPh>
    <rPh sb="2" eb="3">
      <t>リツ</t>
    </rPh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</si>
  <si>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</si>
  <si>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取崩額</t>
    <rPh sb="0" eb="2">
      <t>トリクズシ</t>
    </rPh>
    <rPh sb="2" eb="3">
      <t>ガク</t>
    </rPh>
    <phoneticPr fontId="3"/>
  </si>
  <si>
    <t>(h+(i-j))/k*100</t>
    <phoneticPr fontId="3"/>
  </si>
  <si>
    <t>j</t>
    <phoneticPr fontId="3"/>
  </si>
  <si>
    <t>社会福祉法人●●●会
（令和●年度）</t>
    <rPh sb="0" eb="2">
      <t>シャカイ</t>
    </rPh>
    <rPh sb="2" eb="4">
      <t>フクシ</t>
    </rPh>
    <rPh sb="4" eb="6">
      <t>ホウジン</t>
    </rPh>
    <rPh sb="9" eb="10">
      <t>カイ</t>
    </rPh>
    <rPh sb="12" eb="14">
      <t>レイワ</t>
    </rPh>
    <rPh sb="15" eb="17">
      <t>ネンド</t>
    </rPh>
    <phoneticPr fontId="3"/>
  </si>
  <si>
    <t>社会福祉法人●●●会
最多償還年度（R●年度）</t>
    <rPh sb="9" eb="10">
      <t>カイ</t>
    </rPh>
    <rPh sb="11" eb="13">
      <t>サイタ</t>
    </rPh>
    <rPh sb="13" eb="15">
      <t>ショウカン</t>
    </rPh>
    <rPh sb="15" eb="17">
      <t>ネンド</t>
    </rPh>
    <rPh sb="20" eb="22">
      <t>ネンド</t>
    </rPh>
    <phoneticPr fontId="3"/>
  </si>
  <si>
    <t>社会福祉法人●●●会
（令和●年度）</t>
    <rPh sb="9" eb="10">
      <t>カイ</t>
    </rPh>
    <rPh sb="12" eb="14">
      <t>レイワ</t>
    </rPh>
    <rPh sb="15" eb="17">
      <t>ネンド</t>
    </rPh>
    <phoneticPr fontId="3"/>
  </si>
  <si>
    <t>(様式19）</t>
    <phoneticPr fontId="1"/>
  </si>
  <si>
    <t>審査基準適合状況　（社会福祉法人　●●●会）</t>
    <rPh sb="0" eb="2">
      <t>シンサ</t>
    </rPh>
    <rPh sb="2" eb="4">
      <t>キジュン</t>
    </rPh>
    <rPh sb="4" eb="6">
      <t>テキゴウ</t>
    </rPh>
    <rPh sb="6" eb="8">
      <t>ジョウキョウ</t>
    </rPh>
    <rPh sb="10" eb="12">
      <t>シャカイ</t>
    </rPh>
    <rPh sb="12" eb="14">
      <t>フクシ</t>
    </rPh>
    <rPh sb="14" eb="16">
      <t>ホウジン</t>
    </rPh>
    <rPh sb="20" eb="2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</si>
</sst>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 "/>
    <numFmt numFmtId="177" formatCode="0.000%"/>
    <numFmt numFmtId="178" formatCode="0.0%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Century"/>
      <family val="1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7" fontId="9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6" fillId="0" borderId="0" xfId="8">
      <alignment vertical="center"/>
    </xf>
    <xf numFmtId="176" fontId="8" fillId="0" borderId="0" xfId="9" applyNumberFormat="1" applyFont="1"/>
    <xf numFmtId="176" fontId="8" fillId="0" borderId="0" xfId="9" applyNumberFormat="1" applyFont="1" applyAlignment="1">
      <alignment horizontal="right"/>
    </xf>
    <xf numFmtId="176" fontId="8" fillId="0" borderId="0" xfId="9" applyNumberFormat="1" applyFont="1" applyBorder="1"/>
    <xf numFmtId="176" fontId="8" fillId="0" borderId="0" xfId="9" applyNumberFormat="1" applyFont="1" applyAlignment="1">
      <alignment vertical="center"/>
    </xf>
    <xf numFmtId="176" fontId="8" fillId="0" borderId="0" xfId="9" applyNumberFormat="1" applyFont="1" applyBorder="1" applyAlignment="1">
      <alignment vertical="center"/>
    </xf>
    <xf numFmtId="176" fontId="2" fillId="0" borderId="0" xfId="9" applyNumberFormat="1" applyFont="1" applyAlignment="1">
      <alignment vertical="center"/>
    </xf>
    <xf numFmtId="176" fontId="2" fillId="0" borderId="0" xfId="9" applyNumberFormat="1" applyFont="1" applyAlignment="1">
      <alignment horizontal="right" vertical="center"/>
    </xf>
    <xf numFmtId="176" fontId="2" fillId="0" borderId="0" xfId="9" applyNumberFormat="1" applyFont="1"/>
    <xf numFmtId="176" fontId="10" fillId="0" borderId="0" xfId="9" applyNumberFormat="1" applyFont="1" applyAlignment="1">
      <alignment vertical="center"/>
    </xf>
    <xf numFmtId="176" fontId="10" fillId="0" borderId="0" xfId="9" applyNumberFormat="1" applyFont="1" applyAlignment="1">
      <alignment horizontal="left" vertical="center"/>
    </xf>
    <xf numFmtId="9" fontId="11" fillId="0" borderId="0" xfId="9" applyNumberFormat="1" applyFont="1" applyFill="1" applyBorder="1" applyAlignment="1">
      <alignment horizontal="center" vertical="center" shrinkToFit="1"/>
    </xf>
    <xf numFmtId="176" fontId="12" fillId="0" borderId="0" xfId="9" applyNumberFormat="1" applyFont="1" applyAlignment="1"/>
    <xf numFmtId="176" fontId="11" fillId="0" borderId="0" xfId="9" applyNumberFormat="1" applyFont="1" applyFill="1" applyBorder="1" applyAlignment="1">
      <alignment horizontal="center" vertical="center" shrinkToFit="1"/>
    </xf>
    <xf numFmtId="176" fontId="4" fillId="0" borderId="0" xfId="9" applyNumberFormat="1" applyFont="1" applyAlignment="1"/>
    <xf numFmtId="176" fontId="10" fillId="0" borderId="0" xfId="9" applyNumberFormat="1" applyFont="1" applyFill="1" applyBorder="1" applyAlignment="1">
      <alignment horizontal="center" vertical="center"/>
    </xf>
    <xf numFmtId="176" fontId="2" fillId="0" borderId="0" xfId="9" applyNumberFormat="1" applyFont="1" applyFill="1" applyBorder="1" applyAlignment="1">
      <alignment vertical="center"/>
    </xf>
    <xf numFmtId="176" fontId="2" fillId="0" borderId="0" xfId="9" applyNumberFormat="1" applyFont="1" applyFill="1" applyAlignment="1">
      <alignment horizontal="right" vertical="center"/>
    </xf>
    <xf numFmtId="176" fontId="8" fillId="0" borderId="0" xfId="9" applyNumberFormat="1" applyFont="1" applyAlignment="1">
      <alignment horizontal="left" vertical="center"/>
    </xf>
    <xf numFmtId="176" fontId="8" fillId="0" borderId="0" xfId="9" applyNumberFormat="1" applyFont="1" applyAlignment="1">
      <alignment horizontal="right" vertical="center"/>
    </xf>
    <xf numFmtId="176" fontId="4" fillId="0" borderId="1" xfId="9" applyNumberFormat="1" applyFont="1" applyFill="1" applyBorder="1" applyAlignment="1">
      <alignment horizontal="center" vertical="center" wrapText="1"/>
    </xf>
    <xf numFmtId="176" fontId="8" fillId="0" borderId="1" xfId="9" applyNumberFormat="1" applyFont="1" applyBorder="1" applyAlignment="1">
      <alignment horizontal="right" vertical="center"/>
    </xf>
    <xf numFmtId="176" fontId="8" fillId="0" borderId="4" xfId="9" applyNumberFormat="1" applyFont="1" applyBorder="1" applyAlignment="1">
      <alignment horizontal="center" vertical="center"/>
    </xf>
    <xf numFmtId="176" fontId="13" fillId="0" borderId="1" xfId="9" applyNumberFormat="1" applyFont="1" applyFill="1" applyBorder="1" applyAlignment="1">
      <alignment horizontal="right" vertical="center" wrapText="1"/>
    </xf>
    <xf numFmtId="176" fontId="8" fillId="0" borderId="7" xfId="9" applyNumberFormat="1" applyFont="1" applyBorder="1" applyAlignment="1">
      <alignment horizontal="justify" vertical="center"/>
    </xf>
    <xf numFmtId="176" fontId="8" fillId="0" borderId="20" xfId="9" applyNumberFormat="1" applyFont="1" applyBorder="1" applyAlignment="1">
      <alignment horizontal="right" vertical="center"/>
    </xf>
    <xf numFmtId="176" fontId="8" fillId="0" borderId="0" xfId="9" applyNumberFormat="1" applyFont="1" applyAlignment="1">
      <alignment vertical="top"/>
    </xf>
    <xf numFmtId="176" fontId="8" fillId="0" borderId="6" xfId="9" applyNumberFormat="1" applyFont="1" applyBorder="1" applyAlignment="1">
      <alignment horizontal="justify" vertical="center"/>
    </xf>
    <xf numFmtId="176" fontId="8" fillId="0" borderId="21" xfId="9" applyNumberFormat="1" applyFont="1" applyBorder="1" applyAlignment="1">
      <alignment horizontal="right" vertical="center"/>
    </xf>
    <xf numFmtId="176" fontId="8" fillId="0" borderId="18" xfId="9" applyNumberFormat="1" applyFont="1" applyFill="1" applyBorder="1" applyAlignment="1">
      <alignment horizontal="justify" vertical="center"/>
    </xf>
    <xf numFmtId="176" fontId="14" fillId="0" borderId="3" xfId="9" applyNumberFormat="1" applyFont="1" applyFill="1" applyBorder="1" applyAlignment="1">
      <alignment horizontal="center" vertical="center" wrapText="1"/>
    </xf>
    <xf numFmtId="176" fontId="14" fillId="0" borderId="13" xfId="9" applyNumberFormat="1" applyFont="1" applyBorder="1" applyAlignment="1">
      <alignment horizontal="left" vertical="center"/>
    </xf>
    <xf numFmtId="176" fontId="8" fillId="0" borderId="7" xfId="9" applyNumberFormat="1" applyFont="1" applyFill="1" applyBorder="1" applyAlignment="1">
      <alignment horizontal="justify" vertical="center"/>
    </xf>
    <xf numFmtId="176" fontId="8" fillId="0" borderId="17" xfId="9" applyNumberFormat="1" applyFont="1" applyFill="1" applyBorder="1" applyAlignment="1">
      <alignment horizontal="right" vertical="center"/>
    </xf>
    <xf numFmtId="176" fontId="14" fillId="0" borderId="16" xfId="9" applyNumberFormat="1" applyFont="1" applyBorder="1" applyAlignment="1">
      <alignment horizontal="left" vertical="center"/>
    </xf>
    <xf numFmtId="176" fontId="8" fillId="0" borderId="19" xfId="9" applyNumberFormat="1" applyFont="1" applyFill="1" applyBorder="1" applyAlignment="1">
      <alignment horizontal="right" vertical="center"/>
    </xf>
    <xf numFmtId="176" fontId="8" fillId="0" borderId="18" xfId="9" applyNumberFormat="1" applyFont="1" applyBorder="1" applyAlignment="1">
      <alignment horizontal="left" vertical="center"/>
    </xf>
    <xf numFmtId="176" fontId="8" fillId="0" borderId="19" xfId="9" applyNumberFormat="1" applyFont="1" applyFill="1" applyBorder="1" applyAlignment="1">
      <alignment horizontal="right" vertical="center" shrinkToFit="1"/>
    </xf>
    <xf numFmtId="176" fontId="8" fillId="0" borderId="3" xfId="5" applyNumberFormat="1" applyFont="1" applyBorder="1" applyAlignment="1">
      <alignment horizontal="right" vertical="center"/>
    </xf>
    <xf numFmtId="176" fontId="8" fillId="0" borderId="4" xfId="9" applyNumberFormat="1" applyFont="1" applyFill="1" applyBorder="1" applyAlignment="1">
      <alignment horizontal="justify" vertical="center"/>
    </xf>
    <xf numFmtId="176" fontId="8" fillId="0" borderId="23" xfId="9" applyNumberFormat="1" applyFont="1" applyBorder="1" applyAlignment="1">
      <alignment horizontal="right" vertical="center" shrinkToFit="1"/>
    </xf>
    <xf numFmtId="176" fontId="8" fillId="0" borderId="8" xfId="9" applyNumberFormat="1" applyFont="1" applyBorder="1" applyAlignment="1">
      <alignment horizontal="justify" vertical="center"/>
    </xf>
    <xf numFmtId="176" fontId="8" fillId="0" borderId="24" xfId="9" applyNumberFormat="1" applyFont="1" applyBorder="1" applyAlignment="1">
      <alignment horizontal="right" vertical="center"/>
    </xf>
    <xf numFmtId="176" fontId="8" fillId="0" borderId="25" xfId="9" applyNumberFormat="1" applyFont="1" applyFill="1" applyBorder="1" applyAlignment="1">
      <alignment horizontal="justify" vertical="center"/>
    </xf>
    <xf numFmtId="176" fontId="13" fillId="6" borderId="27" xfId="9" applyNumberFormat="1" applyFont="1" applyFill="1" applyBorder="1" applyAlignment="1">
      <alignment horizontal="right" vertical="center"/>
    </xf>
    <xf numFmtId="176" fontId="8" fillId="0" borderId="27" xfId="9" applyNumberFormat="1" applyFont="1" applyFill="1" applyBorder="1" applyAlignment="1">
      <alignment horizontal="justify" vertical="center"/>
    </xf>
    <xf numFmtId="176" fontId="8" fillId="0" borderId="0" xfId="9" applyNumberFormat="1" applyFont="1" applyBorder="1" applyAlignment="1">
      <alignment horizontal="justify" vertical="center"/>
    </xf>
    <xf numFmtId="176" fontId="8" fillId="0" borderId="0" xfId="9" applyNumberFormat="1" applyFont="1" applyFill="1" applyBorder="1" applyAlignment="1">
      <alignment horizontal="center" vertical="center"/>
    </xf>
    <xf numFmtId="176" fontId="8" fillId="0" borderId="0" xfId="5" applyNumberFormat="1" applyFont="1" applyFill="1" applyBorder="1" applyAlignment="1">
      <alignment horizontal="right" vertical="center"/>
    </xf>
    <xf numFmtId="176" fontId="8" fillId="0" borderId="0" xfId="9" applyNumberFormat="1" applyFont="1" applyFill="1" applyBorder="1" applyAlignment="1">
      <alignment horizontal="right" vertical="center"/>
    </xf>
    <xf numFmtId="176" fontId="8" fillId="0" borderId="0" xfId="9" applyNumberFormat="1" applyFont="1" applyFill="1" applyBorder="1" applyAlignment="1">
      <alignment horizontal="justify" vertical="center"/>
    </xf>
    <xf numFmtId="176" fontId="8" fillId="0" borderId="1" xfId="9" applyNumberFormat="1" applyFont="1" applyFill="1" applyBorder="1" applyAlignment="1">
      <alignment horizontal="center" vertical="center"/>
    </xf>
    <xf numFmtId="0" fontId="7" fillId="0" borderId="0" xfId="9" applyFont="1" applyFill="1" applyAlignment="1">
      <alignment horizontal="left"/>
    </xf>
    <xf numFmtId="0" fontId="8" fillId="0" borderId="0" xfId="9" applyFont="1" applyFill="1" applyAlignment="1"/>
    <xf numFmtId="0" fontId="8" fillId="0" borderId="0" xfId="9" applyFont="1"/>
    <xf numFmtId="0" fontId="15" fillId="0" borderId="0" xfId="9" applyFont="1" applyFill="1" applyAlignment="1">
      <alignment horizontal="left"/>
    </xf>
    <xf numFmtId="0" fontId="5" fillId="0" borderId="0" xfId="9" applyFont="1" applyFill="1" applyAlignment="1">
      <alignment horizontal="justify"/>
    </xf>
    <xf numFmtId="0" fontId="8" fillId="0" borderId="0" xfId="9" applyFont="1" applyFill="1" applyAlignment="1">
      <alignment horizontal="left"/>
    </xf>
    <xf numFmtId="0" fontId="5" fillId="0" borderId="0" xfId="9" applyFont="1" applyFill="1" applyBorder="1" applyAlignment="1">
      <alignment horizontal="right"/>
    </xf>
    <xf numFmtId="0" fontId="5" fillId="0" borderId="0" xfId="9" applyFont="1" applyFill="1" applyAlignment="1">
      <alignment horizontal="left"/>
    </xf>
    <xf numFmtId="0" fontId="5" fillId="0" borderId="0" xfId="9" applyFont="1" applyFill="1" applyAlignment="1"/>
    <xf numFmtId="3" fontId="5" fillId="0" borderId="0" xfId="9" applyNumberFormat="1" applyFont="1" applyFill="1" applyBorder="1" applyAlignment="1">
      <alignment horizontal="right"/>
    </xf>
    <xf numFmtId="0" fontId="7" fillId="3" borderId="0" xfId="9" applyFont="1" applyFill="1" applyAlignment="1">
      <alignment horizontal="left"/>
    </xf>
    <xf numFmtId="177" fontId="5" fillId="0" borderId="0" xfId="9" applyNumberFormat="1" applyFont="1" applyFill="1" applyAlignment="1">
      <alignment horizontal="right"/>
    </xf>
    <xf numFmtId="0" fontId="8" fillId="0" borderId="0" xfId="9" applyFont="1" applyFill="1"/>
    <xf numFmtId="0" fontId="15" fillId="0" borderId="2" xfId="9" applyFont="1" applyFill="1" applyBorder="1" applyAlignment="1">
      <alignment horizontal="center" vertical="top" wrapText="1"/>
    </xf>
    <xf numFmtId="0" fontId="15" fillId="0" borderId="3" xfId="9" applyFont="1" applyFill="1" applyBorder="1" applyAlignment="1">
      <alignment horizontal="center" vertical="top" wrapText="1"/>
    </xf>
    <xf numFmtId="0" fontId="15" fillId="0" borderId="4" xfId="9" applyFont="1" applyFill="1" applyBorder="1" applyAlignment="1">
      <alignment horizontal="center" vertical="top" wrapText="1"/>
    </xf>
    <xf numFmtId="0" fontId="7" fillId="0" borderId="4" xfId="9" applyFont="1" applyFill="1" applyBorder="1" applyAlignment="1">
      <alignment horizontal="center" vertical="top" wrapText="1"/>
    </xf>
    <xf numFmtId="0" fontId="7" fillId="0" borderId="2" xfId="9" applyFont="1" applyFill="1" applyBorder="1" applyAlignment="1">
      <alignment horizontal="center" vertical="top" wrapText="1"/>
    </xf>
    <xf numFmtId="0" fontId="7" fillId="0" borderId="1" xfId="9" applyFont="1" applyFill="1" applyBorder="1" applyAlignment="1">
      <alignment horizontal="center" vertical="top" wrapText="1"/>
    </xf>
    <xf numFmtId="0" fontId="8" fillId="0" borderId="0" xfId="9" applyFont="1" applyAlignment="1">
      <alignment horizontal="center" wrapText="1"/>
    </xf>
    <xf numFmtId="38" fontId="15" fillId="0" borderId="4" xfId="5" applyFont="1" applyFill="1" applyBorder="1" applyAlignment="1">
      <alignment horizontal="center" vertical="top"/>
    </xf>
    <xf numFmtId="0" fontId="5" fillId="0" borderId="1" xfId="9" applyFont="1" applyFill="1" applyBorder="1" applyAlignment="1">
      <alignment horizontal="center" vertical="top"/>
    </xf>
    <xf numFmtId="0" fontId="15" fillId="0" borderId="1" xfId="9" applyFont="1" applyFill="1" applyBorder="1" applyAlignment="1">
      <alignment horizontal="center" vertical="top"/>
    </xf>
    <xf numFmtId="0" fontId="15" fillId="0" borderId="1" xfId="9" applyFont="1" applyFill="1" applyBorder="1" applyAlignment="1">
      <alignment horizontal="justify" vertical="top"/>
    </xf>
    <xf numFmtId="38" fontId="15" fillId="0" borderId="14" xfId="5" applyFont="1" applyFill="1" applyBorder="1" applyAlignment="1">
      <alignment horizontal="center" vertical="top"/>
    </xf>
    <xf numFmtId="0" fontId="7" fillId="0" borderId="2" xfId="9" applyFont="1" applyFill="1" applyBorder="1" applyAlignment="1">
      <alignment horizontal="left" vertical="top"/>
    </xf>
    <xf numFmtId="0" fontId="8" fillId="0" borderId="3" xfId="9" applyFont="1" applyFill="1" applyBorder="1" applyAlignment="1">
      <alignment horizontal="left"/>
    </xf>
    <xf numFmtId="0" fontId="7" fillId="0" borderId="3" xfId="9" applyFont="1" applyFill="1" applyBorder="1" applyAlignment="1">
      <alignment horizontal="left" vertical="top"/>
    </xf>
    <xf numFmtId="0" fontId="7" fillId="0" borderId="4" xfId="9" applyFont="1" applyFill="1" applyBorder="1" applyAlignment="1">
      <alignment horizontal="center" vertical="top"/>
    </xf>
    <xf numFmtId="0" fontId="7" fillId="0" borderId="5" xfId="9" applyFont="1" applyFill="1" applyBorder="1" applyAlignment="1">
      <alignment horizontal="center" vertical="top"/>
    </xf>
    <xf numFmtId="38" fontId="15" fillId="0" borderId="6" xfId="5" applyFont="1" applyFill="1" applyBorder="1" applyAlignment="1">
      <alignment horizontal="center" vertical="top"/>
    </xf>
    <xf numFmtId="0" fontId="5" fillId="0" borderId="0" xfId="9" applyFont="1" applyFill="1" applyAlignment="1">
      <alignment horizontal="left" wrapText="1"/>
    </xf>
    <xf numFmtId="0" fontId="8" fillId="0" borderId="0" xfId="9" applyFont="1" applyAlignment="1">
      <alignment horizontal="left"/>
    </xf>
    <xf numFmtId="0" fontId="0" fillId="0" borderId="0" xfId="8" applyFont="1">
      <alignment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9" applyFont="1" applyFill="1" applyBorder="1" applyAlignment="1">
      <alignment vertical="center" wrapText="1"/>
    </xf>
    <xf numFmtId="0" fontId="5" fillId="0" borderId="0" xfId="0" applyFont="1" applyFill="1" applyAlignment="1">
      <alignment horizontal="justify"/>
    </xf>
    <xf numFmtId="0" fontId="5" fillId="3" borderId="0" xfId="0" applyFont="1" applyFill="1" applyAlignment="1">
      <alignment horizontal="left"/>
    </xf>
    <xf numFmtId="176" fontId="14" fillId="2" borderId="18" xfId="5" applyNumberFormat="1" applyFont="1" applyFill="1" applyBorder="1" applyAlignment="1">
      <alignment horizontal="right" vertical="center"/>
    </xf>
    <xf numFmtId="176" fontId="13" fillId="2" borderId="19" xfId="9" applyNumberFormat="1" applyFont="1" applyFill="1" applyBorder="1" applyAlignment="1">
      <alignment vertical="center"/>
    </xf>
    <xf numFmtId="176" fontId="13" fillId="0" borderId="25" xfId="5" applyNumberFormat="1" applyFont="1" applyFill="1" applyBorder="1" applyAlignment="1">
      <alignment horizontal="right" vertical="center"/>
    </xf>
    <xf numFmtId="176" fontId="13" fillId="6" borderId="27" xfId="0" applyNumberFormat="1" applyFont="1" applyFill="1" applyBorder="1" applyAlignment="1">
      <alignment horizontal="right" vertical="center"/>
    </xf>
    <xf numFmtId="176" fontId="13" fillId="4" borderId="16" xfId="5" applyNumberFormat="1" applyFont="1" applyFill="1" applyBorder="1" applyAlignment="1">
      <alignment horizontal="right" vertical="center" wrapText="1"/>
    </xf>
    <xf numFmtId="176" fontId="13" fillId="0" borderId="18" xfId="5" applyNumberFormat="1" applyFont="1" applyFill="1" applyBorder="1" applyAlignment="1">
      <alignment horizontal="right" vertical="center" wrapText="1"/>
    </xf>
    <xf numFmtId="176" fontId="13" fillId="2" borderId="20" xfId="9" applyNumberFormat="1" applyFont="1" applyFill="1" applyBorder="1" applyAlignment="1">
      <alignment horizontal="right" vertical="center" wrapText="1"/>
    </xf>
    <xf numFmtId="176" fontId="13" fillId="2" borderId="22" xfId="9" applyNumberFormat="1" applyFont="1" applyFill="1" applyBorder="1" applyAlignment="1">
      <alignment horizontal="right" vertical="center" wrapText="1"/>
    </xf>
    <xf numFmtId="176" fontId="13" fillId="0" borderId="3" xfId="9" applyNumberFormat="1" applyFont="1" applyFill="1" applyBorder="1" applyAlignment="1">
      <alignment horizontal="center" vertical="center" wrapText="1"/>
    </xf>
    <xf numFmtId="176" fontId="13" fillId="0" borderId="3" xfId="5" applyNumberFormat="1" applyFont="1" applyBorder="1" applyAlignment="1">
      <alignment horizontal="right" vertical="center"/>
    </xf>
    <xf numFmtId="176" fontId="13" fillId="2" borderId="18" xfId="5" applyNumberFormat="1" applyFont="1" applyFill="1" applyBorder="1" applyAlignment="1">
      <alignment horizontal="right" vertical="center"/>
    </xf>
    <xf numFmtId="176" fontId="13" fillId="0" borderId="2" xfId="9" applyNumberFormat="1" applyFont="1" applyFill="1" applyBorder="1" applyAlignment="1">
      <alignment vertical="center"/>
    </xf>
    <xf numFmtId="176" fontId="13" fillId="0" borderId="1" xfId="9" applyNumberFormat="1" applyFont="1" applyFill="1" applyBorder="1" applyAlignment="1">
      <alignment vertical="center"/>
    </xf>
    <xf numFmtId="176" fontId="8" fillId="0" borderId="15" xfId="9" applyNumberFormat="1" applyFont="1" applyBorder="1" applyAlignment="1">
      <alignment horizontal="right" vertical="center" shrinkToFit="1"/>
    </xf>
    <xf numFmtId="176" fontId="13" fillId="2" borderId="17" xfId="5" applyNumberFormat="1" applyFont="1" applyFill="1" applyBorder="1" applyAlignment="1">
      <alignment horizontal="right" vertical="center"/>
    </xf>
    <xf numFmtId="176" fontId="13" fillId="2" borderId="19" xfId="5" applyNumberFormat="1" applyFont="1" applyFill="1" applyBorder="1" applyAlignment="1">
      <alignment horizontal="right" vertical="center"/>
    </xf>
    <xf numFmtId="176" fontId="13" fillId="0" borderId="20" xfId="9" applyNumberFormat="1" applyFont="1" applyBorder="1" applyAlignment="1">
      <alignment horizontal="right" vertical="center"/>
    </xf>
    <xf numFmtId="176" fontId="13" fillId="0" borderId="22" xfId="9" applyNumberFormat="1" applyFont="1" applyBorder="1" applyAlignment="1">
      <alignment horizontal="right" vertical="center"/>
    </xf>
    <xf numFmtId="176" fontId="13" fillId="0" borderId="4" xfId="9" applyNumberFormat="1" applyFont="1" applyFill="1" applyBorder="1" applyAlignment="1">
      <alignment horizontal="right" vertical="center"/>
    </xf>
    <xf numFmtId="176" fontId="13" fillId="0" borderId="17" xfId="9" applyNumberFormat="1" applyFont="1" applyFill="1" applyBorder="1" applyAlignment="1">
      <alignment horizontal="right" vertical="center"/>
    </xf>
    <xf numFmtId="176" fontId="13" fillId="0" borderId="19" xfId="9" applyNumberFormat="1" applyFont="1" applyFill="1" applyBorder="1" applyAlignment="1">
      <alignment horizontal="right" vertical="center"/>
    </xf>
    <xf numFmtId="176" fontId="13" fillId="0" borderId="4" xfId="5" applyNumberFormat="1" applyFont="1" applyBorder="1" applyAlignment="1">
      <alignment horizontal="right" vertical="center"/>
    </xf>
    <xf numFmtId="176" fontId="13" fillId="0" borderId="18" xfId="5" applyNumberFormat="1" applyFont="1" applyBorder="1" applyAlignment="1">
      <alignment horizontal="right" vertical="center"/>
    </xf>
    <xf numFmtId="176" fontId="13" fillId="0" borderId="26" xfId="5" applyNumberFormat="1" applyFont="1" applyBorder="1" applyAlignment="1">
      <alignment horizontal="right" vertical="center"/>
    </xf>
    <xf numFmtId="176" fontId="13" fillId="7" borderId="27" xfId="5" applyNumberFormat="1" applyFont="1" applyFill="1" applyBorder="1" applyAlignment="1">
      <alignment horizontal="right" vertical="center"/>
    </xf>
    <xf numFmtId="176" fontId="14" fillId="4" borderId="16" xfId="5" applyNumberFormat="1" applyFont="1" applyFill="1" applyBorder="1" applyAlignment="1">
      <alignment horizontal="right" vertical="center" wrapText="1"/>
    </xf>
    <xf numFmtId="176" fontId="8" fillId="0" borderId="18" xfId="0" applyNumberFormat="1" applyFont="1" applyFill="1" applyBorder="1" applyAlignment="1">
      <alignment horizontal="justify" vertical="center"/>
    </xf>
    <xf numFmtId="176" fontId="8" fillId="0" borderId="1" xfId="0" applyNumberFormat="1" applyFont="1" applyBorder="1" applyAlignment="1">
      <alignment horizontal="left" vertical="center"/>
    </xf>
    <xf numFmtId="0" fontId="19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Font="1" applyAlignment="1">
      <alignment vertical="center"/>
    </xf>
    <xf numFmtId="0" fontId="20" fillId="0" borderId="0" xfId="1" applyFont="1">
      <alignment vertical="center"/>
    </xf>
    <xf numFmtId="0" fontId="2" fillId="0" borderId="31" xfId="1" applyBorder="1" applyAlignment="1">
      <alignment horizontal="center" vertical="center"/>
    </xf>
    <xf numFmtId="0" fontId="2" fillId="0" borderId="32" xfId="1" applyBorder="1" applyAlignment="1">
      <alignment horizontal="center" vertical="center"/>
    </xf>
    <xf numFmtId="0" fontId="2" fillId="0" borderId="33" xfId="1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2" fillId="0" borderId="35" xfId="1" applyFill="1" applyBorder="1" applyAlignment="1">
      <alignment horizontal="center" vertical="center"/>
    </xf>
    <xf numFmtId="0" fontId="2" fillId="2" borderId="35" xfId="1" applyFill="1" applyBorder="1" applyAlignment="1">
      <alignment horizontal="center" vertical="center"/>
    </xf>
    <xf numFmtId="0" fontId="2" fillId="2" borderId="36" xfId="1" applyFill="1" applyBorder="1" applyAlignment="1">
      <alignment horizontal="center" vertical="center"/>
    </xf>
    <xf numFmtId="0" fontId="2" fillId="0" borderId="38" xfId="1" applyBorder="1">
      <alignment vertical="center"/>
    </xf>
    <xf numFmtId="0" fontId="2" fillId="0" borderId="7" xfId="1" applyBorder="1">
      <alignment vertical="center"/>
    </xf>
    <xf numFmtId="0" fontId="2" fillId="0" borderId="9" xfId="1" applyBorder="1">
      <alignment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9" xfId="1" applyFill="1" applyBorder="1" applyAlignment="1">
      <alignment horizontal="center" vertical="center"/>
    </xf>
    <xf numFmtId="0" fontId="2" fillId="0" borderId="39" xfId="1" applyFill="1" applyBorder="1" applyAlignment="1">
      <alignment horizontal="center" vertical="center"/>
    </xf>
    <xf numFmtId="0" fontId="2" fillId="2" borderId="39" xfId="1" applyFill="1" applyBorder="1" applyAlignment="1">
      <alignment horizontal="center" vertical="center"/>
    </xf>
    <xf numFmtId="0" fontId="2" fillId="2" borderId="40" xfId="1" applyFill="1" applyBorder="1" applyAlignment="1">
      <alignment horizontal="center" vertical="center"/>
    </xf>
    <xf numFmtId="0" fontId="2" fillId="0" borderId="42" xfId="1" applyBorder="1">
      <alignment vertical="center"/>
    </xf>
    <xf numFmtId="0" fontId="2" fillId="0" borderId="8" xfId="1" applyBorder="1">
      <alignment vertical="center"/>
    </xf>
    <xf numFmtId="0" fontId="2" fillId="0" borderId="43" xfId="1" applyBorder="1">
      <alignment vertical="center"/>
    </xf>
    <xf numFmtId="0" fontId="2" fillId="0" borderId="0" xfId="1" applyBorder="1">
      <alignment vertical="center"/>
    </xf>
    <xf numFmtId="0" fontId="2" fillId="0" borderId="44" xfId="1" applyBorder="1" applyAlignment="1">
      <alignment vertical="center" wrapText="1"/>
    </xf>
    <xf numFmtId="38" fontId="0" fillId="0" borderId="45" xfId="3" applyFont="1" applyBorder="1" applyAlignment="1">
      <alignment vertical="center"/>
    </xf>
    <xf numFmtId="38" fontId="0" fillId="0" borderId="46" xfId="3" applyFont="1" applyBorder="1" applyAlignment="1">
      <alignment vertical="center"/>
    </xf>
    <xf numFmtId="38" fontId="21" fillId="0" borderId="47" xfId="3" applyFont="1" applyBorder="1" applyAlignment="1">
      <alignment vertical="center"/>
    </xf>
    <xf numFmtId="38" fontId="21" fillId="0" borderId="46" xfId="3" applyFont="1" applyBorder="1" applyAlignment="1">
      <alignment vertical="center"/>
    </xf>
    <xf numFmtId="38" fontId="21" fillId="0" borderId="48" xfId="3" applyFont="1" applyBorder="1" applyAlignment="1">
      <alignment vertical="center"/>
    </xf>
    <xf numFmtId="178" fontId="21" fillId="0" borderId="49" xfId="2" applyNumberFormat="1" applyFont="1" applyFill="1" applyBorder="1" applyAlignment="1">
      <alignment horizontal="center" vertical="center"/>
    </xf>
    <xf numFmtId="178" fontId="21" fillId="2" borderId="49" xfId="2" applyNumberFormat="1" applyFont="1" applyFill="1" applyBorder="1" applyAlignment="1">
      <alignment vertical="center"/>
    </xf>
    <xf numFmtId="178" fontId="21" fillId="2" borderId="50" xfId="2" applyNumberFormat="1" applyFont="1" applyFill="1" applyBorder="1" applyAlignment="1">
      <alignment vertical="center"/>
    </xf>
    <xf numFmtId="0" fontId="2" fillId="0" borderId="31" xfId="1" applyBorder="1" applyAlignment="1">
      <alignment horizontal="center" vertical="center" shrinkToFit="1"/>
    </xf>
    <xf numFmtId="0" fontId="2" fillId="2" borderId="51" xfId="1" applyFill="1" applyBorder="1" applyAlignment="1">
      <alignment horizontal="center" vertical="center"/>
    </xf>
    <xf numFmtId="0" fontId="2" fillId="2" borderId="52" xfId="1" applyFill="1" applyBorder="1" applyAlignment="1">
      <alignment horizontal="center" vertical="center"/>
    </xf>
    <xf numFmtId="0" fontId="2" fillId="0" borderId="9" xfId="1" applyBorder="1" applyAlignment="1">
      <alignment horizontal="left" vertical="center"/>
    </xf>
    <xf numFmtId="0" fontId="2" fillId="2" borderId="53" xfId="1" applyFill="1" applyBorder="1" applyAlignment="1">
      <alignment horizontal="center" vertical="center"/>
    </xf>
    <xf numFmtId="0" fontId="2" fillId="0" borderId="54" xfId="1" applyBorder="1" applyAlignment="1">
      <alignment horizontal="left" vertical="center" wrapText="1" shrinkToFit="1"/>
    </xf>
    <xf numFmtId="38" fontId="2" fillId="0" borderId="55" xfId="3" applyFont="1" applyFill="1" applyBorder="1">
      <alignment vertical="center"/>
    </xf>
    <xf numFmtId="38" fontId="2" fillId="0" borderId="47" xfId="3" applyFont="1" applyFill="1" applyBorder="1">
      <alignment vertical="center"/>
    </xf>
    <xf numFmtId="38" fontId="2" fillId="0" borderId="46" xfId="3" applyFont="1" applyFill="1" applyBorder="1">
      <alignment vertical="center"/>
    </xf>
    <xf numFmtId="38" fontId="2" fillId="0" borderId="28" xfId="3" applyFont="1" applyFill="1" applyBorder="1">
      <alignment vertical="center"/>
    </xf>
    <xf numFmtId="178" fontId="21" fillId="2" borderId="56" xfId="2" applyNumberFormat="1" applyFont="1" applyFill="1" applyBorder="1">
      <alignment vertical="center"/>
    </xf>
    <xf numFmtId="0" fontId="2" fillId="0" borderId="44" xfId="1" applyBorder="1" applyAlignment="1">
      <alignment horizontal="left" vertical="center" wrapText="1" shrinkToFit="1"/>
    </xf>
    <xf numFmtId="38" fontId="2" fillId="0" borderId="57" xfId="3" applyFont="1" applyFill="1" applyBorder="1">
      <alignment vertical="center"/>
    </xf>
    <xf numFmtId="178" fontId="21" fillId="2" borderId="58" xfId="2" applyNumberFormat="1" applyFont="1" applyFill="1" applyBorder="1">
      <alignment vertical="center"/>
    </xf>
    <xf numFmtId="0" fontId="2" fillId="0" borderId="30" xfId="1" applyBorder="1" applyAlignment="1">
      <alignment horizontal="left" vertical="center"/>
    </xf>
    <xf numFmtId="0" fontId="2" fillId="0" borderId="37" xfId="1" applyBorder="1" applyAlignment="1">
      <alignment horizontal="left" vertical="center"/>
    </xf>
    <xf numFmtId="0" fontId="2" fillId="0" borderId="41" xfId="1" applyBorder="1" applyAlignment="1">
      <alignment horizontal="left" vertical="center"/>
    </xf>
    <xf numFmtId="0" fontId="7" fillId="0" borderId="10" xfId="9" applyFont="1" applyFill="1" applyBorder="1" applyAlignment="1">
      <alignment horizontal="center" vertical="center"/>
    </xf>
    <xf numFmtId="0" fontId="7" fillId="0" borderId="9" xfId="9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left" vertical="top" shrinkToFit="1"/>
    </xf>
    <xf numFmtId="0" fontId="7" fillId="0" borderId="3" xfId="9" applyFont="1" applyFill="1" applyBorder="1" applyAlignment="1">
      <alignment horizontal="left" vertical="top" shrinkToFit="1"/>
    </xf>
    <xf numFmtId="0" fontId="7" fillId="0" borderId="4" xfId="9" applyFont="1" applyFill="1" applyBorder="1" applyAlignment="1">
      <alignment horizontal="left" vertical="top" shrinkToFit="1"/>
    </xf>
    <xf numFmtId="0" fontId="7" fillId="0" borderId="1" xfId="9" applyFont="1" applyFill="1" applyBorder="1" applyAlignment="1">
      <alignment horizontal="left" vertical="top" shrinkToFit="1"/>
    </xf>
    <xf numFmtId="0" fontId="7" fillId="0" borderId="2" xfId="9" applyFont="1" applyFill="1" applyBorder="1" applyAlignment="1">
      <alignment horizontal="center" vertical="center" wrapText="1"/>
    </xf>
    <xf numFmtId="0" fontId="7" fillId="0" borderId="3" xfId="9" applyFont="1" applyFill="1" applyBorder="1" applyAlignment="1">
      <alignment horizontal="center" vertical="center" wrapText="1"/>
    </xf>
    <xf numFmtId="0" fontId="7" fillId="0" borderId="4" xfId="9" applyFont="1" applyFill="1" applyBorder="1" applyAlignment="1">
      <alignment horizontal="center" vertical="center" wrapText="1"/>
    </xf>
    <xf numFmtId="176" fontId="2" fillId="4" borderId="1" xfId="9" applyNumberFormat="1" applyFont="1" applyFill="1" applyBorder="1" applyAlignment="1">
      <alignment horizontal="center"/>
    </xf>
    <xf numFmtId="176" fontId="10" fillId="5" borderId="2" xfId="9" applyNumberFormat="1" applyFont="1" applyFill="1" applyBorder="1" applyAlignment="1">
      <alignment horizontal="center" vertical="center" shrinkToFit="1"/>
    </xf>
    <xf numFmtId="176" fontId="10" fillId="5" borderId="4" xfId="9" applyNumberFormat="1" applyFont="1" applyFill="1" applyBorder="1" applyAlignment="1">
      <alignment horizontal="center" vertical="center" shrinkToFit="1"/>
    </xf>
    <xf numFmtId="177" fontId="18" fillId="2" borderId="2" xfId="9" applyNumberFormat="1" applyFont="1" applyFill="1" applyBorder="1" applyAlignment="1">
      <alignment horizontal="center" vertical="center" shrinkToFit="1"/>
    </xf>
    <xf numFmtId="177" fontId="18" fillId="2" borderId="3" xfId="9" applyNumberFormat="1" applyFont="1" applyFill="1" applyBorder="1" applyAlignment="1">
      <alignment horizontal="center" vertical="center" shrinkToFit="1"/>
    </xf>
    <xf numFmtId="177" fontId="18" fillId="2" borderId="4" xfId="9" applyNumberFormat="1" applyFont="1" applyFill="1" applyBorder="1" applyAlignment="1">
      <alignment horizontal="center" vertical="center" shrinkToFit="1"/>
    </xf>
    <xf numFmtId="176" fontId="18" fillId="0" borderId="2" xfId="9" applyNumberFormat="1" applyFont="1" applyFill="1" applyBorder="1" applyAlignment="1">
      <alignment horizontal="center" vertical="center" shrinkToFit="1"/>
    </xf>
    <xf numFmtId="176" fontId="18" fillId="0" borderId="3" xfId="9" applyNumberFormat="1" applyFont="1" applyFill="1" applyBorder="1" applyAlignment="1">
      <alignment horizontal="center" vertical="center" shrinkToFit="1"/>
    </xf>
    <xf numFmtId="176" fontId="18" fillId="0" borderId="4" xfId="9" applyNumberFormat="1" applyFont="1" applyFill="1" applyBorder="1" applyAlignment="1">
      <alignment horizontal="center" vertical="center" shrinkToFit="1"/>
    </xf>
    <xf numFmtId="176" fontId="8" fillId="0" borderId="2" xfId="9" applyNumberFormat="1" applyFont="1" applyBorder="1" applyAlignment="1">
      <alignment horizontal="justify" vertical="center"/>
    </xf>
    <xf numFmtId="176" fontId="8" fillId="0" borderId="3" xfId="9" applyNumberFormat="1" applyFont="1" applyBorder="1" applyAlignment="1">
      <alignment horizontal="justify" vertical="center"/>
    </xf>
    <xf numFmtId="176" fontId="8" fillId="0" borderId="11" xfId="9" applyNumberFormat="1" applyFont="1" applyBorder="1" applyAlignment="1">
      <alignment horizontal="left" vertical="center"/>
    </xf>
    <xf numFmtId="176" fontId="8" fillId="0" borderId="4" xfId="9" applyNumberFormat="1" applyFont="1" applyBorder="1" applyAlignment="1">
      <alignment horizontal="left" vertical="center"/>
    </xf>
    <xf numFmtId="176" fontId="8" fillId="0" borderId="11" xfId="9" applyNumberFormat="1" applyFont="1" applyFill="1" applyBorder="1" applyAlignment="1">
      <alignment horizontal="justify" vertical="center"/>
    </xf>
    <xf numFmtId="176" fontId="8" fillId="0" borderId="12" xfId="9" applyNumberFormat="1" applyFont="1" applyFill="1" applyBorder="1" applyAlignment="1">
      <alignment horizontal="justify" vertical="center"/>
    </xf>
    <xf numFmtId="176" fontId="8" fillId="0" borderId="11" xfId="9" applyNumberFormat="1" applyFont="1" applyBorder="1" applyAlignment="1">
      <alignment horizontal="justify" vertical="center"/>
    </xf>
    <xf numFmtId="176" fontId="8" fillId="0" borderId="12" xfId="9" applyNumberFormat="1" applyFont="1" applyBorder="1" applyAlignment="1">
      <alignment horizontal="justify" vertical="center"/>
    </xf>
    <xf numFmtId="176" fontId="8" fillId="6" borderId="28" xfId="9" applyNumberFormat="1" applyFont="1" applyFill="1" applyBorder="1" applyAlignment="1">
      <alignment horizontal="left" vertical="center"/>
    </xf>
    <xf numFmtId="176" fontId="8" fillId="6" borderId="29" xfId="9" applyNumberFormat="1" applyFont="1" applyFill="1" applyBorder="1" applyAlignment="1">
      <alignment horizontal="left" vertical="center"/>
    </xf>
    <xf numFmtId="176" fontId="17" fillId="0" borderId="2" xfId="9" applyNumberFormat="1" applyFont="1" applyBorder="1" applyAlignment="1">
      <alignment horizontal="left" vertical="center" wrapText="1"/>
    </xf>
    <xf numFmtId="176" fontId="17" fillId="0" borderId="3" xfId="9" applyNumberFormat="1" applyFont="1" applyBorder="1" applyAlignment="1">
      <alignment horizontal="left" vertical="center"/>
    </xf>
    <xf numFmtId="176" fontId="17" fillId="0" borderId="4" xfId="9" applyNumberFormat="1" applyFont="1" applyBorder="1" applyAlignment="1">
      <alignment horizontal="left" vertical="center"/>
    </xf>
  </cellXfs>
  <cellStyles count="12">
    <cellStyle name="パーセント 2" xfId="2"/>
    <cellStyle name="パーセント 2 2" xfId="6"/>
    <cellStyle name="桁区切り 2" xfId="3"/>
    <cellStyle name="桁区切り 2 2" xfId="5"/>
    <cellStyle name="桁区切り 3" xfId="11"/>
    <cellStyle name="通貨 2" xfId="7"/>
    <cellStyle name="標準" xfId="0" builtinId="0"/>
    <cellStyle name="標準 10" xfId="4"/>
    <cellStyle name="標準 11" xfId="8"/>
    <cellStyle name="標準 2" xfId="1"/>
    <cellStyle name="標準 3" xfId="10"/>
    <cellStyle name="標準 8" xfId="9"/>
  </cellStyles>
  <dxfs count="0"/>
  <tableStyles count="0" defaultTableStyle="TableStyleMedium2" defaultPivotStyle="PivotStyleLight16"/>
  <colors>
    <mruColors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5</xdr:row>
      <xdr:rowOff>85725</xdr:rowOff>
    </xdr:from>
    <xdr:to>
      <xdr:col>12</xdr:col>
      <xdr:colOff>3377452</xdr:colOff>
      <xdr:row>9</xdr:row>
      <xdr:rowOff>19610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10153650" y="1609725"/>
          <a:ext cx="2958352" cy="543485"/>
        </a:xfrm>
        <a:prstGeom prst="wedgeRectCallout">
          <a:avLst>
            <a:gd name="adj1" fmla="val -25457"/>
            <a:gd name="adj2" fmla="val 10357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合計の月数は固定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入札参加者の工期提案に合わせ、対象期に振り分ける。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142875</xdr:colOff>
      <xdr:row>27</xdr:row>
      <xdr:rowOff>47625</xdr:rowOff>
    </xdr:from>
    <xdr:to>
      <xdr:col>12</xdr:col>
      <xdr:colOff>1589555</xdr:colOff>
      <xdr:row>31</xdr:row>
      <xdr:rowOff>1682</xdr:rowOff>
    </xdr:to>
    <xdr:sp macro="" textlink="">
      <xdr:nvSpPr>
        <xdr:cNvPr id="3" name="AutoShape 7"/>
        <xdr:cNvSpPr>
          <a:spLocks noChangeArrowheads="1"/>
        </xdr:cNvSpPr>
      </xdr:nvSpPr>
      <xdr:spPr bwMode="auto">
        <a:xfrm>
          <a:off x="9115425" y="5038725"/>
          <a:ext cx="2208680" cy="316007"/>
        </a:xfrm>
        <a:prstGeom prst="wedgeRectCallout">
          <a:avLst>
            <a:gd name="adj1" fmla="val 2597"/>
            <a:gd name="adj2" fmla="val -14999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この数字を「本移転までの入居者移転支援実費の内訳」の「上記調達にかかる金利」として記入する。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7</xdr:row>
      <xdr:rowOff>85725</xdr:rowOff>
    </xdr:from>
    <xdr:to>
      <xdr:col>12</xdr:col>
      <xdr:colOff>3377452</xdr:colOff>
      <xdr:row>11</xdr:row>
      <xdr:rowOff>19610</xdr:rowOff>
    </xdr:to>
    <xdr:sp macro="" textlink="">
      <xdr:nvSpPr>
        <xdr:cNvPr id="3" name="AutoShape 7"/>
        <xdr:cNvSpPr>
          <a:spLocks noChangeArrowheads="1"/>
        </xdr:cNvSpPr>
      </xdr:nvSpPr>
      <xdr:spPr bwMode="auto">
        <a:xfrm>
          <a:off x="10915650" y="1609725"/>
          <a:ext cx="2958352" cy="543485"/>
        </a:xfrm>
        <a:prstGeom prst="wedgeRectCallout">
          <a:avLst>
            <a:gd name="adj1" fmla="val -25457"/>
            <a:gd name="adj2" fmla="val 10357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合計の月数は固定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入札参加者の工期提案に合わせ、対象期に振り分ける。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142875</xdr:colOff>
      <xdr:row>29</xdr:row>
      <xdr:rowOff>47625</xdr:rowOff>
    </xdr:from>
    <xdr:to>
      <xdr:col>12</xdr:col>
      <xdr:colOff>1589555</xdr:colOff>
      <xdr:row>33</xdr:row>
      <xdr:rowOff>1682</xdr:rowOff>
    </xdr:to>
    <xdr:sp macro="" textlink="">
      <xdr:nvSpPr>
        <xdr:cNvPr id="4" name="AutoShape 7"/>
        <xdr:cNvSpPr>
          <a:spLocks noChangeArrowheads="1"/>
        </xdr:cNvSpPr>
      </xdr:nvSpPr>
      <xdr:spPr bwMode="auto">
        <a:xfrm>
          <a:off x="9115425" y="5038725"/>
          <a:ext cx="2208680" cy="411257"/>
        </a:xfrm>
        <a:prstGeom prst="wedgeRectCallout">
          <a:avLst>
            <a:gd name="adj1" fmla="val 2597"/>
            <a:gd name="adj2" fmla="val -14999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この数字を「本移転までの入居者移転支援実費の内訳」の「上記調達にかかる金利」として記入する。</a:t>
          </a:r>
        </a:p>
      </xdr:txBody>
    </xdr:sp>
    <xdr:clientData/>
  </xdr:twoCellAnchor>
  <xdr:twoCellAnchor>
    <xdr:from>
      <xdr:col>12</xdr:col>
      <xdr:colOff>419100</xdr:colOff>
      <xdr:row>39</xdr:row>
      <xdr:rowOff>85725</xdr:rowOff>
    </xdr:from>
    <xdr:to>
      <xdr:col>12</xdr:col>
      <xdr:colOff>3377452</xdr:colOff>
      <xdr:row>43</xdr:row>
      <xdr:rowOff>19610</xdr:rowOff>
    </xdr:to>
    <xdr:sp macro="" textlink="">
      <xdr:nvSpPr>
        <xdr:cNvPr id="5" name="AutoShape 7"/>
        <xdr:cNvSpPr>
          <a:spLocks noChangeArrowheads="1"/>
        </xdr:cNvSpPr>
      </xdr:nvSpPr>
      <xdr:spPr bwMode="auto">
        <a:xfrm>
          <a:off x="10153650" y="1609725"/>
          <a:ext cx="2958352" cy="543485"/>
        </a:xfrm>
        <a:prstGeom prst="wedgeRectCallout">
          <a:avLst>
            <a:gd name="adj1" fmla="val -25457"/>
            <a:gd name="adj2" fmla="val 103576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合計の月数は固定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入札参加者の工期提案に合わせ、対象期に振り分ける。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0</xdr:colOff>
      <xdr:row>63</xdr:row>
      <xdr:rowOff>9525</xdr:rowOff>
    </xdr:from>
    <xdr:to>
      <xdr:col>12</xdr:col>
      <xdr:colOff>1446680</xdr:colOff>
      <xdr:row>65</xdr:row>
      <xdr:rowOff>115982</xdr:rowOff>
    </xdr:to>
    <xdr:sp macro="" textlink="">
      <xdr:nvSpPr>
        <xdr:cNvPr id="6" name="AutoShape 7"/>
        <xdr:cNvSpPr>
          <a:spLocks noChangeArrowheads="1"/>
        </xdr:cNvSpPr>
      </xdr:nvSpPr>
      <xdr:spPr bwMode="auto">
        <a:xfrm>
          <a:off x="8972550" y="5153025"/>
          <a:ext cx="2208680" cy="411257"/>
        </a:xfrm>
        <a:prstGeom prst="wedgeRectCallout">
          <a:avLst>
            <a:gd name="adj1" fmla="val 2597"/>
            <a:gd name="adj2" fmla="val -149999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この数字を「本移転までの入居者移転支援実費の内訳」の「上記調達にかかる金利」として記入する。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400sv001\&#35336;&#30011;&#65319;\Documents%20and%20Settings\MasudaA\My%20Documents\mo_ning\&#20303;&#23429;&#25972;&#20633;&#35506;\&#24220;&#36027;&#35201;&#27714;\H13&#24403;&#21021;\&#24180;&#21106;H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400sv002\pub\00&#65289;&#20303;&#23429;&#32076;&#21942;&#23460;\20&#65289;&#20303;&#23429;&#25972;&#20633;&#35506;\&#22996;&#35351;&#38306;&#20418;&#20181;&#27096;&#26360;&#65381;&#35336;&#31639;&#26360;&#31561;\&#28204;&#37327;&#65288;H18&#65289;\18&#24180;&#24230;&#12288;&#28204;&#37327;&#31309;&#31639;&#12304;&#65300;&#26376;&#25913;&#27491;&#12305;\&#28204;&#37327;&#20195;&#20385;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6.127.25\disk1\My%20Documents\&#20104;&#31639;&#35201;&#27714;\18&#24180;&#24230;&#24403;&#21021;&#20104;&#31639;&#35201;&#27714;\H18&#35201;&#27714;&#20462;&#27491;&#20998;05.11.8&#65374;10\&#36864;&#32887;&#32102;&#19982;&#24341;&#24403;&#37329;\&#20844;&#31038;&#35215;&#23450;&#12395;&#12424;&#12427;&#36864;&#32887;&#32102;&#19982;&#24341;&#24403;&#37329;&#65288;&#65297;&#65302;&#24180;&#24230;&#26411;&#65289;17&#24403;&#21021;&#20104;&#31639;&#35201;&#27714;&#36039;&#26009;&#35211;&#30452;&#123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aka-kousha.local\dfs\My%20Documents\&#20104;&#31639;&#35201;&#27714;\18&#24180;&#24230;&#24403;&#21021;&#20104;&#31639;&#35201;&#27714;\H18&#35201;&#27714;&#20462;&#27491;&#20998;05.11.8&#65374;10\&#36864;&#32887;&#32102;&#19982;&#24341;&#24403;&#37329;\&#20844;&#31038;&#35215;&#23450;&#12395;&#12424;&#12427;&#36864;&#32887;&#32102;&#19982;&#24341;&#24403;&#37329;&#65288;&#65297;&#65302;&#24180;&#24230;&#26411;&#65289;17&#24403;&#21021;&#20104;&#31639;&#35201;&#27714;&#36039;&#26009;&#35211;&#30452;&#123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2400sv002\pub\06.10&#20303;&#32076;&#23460;&#65288;&#26032;&#65289;\&#20303;&#23429;&#20225;&#30011;&#35506;\13&#65289;&#35519;&#25972;&#65319;\&#9733;&#9733;H20&#24180;&#24230;&#20104;&#31639;&#20316;&#26989;&#9733;&#9733;\&#9733;&#65320;21&#24403;&#21021;&#35201;&#27714;\&#24314;&#35373;&#20107;&#26989;&#36027;\&#21336;&#20385;\&#21336;&#20385;&#34920;&#65288;H21&#24403;&#21021;&#20104;&#31639;&#35201;&#2771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H12.09.27"/>
      <sheetName val="建設計画"/>
      <sheetName val="建替・公募"/>
    </sheetNames>
    <sheetDataSet>
      <sheetData sheetId="0" refreshError="1"/>
      <sheetData sheetId="1" refreshError="1"/>
      <sheetData sheetId="2">
        <row r="2">
          <cell r="B2" t="str">
            <v>平成13年度建設計画表（当初）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準点･水準点･平板測量"/>
      <sheetName val="代13(縦断)"/>
      <sheetName val="代13(縦断 内業のみ)"/>
      <sheetName val="代14(横断＠20m)"/>
      <sheetName val="代14(横断@10m)"/>
      <sheetName val="打合協議(路線測量)"/>
      <sheetName val="移管資料作成18"/>
      <sheetName val="H18測量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１７引当金(73人) (2)"/>
      <sheetName val="Ｈ１６引当金所要額(府営・駐車場を区分）"/>
      <sheetName val="Ｈ１６引当金所要額(77人)"/>
      <sheetName val="公社規定に基づく試算 (2人退職除く)"/>
      <sheetName val="Ｈ１６プロパー全員 (77人)"/>
      <sheetName val="公社規定に基づく試算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秋山 健治</v>
          </cell>
          <cell r="D2">
            <v>18290</v>
          </cell>
          <cell r="E2" t="str">
            <v>1950/01/27</v>
          </cell>
          <cell r="F2">
            <v>25659</v>
          </cell>
          <cell r="G2" t="str">
            <v>1970/04/01</v>
          </cell>
          <cell r="H2" t="str">
            <v>01/27</v>
          </cell>
        </row>
        <row r="3">
          <cell r="C3" t="str">
            <v>鈴木 基夫</v>
          </cell>
          <cell r="D3">
            <v>17475</v>
          </cell>
          <cell r="E3" t="str">
            <v>1947/11/04</v>
          </cell>
          <cell r="F3">
            <v>25668</v>
          </cell>
          <cell r="G3" t="str">
            <v>1970/04/10</v>
          </cell>
          <cell r="H3" t="str">
            <v>11/04</v>
          </cell>
        </row>
        <row r="4">
          <cell r="C4" t="str">
            <v>横山 賢二</v>
          </cell>
          <cell r="D4">
            <v>17374</v>
          </cell>
          <cell r="E4" t="str">
            <v>1947/07/26</v>
          </cell>
          <cell r="F4">
            <v>26299</v>
          </cell>
          <cell r="G4" t="str">
            <v>1972/01/01</v>
          </cell>
          <cell r="H4" t="str">
            <v>07/26</v>
          </cell>
        </row>
        <row r="5">
          <cell r="C5" t="str">
            <v>山田 政義</v>
          </cell>
          <cell r="D5">
            <v>17862</v>
          </cell>
          <cell r="E5" t="str">
            <v>1948/11/25</v>
          </cell>
          <cell r="F5">
            <v>26969</v>
          </cell>
          <cell r="G5" t="str">
            <v>1973/11/01</v>
          </cell>
          <cell r="H5" t="str">
            <v>11/25</v>
          </cell>
        </row>
        <row r="6">
          <cell r="C6" t="str">
            <v>橋本 久男</v>
          </cell>
          <cell r="D6">
            <v>16736</v>
          </cell>
          <cell r="E6" t="str">
            <v>1945/10/26</v>
          </cell>
          <cell r="F6">
            <v>25659</v>
          </cell>
          <cell r="G6" t="str">
            <v>1970/04/01</v>
          </cell>
          <cell r="H6" t="str">
            <v>10/26</v>
          </cell>
        </row>
        <row r="7">
          <cell r="C7" t="str">
            <v>原田 友幸</v>
          </cell>
          <cell r="D7">
            <v>18000</v>
          </cell>
          <cell r="E7" t="str">
            <v>1944/04/12</v>
          </cell>
          <cell r="F7">
            <v>25659</v>
          </cell>
          <cell r="G7" t="str">
            <v>1970/04/01</v>
          </cell>
          <cell r="H7" t="str">
            <v>04/12</v>
          </cell>
        </row>
        <row r="8">
          <cell r="C8" t="str">
            <v>大神 豊　</v>
          </cell>
          <cell r="D8">
            <v>18648</v>
          </cell>
          <cell r="E8" t="str">
            <v>1951/01/20</v>
          </cell>
          <cell r="F8">
            <v>25832</v>
          </cell>
          <cell r="G8" t="str">
            <v>1970/09/21</v>
          </cell>
          <cell r="H8" t="str">
            <v>01/20</v>
          </cell>
        </row>
        <row r="9">
          <cell r="C9" t="str">
            <v>米沢 時雄</v>
          </cell>
          <cell r="D9">
            <v>17168</v>
          </cell>
          <cell r="E9" t="str">
            <v>1947/01/01</v>
          </cell>
          <cell r="F9">
            <v>26024</v>
          </cell>
          <cell r="G9" t="str">
            <v>1971/04/01</v>
          </cell>
          <cell r="H9" t="str">
            <v>01/01</v>
          </cell>
        </row>
        <row r="10">
          <cell r="C10" t="str">
            <v>浅香 広秋</v>
          </cell>
          <cell r="D10">
            <v>19284</v>
          </cell>
          <cell r="E10" t="str">
            <v>1952/10/17</v>
          </cell>
          <cell r="F10">
            <v>26024</v>
          </cell>
          <cell r="G10" t="str">
            <v>1971/04/01</v>
          </cell>
          <cell r="H10" t="str">
            <v>10/17</v>
          </cell>
        </row>
        <row r="11">
          <cell r="C11" t="str">
            <v>松村 修三</v>
          </cell>
          <cell r="D11">
            <v>18519</v>
          </cell>
          <cell r="E11" t="str">
            <v>1950/09/13</v>
          </cell>
          <cell r="F11">
            <v>26024</v>
          </cell>
          <cell r="G11" t="str">
            <v>1971/04/01</v>
          </cell>
          <cell r="H11" t="str">
            <v>09/13</v>
          </cell>
        </row>
        <row r="12">
          <cell r="C12" t="str">
            <v>柳下 文男</v>
          </cell>
          <cell r="D12">
            <v>17215</v>
          </cell>
          <cell r="E12" t="str">
            <v>1947/02/17</v>
          </cell>
          <cell r="F12">
            <v>26238</v>
          </cell>
          <cell r="G12" t="str">
            <v>1971/11/01</v>
          </cell>
          <cell r="H12" t="str">
            <v>02/17</v>
          </cell>
        </row>
        <row r="13">
          <cell r="C13" t="str">
            <v>中村 泰</v>
          </cell>
          <cell r="D13">
            <v>19744</v>
          </cell>
          <cell r="E13" t="str">
            <v>1954/01/20</v>
          </cell>
          <cell r="F13">
            <v>26390</v>
          </cell>
          <cell r="G13" t="str">
            <v>1972/04/01</v>
          </cell>
          <cell r="H13" t="str">
            <v>01/20</v>
          </cell>
        </row>
        <row r="14">
          <cell r="C14" t="str">
            <v>藤野 益男</v>
          </cell>
          <cell r="D14">
            <v>19639</v>
          </cell>
          <cell r="E14" t="str">
            <v>1953/10/07</v>
          </cell>
          <cell r="F14">
            <v>26390</v>
          </cell>
          <cell r="G14" t="str">
            <v>1972/04/01</v>
          </cell>
          <cell r="H14" t="str">
            <v>10/07</v>
          </cell>
        </row>
        <row r="15">
          <cell r="C15" t="str">
            <v>中野 雅夫</v>
          </cell>
          <cell r="D15">
            <v>19718</v>
          </cell>
          <cell r="E15" t="str">
            <v>1953/12/25</v>
          </cell>
          <cell r="F15">
            <v>26390</v>
          </cell>
          <cell r="G15" t="str">
            <v>1972/04/01</v>
          </cell>
          <cell r="H15" t="str">
            <v>12/25</v>
          </cell>
        </row>
        <row r="16">
          <cell r="C16" t="str">
            <v>中辻 保雄</v>
          </cell>
          <cell r="D16">
            <v>19008</v>
          </cell>
          <cell r="E16" t="str">
            <v>1952/01/15</v>
          </cell>
          <cell r="F16">
            <v>26390</v>
          </cell>
          <cell r="G16" t="str">
            <v>1972/04/01</v>
          </cell>
          <cell r="H16" t="str">
            <v>01/15</v>
          </cell>
        </row>
        <row r="17">
          <cell r="C17" t="str">
            <v>細川 秀行</v>
          </cell>
          <cell r="D17">
            <v>20090</v>
          </cell>
          <cell r="E17" t="str">
            <v>1955/01/01</v>
          </cell>
          <cell r="F17">
            <v>26755</v>
          </cell>
          <cell r="G17" t="str">
            <v>1973/04/01</v>
          </cell>
          <cell r="H17" t="str">
            <v>01/01</v>
          </cell>
        </row>
        <row r="18">
          <cell r="C18" t="str">
            <v>牧井 宗雄</v>
          </cell>
          <cell r="D18">
            <v>18879</v>
          </cell>
          <cell r="E18" t="str">
            <v>1951/09/08</v>
          </cell>
          <cell r="F18">
            <v>26755</v>
          </cell>
          <cell r="G18" t="str">
            <v>1973/04/01</v>
          </cell>
          <cell r="H18" t="str">
            <v>09/08</v>
          </cell>
        </row>
        <row r="19">
          <cell r="C19" t="str">
            <v>松山 隆茂</v>
          </cell>
          <cell r="D19">
            <v>17622</v>
          </cell>
          <cell r="E19" t="str">
            <v>1948/03/30</v>
          </cell>
          <cell r="F19">
            <v>26908</v>
          </cell>
          <cell r="G19" t="str">
            <v>1973/09/01</v>
          </cell>
          <cell r="H19" t="str">
            <v>03/30</v>
          </cell>
        </row>
        <row r="20">
          <cell r="C20" t="str">
            <v>上田 正弘</v>
          </cell>
          <cell r="D20">
            <v>19165</v>
          </cell>
          <cell r="E20" t="str">
            <v>1952/06/20</v>
          </cell>
          <cell r="F20">
            <v>26969</v>
          </cell>
          <cell r="G20" t="str">
            <v>1973/11/01</v>
          </cell>
          <cell r="H20" t="str">
            <v>06/20</v>
          </cell>
        </row>
        <row r="21">
          <cell r="C21" t="str">
            <v>栢野 一幸</v>
          </cell>
          <cell r="D21">
            <v>17893</v>
          </cell>
          <cell r="E21" t="str">
            <v>1948/12/26</v>
          </cell>
          <cell r="F21">
            <v>26969</v>
          </cell>
          <cell r="G21" t="str">
            <v>1973/11/01</v>
          </cell>
          <cell r="H21" t="str">
            <v>12/26</v>
          </cell>
        </row>
        <row r="22">
          <cell r="C22" t="str">
            <v>福永 道盛</v>
          </cell>
          <cell r="D22">
            <v>19197</v>
          </cell>
          <cell r="E22" t="str">
            <v>1952/07/22</v>
          </cell>
          <cell r="F22">
            <v>26969</v>
          </cell>
          <cell r="G22" t="str">
            <v>1973/11/01</v>
          </cell>
          <cell r="H22" t="str">
            <v>07/22</v>
          </cell>
        </row>
        <row r="23">
          <cell r="C23" t="str">
            <v>成澤 憲昭</v>
          </cell>
          <cell r="D23">
            <v>18631</v>
          </cell>
          <cell r="E23" t="str">
            <v>1951/01/03</v>
          </cell>
          <cell r="F23">
            <v>26969</v>
          </cell>
          <cell r="G23" t="str">
            <v>1973/11/01</v>
          </cell>
          <cell r="H23" t="str">
            <v>01/03</v>
          </cell>
        </row>
        <row r="24">
          <cell r="C24" t="str">
            <v>堀 好史</v>
          </cell>
          <cell r="D24">
            <v>17909</v>
          </cell>
          <cell r="E24" t="str">
            <v>1949/01/11</v>
          </cell>
          <cell r="F24">
            <v>26969</v>
          </cell>
          <cell r="G24" t="str">
            <v>1973/11/01</v>
          </cell>
          <cell r="H24" t="str">
            <v>01/11</v>
          </cell>
        </row>
        <row r="25">
          <cell r="C25" t="str">
            <v>和田 正次</v>
          </cell>
          <cell r="D25">
            <v>18558</v>
          </cell>
          <cell r="E25" t="str">
            <v>1950/10/22</v>
          </cell>
          <cell r="F25">
            <v>26969</v>
          </cell>
          <cell r="G25" t="str">
            <v>1973/11/01</v>
          </cell>
          <cell r="H25" t="str">
            <v>10/22</v>
          </cell>
        </row>
        <row r="26">
          <cell r="C26" t="str">
            <v>田守 博則</v>
          </cell>
          <cell r="D26">
            <v>18852</v>
          </cell>
          <cell r="E26" t="str">
            <v>1951/08/12</v>
          </cell>
          <cell r="F26">
            <v>27120</v>
          </cell>
          <cell r="G26" t="str">
            <v>1974/04/01</v>
          </cell>
          <cell r="H26" t="str">
            <v>08/12</v>
          </cell>
        </row>
        <row r="27">
          <cell r="C27" t="str">
            <v>辰 雅男</v>
          </cell>
          <cell r="D27">
            <v>19587</v>
          </cell>
          <cell r="E27" t="str">
            <v>1953/08/16</v>
          </cell>
          <cell r="F27">
            <v>27120</v>
          </cell>
          <cell r="G27" t="str">
            <v>1974/04/01</v>
          </cell>
          <cell r="H27" t="str">
            <v>08/16</v>
          </cell>
        </row>
        <row r="28">
          <cell r="C28" t="str">
            <v>中川 泰</v>
          </cell>
          <cell r="D28">
            <v>18640</v>
          </cell>
          <cell r="E28" t="str">
            <v>1951/01/12</v>
          </cell>
          <cell r="F28">
            <v>27120</v>
          </cell>
          <cell r="G28" t="str">
            <v>1974/04/01</v>
          </cell>
          <cell r="H28" t="str">
            <v>01/12</v>
          </cell>
        </row>
        <row r="29">
          <cell r="C29" t="str">
            <v>福原 孝二</v>
          </cell>
          <cell r="D29">
            <v>18775</v>
          </cell>
          <cell r="E29" t="str">
            <v>1951/05/27</v>
          </cell>
          <cell r="F29">
            <v>27120</v>
          </cell>
          <cell r="G29" t="str">
            <v>1974/04/01</v>
          </cell>
          <cell r="H29" t="str">
            <v>05/27</v>
          </cell>
        </row>
        <row r="30">
          <cell r="C30" t="str">
            <v>東野 弘之</v>
          </cell>
          <cell r="D30">
            <v>19226</v>
          </cell>
          <cell r="E30" t="str">
            <v>1952/08/20</v>
          </cell>
          <cell r="F30">
            <v>27120</v>
          </cell>
          <cell r="G30" t="str">
            <v>1974/04/01</v>
          </cell>
          <cell r="H30" t="str">
            <v>08/20</v>
          </cell>
        </row>
        <row r="31">
          <cell r="C31" t="str">
            <v>札本 雄三</v>
          </cell>
          <cell r="D31">
            <v>20340</v>
          </cell>
          <cell r="E31" t="str">
            <v>1955/09/08</v>
          </cell>
          <cell r="F31">
            <v>27120</v>
          </cell>
          <cell r="G31" t="str">
            <v>1974/04/01</v>
          </cell>
          <cell r="H31" t="str">
            <v>09/08</v>
          </cell>
        </row>
        <row r="32">
          <cell r="C32" t="str">
            <v>金野 昌子</v>
          </cell>
          <cell r="D32">
            <v>19029</v>
          </cell>
          <cell r="E32" t="str">
            <v>1952/02/05</v>
          </cell>
          <cell r="F32">
            <v>27164</v>
          </cell>
          <cell r="G32" t="str">
            <v>1974/05/15</v>
          </cell>
          <cell r="H32" t="str">
            <v>02/05</v>
          </cell>
        </row>
        <row r="33">
          <cell r="C33" t="str">
            <v>上林 康男</v>
          </cell>
          <cell r="D33">
            <v>18225</v>
          </cell>
          <cell r="E33" t="str">
            <v>1949/11/23</v>
          </cell>
          <cell r="F33">
            <v>27164</v>
          </cell>
          <cell r="G33" t="str">
            <v>1974/05/15</v>
          </cell>
          <cell r="H33" t="str">
            <v>11/23</v>
          </cell>
        </row>
        <row r="34">
          <cell r="C34" t="str">
            <v>上野浦 昇</v>
          </cell>
          <cell r="D34">
            <v>18168</v>
          </cell>
          <cell r="E34" t="str">
            <v>1949/09/27</v>
          </cell>
          <cell r="F34">
            <v>27164</v>
          </cell>
          <cell r="G34" t="str">
            <v>1974/05/15</v>
          </cell>
          <cell r="H34" t="str">
            <v>09/27</v>
          </cell>
        </row>
        <row r="35">
          <cell r="C35" t="str">
            <v>松本 要治</v>
          </cell>
          <cell r="D35">
            <v>18205</v>
          </cell>
          <cell r="E35" t="str">
            <v>1949/11/03</v>
          </cell>
          <cell r="F35">
            <v>27822</v>
          </cell>
          <cell r="G35" t="str">
            <v>1976/03/03</v>
          </cell>
          <cell r="H35" t="str">
            <v>09/07</v>
          </cell>
        </row>
        <row r="36">
          <cell r="C36" t="str">
            <v>鈴木 哲郎</v>
          </cell>
          <cell r="D36">
            <v>18184</v>
          </cell>
          <cell r="E36" t="str">
            <v>1949/10/13</v>
          </cell>
          <cell r="F36">
            <v>28369</v>
          </cell>
          <cell r="G36" t="str">
            <v>1977/09/01</v>
          </cell>
          <cell r="H36" t="str">
            <v>10/13</v>
          </cell>
        </row>
        <row r="37">
          <cell r="C37" t="str">
            <v>上甲 俊清</v>
          </cell>
          <cell r="D37">
            <v>21280</v>
          </cell>
          <cell r="E37" t="str">
            <v>1958/04/05</v>
          </cell>
          <cell r="F37">
            <v>28369</v>
          </cell>
          <cell r="G37" t="str">
            <v>1977/09/01</v>
          </cell>
          <cell r="H37" t="str">
            <v>04/05</v>
          </cell>
        </row>
        <row r="38">
          <cell r="C38" t="str">
            <v>山口 均</v>
          </cell>
          <cell r="D38">
            <v>20406</v>
          </cell>
          <cell r="E38" t="str">
            <v>1955/11/13</v>
          </cell>
          <cell r="F38">
            <v>28369</v>
          </cell>
          <cell r="G38" t="str">
            <v>1977/09/01</v>
          </cell>
          <cell r="H38" t="str">
            <v>11/13</v>
          </cell>
        </row>
        <row r="39">
          <cell r="C39" t="str">
            <v>有馬 栄一</v>
          </cell>
          <cell r="D39">
            <v>19792</v>
          </cell>
          <cell r="E39" t="str">
            <v>1954/03/09</v>
          </cell>
          <cell r="F39">
            <v>28369</v>
          </cell>
          <cell r="G39" t="str">
            <v>1977/09/01</v>
          </cell>
          <cell r="H39" t="str">
            <v>03/09</v>
          </cell>
        </row>
        <row r="40">
          <cell r="C40" t="str">
            <v>栢野 瑞穂</v>
          </cell>
          <cell r="D40">
            <v>22002</v>
          </cell>
          <cell r="E40" t="str">
            <v>1960/03/27</v>
          </cell>
          <cell r="F40">
            <v>28581</v>
          </cell>
          <cell r="G40" t="str">
            <v>1978/04/01</v>
          </cell>
          <cell r="H40" t="str">
            <v>03/27</v>
          </cell>
        </row>
        <row r="41">
          <cell r="C41" t="str">
            <v>瀧本 茂利</v>
          </cell>
          <cell r="D41">
            <v>20976</v>
          </cell>
          <cell r="E41" t="str">
            <v>1957/06/05</v>
          </cell>
          <cell r="F41">
            <v>28618</v>
          </cell>
          <cell r="G41" t="str">
            <v>1978/05/08</v>
          </cell>
          <cell r="H41" t="str">
            <v>06/05</v>
          </cell>
        </row>
        <row r="42">
          <cell r="C42" t="str">
            <v>濱田 純維</v>
          </cell>
          <cell r="D42">
            <v>21679</v>
          </cell>
          <cell r="E42" t="str">
            <v>1959/05/09</v>
          </cell>
          <cell r="F42">
            <v>28618</v>
          </cell>
          <cell r="G42" t="str">
            <v>1978/05/08</v>
          </cell>
          <cell r="H42" t="str">
            <v>05/09</v>
          </cell>
        </row>
        <row r="43">
          <cell r="C43" t="str">
            <v>田中 角栄</v>
          </cell>
          <cell r="D43">
            <v>22867</v>
          </cell>
          <cell r="E43" t="str">
            <v>1962/08/09</v>
          </cell>
          <cell r="F43">
            <v>29677</v>
          </cell>
          <cell r="G43" t="str">
            <v>1981/04/01</v>
          </cell>
          <cell r="H43" t="str">
            <v>08/09</v>
          </cell>
        </row>
        <row r="44">
          <cell r="C44" t="str">
            <v>藤本 英輝</v>
          </cell>
          <cell r="D44">
            <v>22816</v>
          </cell>
          <cell r="E44" t="str">
            <v>1962/06/19</v>
          </cell>
          <cell r="F44">
            <v>29677</v>
          </cell>
          <cell r="G44" t="str">
            <v>1981/04/01</v>
          </cell>
          <cell r="H44" t="str">
            <v>06/19</v>
          </cell>
        </row>
        <row r="45">
          <cell r="C45" t="str">
            <v>木田 行信</v>
          </cell>
          <cell r="D45">
            <v>22811</v>
          </cell>
          <cell r="E45" t="str">
            <v>1948/08/05</v>
          </cell>
          <cell r="F45">
            <v>29677</v>
          </cell>
          <cell r="G45" t="str">
            <v>1981/04/01</v>
          </cell>
          <cell r="H45" t="str">
            <v>08/05</v>
          </cell>
        </row>
        <row r="46">
          <cell r="C46" t="str">
            <v>山下 悟</v>
          </cell>
          <cell r="D46">
            <v>22740</v>
          </cell>
          <cell r="E46" t="str">
            <v>1948/04/04</v>
          </cell>
          <cell r="F46">
            <v>29677</v>
          </cell>
          <cell r="G46" t="str">
            <v>1981/04/01</v>
          </cell>
          <cell r="H46" t="str">
            <v>04/04</v>
          </cell>
        </row>
        <row r="47">
          <cell r="C47" t="str">
            <v>柿花 英世</v>
          </cell>
          <cell r="D47">
            <v>21618</v>
          </cell>
          <cell r="E47" t="str">
            <v>1959/03/09</v>
          </cell>
          <cell r="F47">
            <v>30042</v>
          </cell>
          <cell r="G47" t="str">
            <v>1982/04/01</v>
          </cell>
          <cell r="H47" t="str">
            <v>03/09</v>
          </cell>
        </row>
        <row r="48">
          <cell r="C48" t="str">
            <v>坂川 政弘</v>
          </cell>
          <cell r="D48">
            <v>21850</v>
          </cell>
          <cell r="E48" t="str">
            <v>1959/10/27</v>
          </cell>
          <cell r="F48">
            <v>30042</v>
          </cell>
          <cell r="G48" t="str">
            <v>1982/04/01</v>
          </cell>
          <cell r="H48" t="str">
            <v>10/27</v>
          </cell>
        </row>
        <row r="49">
          <cell r="C49" t="str">
            <v>佐藤 公一</v>
          </cell>
          <cell r="D49">
            <v>20666</v>
          </cell>
          <cell r="E49" t="str">
            <v>1956/07/30</v>
          </cell>
          <cell r="F49">
            <v>30042</v>
          </cell>
          <cell r="G49" t="str">
            <v>1982/04/01</v>
          </cell>
          <cell r="H49" t="str">
            <v>07/30</v>
          </cell>
        </row>
        <row r="50">
          <cell r="C50" t="str">
            <v>内海 浩太郎</v>
          </cell>
          <cell r="D50">
            <v>22694</v>
          </cell>
          <cell r="E50" t="str">
            <v>1962/02/17</v>
          </cell>
          <cell r="F50">
            <v>31107</v>
          </cell>
          <cell r="G50" t="str">
            <v>1985/03/01</v>
          </cell>
          <cell r="H50" t="str">
            <v>02/17</v>
          </cell>
        </row>
        <row r="51">
          <cell r="C51" t="str">
            <v>冨田 明</v>
          </cell>
          <cell r="D51">
            <v>22680</v>
          </cell>
          <cell r="E51" t="str">
            <v>1962/02/03</v>
          </cell>
          <cell r="F51">
            <v>31138</v>
          </cell>
          <cell r="G51" t="str">
            <v>1985/04/01</v>
          </cell>
          <cell r="H51" t="str">
            <v>02/03</v>
          </cell>
        </row>
        <row r="52">
          <cell r="C52" t="str">
            <v>井門 一夫</v>
          </cell>
          <cell r="D52">
            <v>23008</v>
          </cell>
          <cell r="E52" t="str">
            <v>1962/12/28</v>
          </cell>
          <cell r="F52">
            <v>31138</v>
          </cell>
          <cell r="G52" t="str">
            <v>1985/04/01</v>
          </cell>
          <cell r="H52" t="str">
            <v>12/28</v>
          </cell>
        </row>
        <row r="53">
          <cell r="C53" t="str">
            <v>中川 直樹</v>
          </cell>
          <cell r="D53">
            <v>23125</v>
          </cell>
          <cell r="E53" t="str">
            <v>1963/04/24</v>
          </cell>
          <cell r="F53">
            <v>32234</v>
          </cell>
          <cell r="G53" t="str">
            <v>1988/04/01</v>
          </cell>
          <cell r="H53" t="str">
            <v>04/18</v>
          </cell>
        </row>
        <row r="54">
          <cell r="C54" t="str">
            <v>鮫島 智春</v>
          </cell>
          <cell r="D54">
            <v>23456</v>
          </cell>
          <cell r="E54" t="str">
            <v>1964/03/20</v>
          </cell>
          <cell r="F54">
            <v>32234</v>
          </cell>
          <cell r="G54" t="str">
            <v>1988/04/01</v>
          </cell>
          <cell r="H54" t="str">
            <v>03/20</v>
          </cell>
        </row>
        <row r="55">
          <cell r="C55" t="str">
            <v>片村 誠宏</v>
          </cell>
          <cell r="D55">
            <v>23390</v>
          </cell>
          <cell r="E55" t="str">
            <v>1964/01/14</v>
          </cell>
          <cell r="F55">
            <v>32599</v>
          </cell>
          <cell r="G55" t="str">
            <v>1989/04/01</v>
          </cell>
          <cell r="H55" t="str">
            <v>01/14</v>
          </cell>
        </row>
        <row r="56">
          <cell r="C56" t="str">
            <v>松田 宗典</v>
          </cell>
          <cell r="D56">
            <v>24384</v>
          </cell>
          <cell r="E56" t="str">
            <v>1966/10/04</v>
          </cell>
          <cell r="F56">
            <v>32599</v>
          </cell>
          <cell r="G56" t="str">
            <v>1989/04/01</v>
          </cell>
          <cell r="H56" t="str">
            <v>10/04</v>
          </cell>
        </row>
        <row r="57">
          <cell r="C57" t="str">
            <v>田中 宏治</v>
          </cell>
          <cell r="D57">
            <v>24968</v>
          </cell>
          <cell r="E57" t="str">
            <v>1968/05/10</v>
          </cell>
          <cell r="F57">
            <v>32964</v>
          </cell>
          <cell r="G57" t="str">
            <v>1990/04/01</v>
          </cell>
          <cell r="H57" t="str">
            <v>05/10</v>
          </cell>
        </row>
        <row r="58">
          <cell r="C58" t="str">
            <v>安保 博司</v>
          </cell>
          <cell r="D58">
            <v>26315</v>
          </cell>
          <cell r="E58" t="str">
            <v>1972/01/17</v>
          </cell>
          <cell r="F58">
            <v>32964</v>
          </cell>
          <cell r="G58" t="str">
            <v>1990/04/01</v>
          </cell>
          <cell r="H58" t="str">
            <v>01/17</v>
          </cell>
        </row>
        <row r="59">
          <cell r="C59" t="str">
            <v>田上 裕介</v>
          </cell>
          <cell r="D59">
            <v>24336</v>
          </cell>
          <cell r="E59" t="str">
            <v>1966/08/17</v>
          </cell>
          <cell r="F59">
            <v>32964</v>
          </cell>
          <cell r="G59" t="str">
            <v>1990/04/01</v>
          </cell>
          <cell r="H59" t="str">
            <v>08/17</v>
          </cell>
        </row>
        <row r="60">
          <cell r="C60" t="str">
            <v>和田 貴弘</v>
          </cell>
          <cell r="D60">
            <v>26113</v>
          </cell>
          <cell r="E60" t="str">
            <v>1971/06/29</v>
          </cell>
          <cell r="F60">
            <v>32964</v>
          </cell>
          <cell r="G60" t="str">
            <v>1990/04/01</v>
          </cell>
          <cell r="H60" t="str">
            <v>06/29</v>
          </cell>
        </row>
        <row r="61">
          <cell r="C61" t="str">
            <v>大杉 康治</v>
          </cell>
          <cell r="D61">
            <v>24674</v>
          </cell>
          <cell r="E61" t="str">
            <v>1967/07/21</v>
          </cell>
          <cell r="F61">
            <v>33196</v>
          </cell>
          <cell r="G61" t="str">
            <v>1990/11/19</v>
          </cell>
          <cell r="H61" t="str">
            <v>07/21</v>
          </cell>
        </row>
        <row r="62">
          <cell r="C62" t="str">
            <v>川端 英匠</v>
          </cell>
          <cell r="D62">
            <v>25734</v>
          </cell>
          <cell r="E62" t="str">
            <v>1970/06/15</v>
          </cell>
          <cell r="F62">
            <v>33329</v>
          </cell>
          <cell r="G62" t="str">
            <v>1991/04/01</v>
          </cell>
          <cell r="H62" t="str">
            <v>06/15</v>
          </cell>
        </row>
        <row r="63">
          <cell r="C63" t="str">
            <v>高木 旦仁</v>
          </cell>
          <cell r="D63">
            <v>25691</v>
          </cell>
          <cell r="E63" t="str">
            <v>1970/05/03</v>
          </cell>
          <cell r="F63">
            <v>33359</v>
          </cell>
          <cell r="G63" t="str">
            <v>1991/05/01</v>
          </cell>
          <cell r="H63" t="str">
            <v>05/03</v>
          </cell>
        </row>
        <row r="64">
          <cell r="C64" t="str">
            <v>川原 光憲</v>
          </cell>
          <cell r="D64">
            <v>24703</v>
          </cell>
          <cell r="E64" t="str">
            <v>1967/08/19</v>
          </cell>
          <cell r="F64">
            <v>33390</v>
          </cell>
          <cell r="G64" t="str">
            <v>1991/06/01</v>
          </cell>
          <cell r="H64" t="str">
            <v>08/19</v>
          </cell>
        </row>
        <row r="65">
          <cell r="C65" t="str">
            <v>中野 英子</v>
          </cell>
          <cell r="D65">
            <v>25939</v>
          </cell>
          <cell r="E65" t="str">
            <v>1971/01/06</v>
          </cell>
          <cell r="F65">
            <v>33725</v>
          </cell>
          <cell r="G65" t="str">
            <v>1992/05/01</v>
          </cell>
          <cell r="H65" t="str">
            <v>01/06</v>
          </cell>
        </row>
        <row r="66">
          <cell r="C66" t="str">
            <v>植村 光雄</v>
          </cell>
          <cell r="D66">
            <v>24099</v>
          </cell>
          <cell r="E66" t="str">
            <v>1965/12/23</v>
          </cell>
          <cell r="F66">
            <v>33970</v>
          </cell>
          <cell r="G66" t="str">
            <v>1993/01/01</v>
          </cell>
          <cell r="H66" t="str">
            <v>12/23</v>
          </cell>
        </row>
        <row r="67">
          <cell r="C67" t="str">
            <v>善家 美紀</v>
          </cell>
          <cell r="D67">
            <v>26173</v>
          </cell>
          <cell r="E67" t="str">
            <v>1971/08/28</v>
          </cell>
          <cell r="F67">
            <v>34060</v>
          </cell>
          <cell r="G67" t="str">
            <v>1993/04/01</v>
          </cell>
          <cell r="H67" t="str">
            <v>08/28</v>
          </cell>
        </row>
        <row r="68">
          <cell r="C68" t="str">
            <v>市村 博志</v>
          </cell>
          <cell r="D68">
            <v>25164</v>
          </cell>
          <cell r="E68" t="str">
            <v>1968/11/22</v>
          </cell>
          <cell r="F68">
            <v>34060</v>
          </cell>
          <cell r="G68" t="str">
            <v>1993/04/01</v>
          </cell>
          <cell r="H68" t="str">
            <v>11/22</v>
          </cell>
        </row>
        <row r="69">
          <cell r="C69" t="str">
            <v>廣田 修一</v>
          </cell>
          <cell r="D69">
            <v>26354</v>
          </cell>
          <cell r="E69" t="str">
            <v>1972/02/25</v>
          </cell>
          <cell r="F69">
            <v>34060</v>
          </cell>
          <cell r="G69" t="str">
            <v>1993/04/01</v>
          </cell>
          <cell r="H69" t="str">
            <v>02/25</v>
          </cell>
        </row>
        <row r="70">
          <cell r="C70" t="str">
            <v>釜田 勝己</v>
          </cell>
          <cell r="D70">
            <v>24640</v>
          </cell>
          <cell r="E70" t="str">
            <v>1967/06/17</v>
          </cell>
          <cell r="F70">
            <v>34060</v>
          </cell>
          <cell r="G70" t="str">
            <v>1993/04/01</v>
          </cell>
          <cell r="H70" t="str">
            <v>06/17</v>
          </cell>
        </row>
        <row r="71">
          <cell r="C71" t="str">
            <v>津山 晋一郎</v>
          </cell>
          <cell r="D71">
            <v>25755</v>
          </cell>
          <cell r="E71" t="str">
            <v>1970/07/06</v>
          </cell>
          <cell r="F71">
            <v>34851</v>
          </cell>
          <cell r="G71" t="str">
            <v>1995/06/01</v>
          </cell>
          <cell r="H71" t="str">
            <v>07/06</v>
          </cell>
        </row>
        <row r="72">
          <cell r="C72" t="str">
            <v>高野 みさ子</v>
          </cell>
          <cell r="D72">
            <v>24323</v>
          </cell>
          <cell r="E72" t="str">
            <v>1966/08/04</v>
          </cell>
          <cell r="F72">
            <v>34973</v>
          </cell>
          <cell r="G72" t="str">
            <v>1995/10/01</v>
          </cell>
          <cell r="H72" t="str">
            <v>08/04</v>
          </cell>
        </row>
        <row r="73">
          <cell r="C73" t="str">
            <v>大垣 臣司</v>
          </cell>
          <cell r="D73">
            <v>24374</v>
          </cell>
          <cell r="E73" t="str">
            <v>1966/09/24</v>
          </cell>
          <cell r="F73">
            <v>34973</v>
          </cell>
          <cell r="G73" t="str">
            <v>1995/10/01</v>
          </cell>
          <cell r="H73" t="str">
            <v>09/24</v>
          </cell>
        </row>
        <row r="74">
          <cell r="C74" t="str">
            <v>浦田 正和</v>
          </cell>
          <cell r="D74">
            <v>28992</v>
          </cell>
          <cell r="E74" t="str">
            <v>1979/05/17</v>
          </cell>
          <cell r="F74">
            <v>35886</v>
          </cell>
          <cell r="G74" t="str">
            <v>1998/04/01</v>
          </cell>
          <cell r="H74" t="str">
            <v>05/17</v>
          </cell>
        </row>
        <row r="75">
          <cell r="C75" t="str">
            <v>河村 貞美</v>
          </cell>
          <cell r="D75">
            <v>26631</v>
          </cell>
          <cell r="E75" t="str">
            <v>1972/11/28</v>
          </cell>
          <cell r="F75">
            <v>36251</v>
          </cell>
          <cell r="G75" t="str">
            <v>1999/04/01</v>
          </cell>
          <cell r="H75" t="str">
            <v>11/28</v>
          </cell>
        </row>
        <row r="76">
          <cell r="C76" t="str">
            <v>田中　貴子</v>
          </cell>
          <cell r="D76">
            <v>20629</v>
          </cell>
          <cell r="E76" t="str">
            <v>1956/06/23</v>
          </cell>
          <cell r="F76">
            <v>36982</v>
          </cell>
          <cell r="G76" t="str">
            <v>2001/04/01</v>
          </cell>
          <cell r="H76" t="str">
            <v>06/23</v>
          </cell>
        </row>
        <row r="77">
          <cell r="C77" t="str">
            <v>横田　絢</v>
          </cell>
          <cell r="D77">
            <v>28474</v>
          </cell>
          <cell r="E77" t="str">
            <v>1977/12/15</v>
          </cell>
          <cell r="F77">
            <v>37347</v>
          </cell>
          <cell r="G77" t="str">
            <v>2002/04/01</v>
          </cell>
          <cell r="H77" t="str">
            <v>12/15</v>
          </cell>
        </row>
        <row r="78">
          <cell r="C78" t="str">
            <v>大浦　孝之</v>
          </cell>
          <cell r="D78">
            <v>23695</v>
          </cell>
          <cell r="E78" t="str">
            <v>1964/11/14</v>
          </cell>
          <cell r="F78">
            <v>33878</v>
          </cell>
          <cell r="G78" t="str">
            <v>1992/10/01</v>
          </cell>
          <cell r="H78" t="str">
            <v>11/14</v>
          </cell>
        </row>
        <row r="79">
          <cell r="C79" t="str">
            <v>山中　孝司</v>
          </cell>
          <cell r="D79">
            <v>24446</v>
          </cell>
          <cell r="E79" t="str">
            <v>1966/12/5</v>
          </cell>
          <cell r="F79">
            <v>34060</v>
          </cell>
          <cell r="G79" t="str">
            <v>1993/04/01</v>
          </cell>
          <cell r="H79" t="str">
            <v>12/05</v>
          </cell>
        </row>
        <row r="80">
          <cell r="C80" t="str">
            <v>大矢　雅之</v>
          </cell>
          <cell r="D80">
            <v>25972</v>
          </cell>
          <cell r="E80" t="str">
            <v>1971/02/08</v>
          </cell>
          <cell r="F80">
            <v>37742</v>
          </cell>
          <cell r="G80" t="str">
            <v>2003/05/01</v>
          </cell>
          <cell r="H80" t="str">
            <v>02/08</v>
          </cell>
        </row>
        <row r="81">
          <cell r="C81" t="str">
            <v>奥村　勝茂</v>
          </cell>
          <cell r="D81">
            <v>19267</v>
          </cell>
          <cell r="E81" t="str">
            <v>1952/09/30</v>
          </cell>
          <cell r="F81">
            <v>38078</v>
          </cell>
          <cell r="G81" t="str">
            <v>2004/04/01</v>
          </cell>
          <cell r="H81" t="str">
            <v>09/30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１７引当金(73人) (2)"/>
      <sheetName val="Ｈ１６引当金所要額(府営・駐車場を区分）"/>
      <sheetName val="Ｈ１６引当金所要額(77人)"/>
      <sheetName val="公社規定に基づく試算 (2人退職除く)"/>
      <sheetName val="Ｈ１６プロパー全員 (77人)"/>
      <sheetName val="公社規定に基づく試算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C2" t="str">
            <v>秋山 健治</v>
          </cell>
          <cell r="D2">
            <v>18290</v>
          </cell>
          <cell r="E2" t="str">
            <v>1950/01/27</v>
          </cell>
          <cell r="F2">
            <v>25659</v>
          </cell>
          <cell r="G2" t="str">
            <v>1970/04/01</v>
          </cell>
          <cell r="H2" t="str">
            <v>01/27</v>
          </cell>
        </row>
        <row r="3">
          <cell r="C3" t="str">
            <v>鈴木 基夫</v>
          </cell>
          <cell r="D3">
            <v>17475</v>
          </cell>
          <cell r="E3" t="str">
            <v>1947/11/04</v>
          </cell>
          <cell r="F3">
            <v>25668</v>
          </cell>
          <cell r="G3" t="str">
            <v>1970/04/10</v>
          </cell>
          <cell r="H3" t="str">
            <v>11/04</v>
          </cell>
        </row>
        <row r="4">
          <cell r="C4" t="str">
            <v>横山 賢二</v>
          </cell>
          <cell r="D4">
            <v>17374</v>
          </cell>
          <cell r="E4" t="str">
            <v>1947/07/26</v>
          </cell>
          <cell r="F4">
            <v>26299</v>
          </cell>
          <cell r="G4" t="str">
            <v>1972/01/01</v>
          </cell>
          <cell r="H4" t="str">
            <v>07/26</v>
          </cell>
        </row>
        <row r="5">
          <cell r="C5" t="str">
            <v>山田 政義</v>
          </cell>
          <cell r="D5">
            <v>17862</v>
          </cell>
          <cell r="E5" t="str">
            <v>1948/11/25</v>
          </cell>
          <cell r="F5">
            <v>26969</v>
          </cell>
          <cell r="G5" t="str">
            <v>1973/11/01</v>
          </cell>
          <cell r="H5" t="str">
            <v>11/25</v>
          </cell>
        </row>
        <row r="6">
          <cell r="C6" t="str">
            <v>橋本 久男</v>
          </cell>
          <cell r="D6">
            <v>16736</v>
          </cell>
          <cell r="E6" t="str">
            <v>1945/10/26</v>
          </cell>
          <cell r="F6">
            <v>25659</v>
          </cell>
          <cell r="G6" t="str">
            <v>1970/04/01</v>
          </cell>
          <cell r="H6" t="str">
            <v>10/26</v>
          </cell>
        </row>
        <row r="7">
          <cell r="C7" t="str">
            <v>原田 友幸</v>
          </cell>
          <cell r="D7">
            <v>18000</v>
          </cell>
          <cell r="E7" t="str">
            <v>1944/04/12</v>
          </cell>
          <cell r="F7">
            <v>25659</v>
          </cell>
          <cell r="G7" t="str">
            <v>1970/04/01</v>
          </cell>
          <cell r="H7" t="str">
            <v>04/12</v>
          </cell>
        </row>
        <row r="8">
          <cell r="C8" t="str">
            <v>大神 豊　</v>
          </cell>
          <cell r="D8">
            <v>18648</v>
          </cell>
          <cell r="E8" t="str">
            <v>1951/01/20</v>
          </cell>
          <cell r="F8">
            <v>25832</v>
          </cell>
          <cell r="G8" t="str">
            <v>1970/09/21</v>
          </cell>
          <cell r="H8" t="str">
            <v>01/20</v>
          </cell>
        </row>
        <row r="9">
          <cell r="C9" t="str">
            <v>米沢 時雄</v>
          </cell>
          <cell r="D9">
            <v>17168</v>
          </cell>
          <cell r="E9" t="str">
            <v>1947/01/01</v>
          </cell>
          <cell r="F9">
            <v>26024</v>
          </cell>
          <cell r="G9" t="str">
            <v>1971/04/01</v>
          </cell>
          <cell r="H9" t="str">
            <v>01/01</v>
          </cell>
        </row>
        <row r="10">
          <cell r="C10" t="str">
            <v>浅香 広秋</v>
          </cell>
          <cell r="D10">
            <v>19284</v>
          </cell>
          <cell r="E10" t="str">
            <v>1952/10/17</v>
          </cell>
          <cell r="F10">
            <v>26024</v>
          </cell>
          <cell r="G10" t="str">
            <v>1971/04/01</v>
          </cell>
          <cell r="H10" t="str">
            <v>10/17</v>
          </cell>
        </row>
        <row r="11">
          <cell r="C11" t="str">
            <v>松村 修三</v>
          </cell>
          <cell r="D11">
            <v>18519</v>
          </cell>
          <cell r="E11" t="str">
            <v>1950/09/13</v>
          </cell>
          <cell r="F11">
            <v>26024</v>
          </cell>
          <cell r="G11" t="str">
            <v>1971/04/01</v>
          </cell>
          <cell r="H11" t="str">
            <v>09/13</v>
          </cell>
        </row>
        <row r="12">
          <cell r="C12" t="str">
            <v>柳下 文男</v>
          </cell>
          <cell r="D12">
            <v>17215</v>
          </cell>
          <cell r="E12" t="str">
            <v>1947/02/17</v>
          </cell>
          <cell r="F12">
            <v>26238</v>
          </cell>
          <cell r="G12" t="str">
            <v>1971/11/01</v>
          </cell>
          <cell r="H12" t="str">
            <v>02/17</v>
          </cell>
        </row>
        <row r="13">
          <cell r="C13" t="str">
            <v>中村 泰</v>
          </cell>
          <cell r="D13">
            <v>19744</v>
          </cell>
          <cell r="E13" t="str">
            <v>1954/01/20</v>
          </cell>
          <cell r="F13">
            <v>26390</v>
          </cell>
          <cell r="G13" t="str">
            <v>1972/04/01</v>
          </cell>
          <cell r="H13" t="str">
            <v>01/20</v>
          </cell>
        </row>
        <row r="14">
          <cell r="C14" t="str">
            <v>藤野 益男</v>
          </cell>
          <cell r="D14">
            <v>19639</v>
          </cell>
          <cell r="E14" t="str">
            <v>1953/10/07</v>
          </cell>
          <cell r="F14">
            <v>26390</v>
          </cell>
          <cell r="G14" t="str">
            <v>1972/04/01</v>
          </cell>
          <cell r="H14" t="str">
            <v>10/07</v>
          </cell>
        </row>
        <row r="15">
          <cell r="C15" t="str">
            <v>中野 雅夫</v>
          </cell>
          <cell r="D15">
            <v>19718</v>
          </cell>
          <cell r="E15" t="str">
            <v>1953/12/25</v>
          </cell>
          <cell r="F15">
            <v>26390</v>
          </cell>
          <cell r="G15" t="str">
            <v>1972/04/01</v>
          </cell>
          <cell r="H15" t="str">
            <v>12/25</v>
          </cell>
        </row>
        <row r="16">
          <cell r="C16" t="str">
            <v>中辻 保雄</v>
          </cell>
          <cell r="D16">
            <v>19008</v>
          </cell>
          <cell r="E16" t="str">
            <v>1952/01/15</v>
          </cell>
          <cell r="F16">
            <v>26390</v>
          </cell>
          <cell r="G16" t="str">
            <v>1972/04/01</v>
          </cell>
          <cell r="H16" t="str">
            <v>01/15</v>
          </cell>
        </row>
        <row r="17">
          <cell r="C17" t="str">
            <v>細川 秀行</v>
          </cell>
          <cell r="D17">
            <v>20090</v>
          </cell>
          <cell r="E17" t="str">
            <v>1955/01/01</v>
          </cell>
          <cell r="F17">
            <v>26755</v>
          </cell>
          <cell r="G17" t="str">
            <v>1973/04/01</v>
          </cell>
          <cell r="H17" t="str">
            <v>01/01</v>
          </cell>
        </row>
        <row r="18">
          <cell r="C18" t="str">
            <v>牧井 宗雄</v>
          </cell>
          <cell r="D18">
            <v>18879</v>
          </cell>
          <cell r="E18" t="str">
            <v>1951/09/08</v>
          </cell>
          <cell r="F18">
            <v>26755</v>
          </cell>
          <cell r="G18" t="str">
            <v>1973/04/01</v>
          </cell>
          <cell r="H18" t="str">
            <v>09/08</v>
          </cell>
        </row>
        <row r="19">
          <cell r="C19" t="str">
            <v>松山 隆茂</v>
          </cell>
          <cell r="D19">
            <v>17622</v>
          </cell>
          <cell r="E19" t="str">
            <v>1948/03/30</v>
          </cell>
          <cell r="F19">
            <v>26908</v>
          </cell>
          <cell r="G19" t="str">
            <v>1973/09/01</v>
          </cell>
          <cell r="H19" t="str">
            <v>03/30</v>
          </cell>
        </row>
        <row r="20">
          <cell r="C20" t="str">
            <v>上田 正弘</v>
          </cell>
          <cell r="D20">
            <v>19165</v>
          </cell>
          <cell r="E20" t="str">
            <v>1952/06/20</v>
          </cell>
          <cell r="F20">
            <v>26969</v>
          </cell>
          <cell r="G20" t="str">
            <v>1973/11/01</v>
          </cell>
          <cell r="H20" t="str">
            <v>06/20</v>
          </cell>
        </row>
        <row r="21">
          <cell r="C21" t="str">
            <v>栢野 一幸</v>
          </cell>
          <cell r="D21">
            <v>17893</v>
          </cell>
          <cell r="E21" t="str">
            <v>1948/12/26</v>
          </cell>
          <cell r="F21">
            <v>26969</v>
          </cell>
          <cell r="G21" t="str">
            <v>1973/11/01</v>
          </cell>
          <cell r="H21" t="str">
            <v>12/26</v>
          </cell>
        </row>
        <row r="22">
          <cell r="C22" t="str">
            <v>福永 道盛</v>
          </cell>
          <cell r="D22">
            <v>19197</v>
          </cell>
          <cell r="E22" t="str">
            <v>1952/07/22</v>
          </cell>
          <cell r="F22">
            <v>26969</v>
          </cell>
          <cell r="G22" t="str">
            <v>1973/11/01</v>
          </cell>
          <cell r="H22" t="str">
            <v>07/22</v>
          </cell>
        </row>
        <row r="23">
          <cell r="C23" t="str">
            <v>成澤 憲昭</v>
          </cell>
          <cell r="D23">
            <v>18631</v>
          </cell>
          <cell r="E23" t="str">
            <v>1951/01/03</v>
          </cell>
          <cell r="F23">
            <v>26969</v>
          </cell>
          <cell r="G23" t="str">
            <v>1973/11/01</v>
          </cell>
          <cell r="H23" t="str">
            <v>01/03</v>
          </cell>
        </row>
        <row r="24">
          <cell r="C24" t="str">
            <v>堀 好史</v>
          </cell>
          <cell r="D24">
            <v>17909</v>
          </cell>
          <cell r="E24" t="str">
            <v>1949/01/11</v>
          </cell>
          <cell r="F24">
            <v>26969</v>
          </cell>
          <cell r="G24" t="str">
            <v>1973/11/01</v>
          </cell>
          <cell r="H24" t="str">
            <v>01/11</v>
          </cell>
        </row>
        <row r="25">
          <cell r="C25" t="str">
            <v>和田 正次</v>
          </cell>
          <cell r="D25">
            <v>18558</v>
          </cell>
          <cell r="E25" t="str">
            <v>1950/10/22</v>
          </cell>
          <cell r="F25">
            <v>26969</v>
          </cell>
          <cell r="G25" t="str">
            <v>1973/11/01</v>
          </cell>
          <cell r="H25" t="str">
            <v>10/22</v>
          </cell>
        </row>
        <row r="26">
          <cell r="C26" t="str">
            <v>田守 博則</v>
          </cell>
          <cell r="D26">
            <v>18852</v>
          </cell>
          <cell r="E26" t="str">
            <v>1951/08/12</v>
          </cell>
          <cell r="F26">
            <v>27120</v>
          </cell>
          <cell r="G26" t="str">
            <v>1974/04/01</v>
          </cell>
          <cell r="H26" t="str">
            <v>08/12</v>
          </cell>
        </row>
        <row r="27">
          <cell r="C27" t="str">
            <v>辰 雅男</v>
          </cell>
          <cell r="D27">
            <v>19587</v>
          </cell>
          <cell r="E27" t="str">
            <v>1953/08/16</v>
          </cell>
          <cell r="F27">
            <v>27120</v>
          </cell>
          <cell r="G27" t="str">
            <v>1974/04/01</v>
          </cell>
          <cell r="H27" t="str">
            <v>08/16</v>
          </cell>
        </row>
        <row r="28">
          <cell r="C28" t="str">
            <v>中川 泰</v>
          </cell>
          <cell r="D28">
            <v>18640</v>
          </cell>
          <cell r="E28" t="str">
            <v>1951/01/12</v>
          </cell>
          <cell r="F28">
            <v>27120</v>
          </cell>
          <cell r="G28" t="str">
            <v>1974/04/01</v>
          </cell>
          <cell r="H28" t="str">
            <v>01/12</v>
          </cell>
        </row>
        <row r="29">
          <cell r="C29" t="str">
            <v>福原 孝二</v>
          </cell>
          <cell r="D29">
            <v>18775</v>
          </cell>
          <cell r="E29" t="str">
            <v>1951/05/27</v>
          </cell>
          <cell r="F29">
            <v>27120</v>
          </cell>
          <cell r="G29" t="str">
            <v>1974/04/01</v>
          </cell>
          <cell r="H29" t="str">
            <v>05/27</v>
          </cell>
        </row>
        <row r="30">
          <cell r="C30" t="str">
            <v>東野 弘之</v>
          </cell>
          <cell r="D30">
            <v>19226</v>
          </cell>
          <cell r="E30" t="str">
            <v>1952/08/20</v>
          </cell>
          <cell r="F30">
            <v>27120</v>
          </cell>
          <cell r="G30" t="str">
            <v>1974/04/01</v>
          </cell>
          <cell r="H30" t="str">
            <v>08/20</v>
          </cell>
        </row>
        <row r="31">
          <cell r="C31" t="str">
            <v>札本 雄三</v>
          </cell>
          <cell r="D31">
            <v>20340</v>
          </cell>
          <cell r="E31" t="str">
            <v>1955/09/08</v>
          </cell>
          <cell r="F31">
            <v>27120</v>
          </cell>
          <cell r="G31" t="str">
            <v>1974/04/01</v>
          </cell>
          <cell r="H31" t="str">
            <v>09/08</v>
          </cell>
        </row>
        <row r="32">
          <cell r="C32" t="str">
            <v>金野 昌子</v>
          </cell>
          <cell r="D32">
            <v>19029</v>
          </cell>
          <cell r="E32" t="str">
            <v>1952/02/05</v>
          </cell>
          <cell r="F32">
            <v>27164</v>
          </cell>
          <cell r="G32" t="str">
            <v>1974/05/15</v>
          </cell>
          <cell r="H32" t="str">
            <v>02/05</v>
          </cell>
        </row>
        <row r="33">
          <cell r="C33" t="str">
            <v>上林 康男</v>
          </cell>
          <cell r="D33">
            <v>18225</v>
          </cell>
          <cell r="E33" t="str">
            <v>1949/11/23</v>
          </cell>
          <cell r="F33">
            <v>27164</v>
          </cell>
          <cell r="G33" t="str">
            <v>1974/05/15</v>
          </cell>
          <cell r="H33" t="str">
            <v>11/23</v>
          </cell>
        </row>
        <row r="34">
          <cell r="C34" t="str">
            <v>上野浦 昇</v>
          </cell>
          <cell r="D34">
            <v>18168</v>
          </cell>
          <cell r="E34" t="str">
            <v>1949/09/27</v>
          </cell>
          <cell r="F34">
            <v>27164</v>
          </cell>
          <cell r="G34" t="str">
            <v>1974/05/15</v>
          </cell>
          <cell r="H34" t="str">
            <v>09/27</v>
          </cell>
        </row>
        <row r="35">
          <cell r="C35" t="str">
            <v>松本 要治</v>
          </cell>
          <cell r="D35">
            <v>18205</v>
          </cell>
          <cell r="E35" t="str">
            <v>1949/11/03</v>
          </cell>
          <cell r="F35">
            <v>27822</v>
          </cell>
          <cell r="G35" t="str">
            <v>1976/03/03</v>
          </cell>
          <cell r="H35" t="str">
            <v>09/07</v>
          </cell>
        </row>
        <row r="36">
          <cell r="C36" t="str">
            <v>鈴木 哲郎</v>
          </cell>
          <cell r="D36">
            <v>18184</v>
          </cell>
          <cell r="E36" t="str">
            <v>1949/10/13</v>
          </cell>
          <cell r="F36">
            <v>28369</v>
          </cell>
          <cell r="G36" t="str">
            <v>1977/09/01</v>
          </cell>
          <cell r="H36" t="str">
            <v>10/13</v>
          </cell>
        </row>
        <row r="37">
          <cell r="C37" t="str">
            <v>上甲 俊清</v>
          </cell>
          <cell r="D37">
            <v>21280</v>
          </cell>
          <cell r="E37" t="str">
            <v>1958/04/05</v>
          </cell>
          <cell r="F37">
            <v>28369</v>
          </cell>
          <cell r="G37" t="str">
            <v>1977/09/01</v>
          </cell>
          <cell r="H37" t="str">
            <v>04/05</v>
          </cell>
        </row>
        <row r="38">
          <cell r="C38" t="str">
            <v>山口 均</v>
          </cell>
          <cell r="D38">
            <v>20406</v>
          </cell>
          <cell r="E38" t="str">
            <v>1955/11/13</v>
          </cell>
          <cell r="F38">
            <v>28369</v>
          </cell>
          <cell r="G38" t="str">
            <v>1977/09/01</v>
          </cell>
          <cell r="H38" t="str">
            <v>11/13</v>
          </cell>
        </row>
        <row r="39">
          <cell r="C39" t="str">
            <v>有馬 栄一</v>
          </cell>
          <cell r="D39">
            <v>19792</v>
          </cell>
          <cell r="E39" t="str">
            <v>1954/03/09</v>
          </cell>
          <cell r="F39">
            <v>28369</v>
          </cell>
          <cell r="G39" t="str">
            <v>1977/09/01</v>
          </cell>
          <cell r="H39" t="str">
            <v>03/09</v>
          </cell>
        </row>
        <row r="40">
          <cell r="C40" t="str">
            <v>栢野 瑞穂</v>
          </cell>
          <cell r="D40">
            <v>22002</v>
          </cell>
          <cell r="E40" t="str">
            <v>1960/03/27</v>
          </cell>
          <cell r="F40">
            <v>28581</v>
          </cell>
          <cell r="G40" t="str">
            <v>1978/04/01</v>
          </cell>
          <cell r="H40" t="str">
            <v>03/27</v>
          </cell>
        </row>
        <row r="41">
          <cell r="C41" t="str">
            <v>瀧本 茂利</v>
          </cell>
          <cell r="D41">
            <v>20976</v>
          </cell>
          <cell r="E41" t="str">
            <v>1957/06/05</v>
          </cell>
          <cell r="F41">
            <v>28618</v>
          </cell>
          <cell r="G41" t="str">
            <v>1978/05/08</v>
          </cell>
          <cell r="H41" t="str">
            <v>06/05</v>
          </cell>
        </row>
        <row r="42">
          <cell r="C42" t="str">
            <v>濱田 純維</v>
          </cell>
          <cell r="D42">
            <v>21679</v>
          </cell>
          <cell r="E42" t="str">
            <v>1959/05/09</v>
          </cell>
          <cell r="F42">
            <v>28618</v>
          </cell>
          <cell r="G42" t="str">
            <v>1978/05/08</v>
          </cell>
          <cell r="H42" t="str">
            <v>05/09</v>
          </cell>
        </row>
        <row r="43">
          <cell r="C43" t="str">
            <v>田中 角栄</v>
          </cell>
          <cell r="D43">
            <v>22867</v>
          </cell>
          <cell r="E43" t="str">
            <v>1962/08/09</v>
          </cell>
          <cell r="F43">
            <v>29677</v>
          </cell>
          <cell r="G43" t="str">
            <v>1981/04/01</v>
          </cell>
          <cell r="H43" t="str">
            <v>08/09</v>
          </cell>
        </row>
        <row r="44">
          <cell r="C44" t="str">
            <v>藤本 英輝</v>
          </cell>
          <cell r="D44">
            <v>22816</v>
          </cell>
          <cell r="E44" t="str">
            <v>1962/06/19</v>
          </cell>
          <cell r="F44">
            <v>29677</v>
          </cell>
          <cell r="G44" t="str">
            <v>1981/04/01</v>
          </cell>
          <cell r="H44" t="str">
            <v>06/19</v>
          </cell>
        </row>
        <row r="45">
          <cell r="C45" t="str">
            <v>木田 行信</v>
          </cell>
          <cell r="D45">
            <v>22811</v>
          </cell>
          <cell r="E45" t="str">
            <v>1948/08/05</v>
          </cell>
          <cell r="F45">
            <v>29677</v>
          </cell>
          <cell r="G45" t="str">
            <v>1981/04/01</v>
          </cell>
          <cell r="H45" t="str">
            <v>08/05</v>
          </cell>
        </row>
        <row r="46">
          <cell r="C46" t="str">
            <v>山下 悟</v>
          </cell>
          <cell r="D46">
            <v>22740</v>
          </cell>
          <cell r="E46" t="str">
            <v>1948/04/04</v>
          </cell>
          <cell r="F46">
            <v>29677</v>
          </cell>
          <cell r="G46" t="str">
            <v>1981/04/01</v>
          </cell>
          <cell r="H46" t="str">
            <v>04/04</v>
          </cell>
        </row>
        <row r="47">
          <cell r="C47" t="str">
            <v>柿花 英世</v>
          </cell>
          <cell r="D47">
            <v>21618</v>
          </cell>
          <cell r="E47" t="str">
            <v>1959/03/09</v>
          </cell>
          <cell r="F47">
            <v>30042</v>
          </cell>
          <cell r="G47" t="str">
            <v>1982/04/01</v>
          </cell>
          <cell r="H47" t="str">
            <v>03/09</v>
          </cell>
        </row>
        <row r="48">
          <cell r="C48" t="str">
            <v>坂川 政弘</v>
          </cell>
          <cell r="D48">
            <v>21850</v>
          </cell>
          <cell r="E48" t="str">
            <v>1959/10/27</v>
          </cell>
          <cell r="F48">
            <v>30042</v>
          </cell>
          <cell r="G48" t="str">
            <v>1982/04/01</v>
          </cell>
          <cell r="H48" t="str">
            <v>10/27</v>
          </cell>
        </row>
        <row r="49">
          <cell r="C49" t="str">
            <v>佐藤 公一</v>
          </cell>
          <cell r="D49">
            <v>20666</v>
          </cell>
          <cell r="E49" t="str">
            <v>1956/07/30</v>
          </cell>
          <cell r="F49">
            <v>30042</v>
          </cell>
          <cell r="G49" t="str">
            <v>1982/04/01</v>
          </cell>
          <cell r="H49" t="str">
            <v>07/30</v>
          </cell>
        </row>
        <row r="50">
          <cell r="C50" t="str">
            <v>内海 浩太郎</v>
          </cell>
          <cell r="D50">
            <v>22694</v>
          </cell>
          <cell r="E50" t="str">
            <v>1962/02/17</v>
          </cell>
          <cell r="F50">
            <v>31107</v>
          </cell>
          <cell r="G50" t="str">
            <v>1985/03/01</v>
          </cell>
          <cell r="H50" t="str">
            <v>02/17</v>
          </cell>
        </row>
        <row r="51">
          <cell r="C51" t="str">
            <v>冨田 明</v>
          </cell>
          <cell r="D51">
            <v>22680</v>
          </cell>
          <cell r="E51" t="str">
            <v>1962/02/03</v>
          </cell>
          <cell r="F51">
            <v>31138</v>
          </cell>
          <cell r="G51" t="str">
            <v>1985/04/01</v>
          </cell>
          <cell r="H51" t="str">
            <v>02/03</v>
          </cell>
        </row>
        <row r="52">
          <cell r="C52" t="str">
            <v>井門 一夫</v>
          </cell>
          <cell r="D52">
            <v>23008</v>
          </cell>
          <cell r="E52" t="str">
            <v>1962/12/28</v>
          </cell>
          <cell r="F52">
            <v>31138</v>
          </cell>
          <cell r="G52" t="str">
            <v>1985/04/01</v>
          </cell>
          <cell r="H52" t="str">
            <v>12/28</v>
          </cell>
        </row>
        <row r="53">
          <cell r="C53" t="str">
            <v>中川 直樹</v>
          </cell>
          <cell r="D53">
            <v>23125</v>
          </cell>
          <cell r="E53" t="str">
            <v>1963/04/24</v>
          </cell>
          <cell r="F53">
            <v>32234</v>
          </cell>
          <cell r="G53" t="str">
            <v>1988/04/01</v>
          </cell>
          <cell r="H53" t="str">
            <v>04/18</v>
          </cell>
        </row>
        <row r="54">
          <cell r="C54" t="str">
            <v>鮫島 智春</v>
          </cell>
          <cell r="D54">
            <v>23456</v>
          </cell>
          <cell r="E54" t="str">
            <v>1964/03/20</v>
          </cell>
          <cell r="F54">
            <v>32234</v>
          </cell>
          <cell r="G54" t="str">
            <v>1988/04/01</v>
          </cell>
          <cell r="H54" t="str">
            <v>03/20</v>
          </cell>
        </row>
        <row r="55">
          <cell r="C55" t="str">
            <v>片村 誠宏</v>
          </cell>
          <cell r="D55">
            <v>23390</v>
          </cell>
          <cell r="E55" t="str">
            <v>1964/01/14</v>
          </cell>
          <cell r="F55">
            <v>32599</v>
          </cell>
          <cell r="G55" t="str">
            <v>1989/04/01</v>
          </cell>
          <cell r="H55" t="str">
            <v>01/14</v>
          </cell>
        </row>
        <row r="56">
          <cell r="C56" t="str">
            <v>松田 宗典</v>
          </cell>
          <cell r="D56">
            <v>24384</v>
          </cell>
          <cell r="E56" t="str">
            <v>1966/10/04</v>
          </cell>
          <cell r="F56">
            <v>32599</v>
          </cell>
          <cell r="G56" t="str">
            <v>1989/04/01</v>
          </cell>
          <cell r="H56" t="str">
            <v>10/04</v>
          </cell>
        </row>
        <row r="57">
          <cell r="C57" t="str">
            <v>田中 宏治</v>
          </cell>
          <cell r="D57">
            <v>24968</v>
          </cell>
          <cell r="E57" t="str">
            <v>1968/05/10</v>
          </cell>
          <cell r="F57">
            <v>32964</v>
          </cell>
          <cell r="G57" t="str">
            <v>1990/04/01</v>
          </cell>
          <cell r="H57" t="str">
            <v>05/10</v>
          </cell>
        </row>
        <row r="58">
          <cell r="C58" t="str">
            <v>安保 博司</v>
          </cell>
          <cell r="D58">
            <v>26315</v>
          </cell>
          <cell r="E58" t="str">
            <v>1972/01/17</v>
          </cell>
          <cell r="F58">
            <v>32964</v>
          </cell>
          <cell r="G58" t="str">
            <v>1990/04/01</v>
          </cell>
          <cell r="H58" t="str">
            <v>01/17</v>
          </cell>
        </row>
        <row r="59">
          <cell r="C59" t="str">
            <v>田上 裕介</v>
          </cell>
          <cell r="D59">
            <v>24336</v>
          </cell>
          <cell r="E59" t="str">
            <v>1966/08/17</v>
          </cell>
          <cell r="F59">
            <v>32964</v>
          </cell>
          <cell r="G59" t="str">
            <v>1990/04/01</v>
          </cell>
          <cell r="H59" t="str">
            <v>08/17</v>
          </cell>
        </row>
        <row r="60">
          <cell r="C60" t="str">
            <v>和田 貴弘</v>
          </cell>
          <cell r="D60">
            <v>26113</v>
          </cell>
          <cell r="E60" t="str">
            <v>1971/06/29</v>
          </cell>
          <cell r="F60">
            <v>32964</v>
          </cell>
          <cell r="G60" t="str">
            <v>1990/04/01</v>
          </cell>
          <cell r="H60" t="str">
            <v>06/29</v>
          </cell>
        </row>
        <row r="61">
          <cell r="C61" t="str">
            <v>大杉 康治</v>
          </cell>
          <cell r="D61">
            <v>24674</v>
          </cell>
          <cell r="E61" t="str">
            <v>1967/07/21</v>
          </cell>
          <cell r="F61">
            <v>33196</v>
          </cell>
          <cell r="G61" t="str">
            <v>1990/11/19</v>
          </cell>
          <cell r="H61" t="str">
            <v>07/21</v>
          </cell>
        </row>
        <row r="62">
          <cell r="C62" t="str">
            <v>川端 英匠</v>
          </cell>
          <cell r="D62">
            <v>25734</v>
          </cell>
          <cell r="E62" t="str">
            <v>1970/06/15</v>
          </cell>
          <cell r="F62">
            <v>33329</v>
          </cell>
          <cell r="G62" t="str">
            <v>1991/04/01</v>
          </cell>
          <cell r="H62" t="str">
            <v>06/15</v>
          </cell>
        </row>
        <row r="63">
          <cell r="C63" t="str">
            <v>高木 旦仁</v>
          </cell>
          <cell r="D63">
            <v>25691</v>
          </cell>
          <cell r="E63" t="str">
            <v>1970/05/03</v>
          </cell>
          <cell r="F63">
            <v>33359</v>
          </cell>
          <cell r="G63" t="str">
            <v>1991/05/01</v>
          </cell>
          <cell r="H63" t="str">
            <v>05/03</v>
          </cell>
        </row>
        <row r="64">
          <cell r="C64" t="str">
            <v>川原 光憲</v>
          </cell>
          <cell r="D64">
            <v>24703</v>
          </cell>
          <cell r="E64" t="str">
            <v>1967/08/19</v>
          </cell>
          <cell r="F64">
            <v>33390</v>
          </cell>
          <cell r="G64" t="str">
            <v>1991/06/01</v>
          </cell>
          <cell r="H64" t="str">
            <v>08/19</v>
          </cell>
        </row>
        <row r="65">
          <cell r="C65" t="str">
            <v>中野 英子</v>
          </cell>
          <cell r="D65">
            <v>25939</v>
          </cell>
          <cell r="E65" t="str">
            <v>1971/01/06</v>
          </cell>
          <cell r="F65">
            <v>33725</v>
          </cell>
          <cell r="G65" t="str">
            <v>1992/05/01</v>
          </cell>
          <cell r="H65" t="str">
            <v>01/06</v>
          </cell>
        </row>
        <row r="66">
          <cell r="C66" t="str">
            <v>植村 光雄</v>
          </cell>
          <cell r="D66">
            <v>24099</v>
          </cell>
          <cell r="E66" t="str">
            <v>1965/12/23</v>
          </cell>
          <cell r="F66">
            <v>33970</v>
          </cell>
          <cell r="G66" t="str">
            <v>1993/01/01</v>
          </cell>
          <cell r="H66" t="str">
            <v>12/23</v>
          </cell>
        </row>
        <row r="67">
          <cell r="C67" t="str">
            <v>善家 美紀</v>
          </cell>
          <cell r="D67">
            <v>26173</v>
          </cell>
          <cell r="E67" t="str">
            <v>1971/08/28</v>
          </cell>
          <cell r="F67">
            <v>34060</v>
          </cell>
          <cell r="G67" t="str">
            <v>1993/04/01</v>
          </cell>
          <cell r="H67" t="str">
            <v>08/28</v>
          </cell>
        </row>
        <row r="68">
          <cell r="C68" t="str">
            <v>市村 博志</v>
          </cell>
          <cell r="D68">
            <v>25164</v>
          </cell>
          <cell r="E68" t="str">
            <v>1968/11/22</v>
          </cell>
          <cell r="F68">
            <v>34060</v>
          </cell>
          <cell r="G68" t="str">
            <v>1993/04/01</v>
          </cell>
          <cell r="H68" t="str">
            <v>11/22</v>
          </cell>
        </row>
        <row r="69">
          <cell r="C69" t="str">
            <v>廣田 修一</v>
          </cell>
          <cell r="D69">
            <v>26354</v>
          </cell>
          <cell r="E69" t="str">
            <v>1972/02/25</v>
          </cell>
          <cell r="F69">
            <v>34060</v>
          </cell>
          <cell r="G69" t="str">
            <v>1993/04/01</v>
          </cell>
          <cell r="H69" t="str">
            <v>02/25</v>
          </cell>
        </row>
        <row r="70">
          <cell r="C70" t="str">
            <v>釜田 勝己</v>
          </cell>
          <cell r="D70">
            <v>24640</v>
          </cell>
          <cell r="E70" t="str">
            <v>1967/06/17</v>
          </cell>
          <cell r="F70">
            <v>34060</v>
          </cell>
          <cell r="G70" t="str">
            <v>1993/04/01</v>
          </cell>
          <cell r="H70" t="str">
            <v>06/17</v>
          </cell>
        </row>
        <row r="71">
          <cell r="C71" t="str">
            <v>津山 晋一郎</v>
          </cell>
          <cell r="D71">
            <v>25755</v>
          </cell>
          <cell r="E71" t="str">
            <v>1970/07/06</v>
          </cell>
          <cell r="F71">
            <v>34851</v>
          </cell>
          <cell r="G71" t="str">
            <v>1995/06/01</v>
          </cell>
          <cell r="H71" t="str">
            <v>07/06</v>
          </cell>
        </row>
        <row r="72">
          <cell r="C72" t="str">
            <v>高野 みさ子</v>
          </cell>
          <cell r="D72">
            <v>24323</v>
          </cell>
          <cell r="E72" t="str">
            <v>1966/08/04</v>
          </cell>
          <cell r="F72">
            <v>34973</v>
          </cell>
          <cell r="G72" t="str">
            <v>1995/10/01</v>
          </cell>
          <cell r="H72" t="str">
            <v>08/04</v>
          </cell>
        </row>
        <row r="73">
          <cell r="C73" t="str">
            <v>大垣 臣司</v>
          </cell>
          <cell r="D73">
            <v>24374</v>
          </cell>
          <cell r="E73" t="str">
            <v>1966/09/24</v>
          </cell>
          <cell r="F73">
            <v>34973</v>
          </cell>
          <cell r="G73" t="str">
            <v>1995/10/01</v>
          </cell>
          <cell r="H73" t="str">
            <v>09/24</v>
          </cell>
        </row>
        <row r="74">
          <cell r="C74" t="str">
            <v>浦田 正和</v>
          </cell>
          <cell r="D74">
            <v>28992</v>
          </cell>
          <cell r="E74" t="str">
            <v>1979/05/17</v>
          </cell>
          <cell r="F74">
            <v>35886</v>
          </cell>
          <cell r="G74" t="str">
            <v>1998/04/01</v>
          </cell>
          <cell r="H74" t="str">
            <v>05/17</v>
          </cell>
        </row>
        <row r="75">
          <cell r="C75" t="str">
            <v>河村 貞美</v>
          </cell>
          <cell r="D75">
            <v>26631</v>
          </cell>
          <cell r="E75" t="str">
            <v>1972/11/28</v>
          </cell>
          <cell r="F75">
            <v>36251</v>
          </cell>
          <cell r="G75" t="str">
            <v>1999/04/01</v>
          </cell>
          <cell r="H75" t="str">
            <v>11/28</v>
          </cell>
        </row>
        <row r="76">
          <cell r="C76" t="str">
            <v>田中　貴子</v>
          </cell>
          <cell r="D76">
            <v>20629</v>
          </cell>
          <cell r="E76" t="str">
            <v>1956/06/23</v>
          </cell>
          <cell r="F76">
            <v>36982</v>
          </cell>
          <cell r="G76" t="str">
            <v>2001/04/01</v>
          </cell>
          <cell r="H76" t="str">
            <v>06/23</v>
          </cell>
        </row>
        <row r="77">
          <cell r="C77" t="str">
            <v>横田　絢</v>
          </cell>
          <cell r="D77">
            <v>28474</v>
          </cell>
          <cell r="E77" t="str">
            <v>1977/12/15</v>
          </cell>
          <cell r="F77">
            <v>37347</v>
          </cell>
          <cell r="G77" t="str">
            <v>2002/04/01</v>
          </cell>
          <cell r="H77" t="str">
            <v>12/15</v>
          </cell>
        </row>
        <row r="78">
          <cell r="C78" t="str">
            <v>大浦　孝之</v>
          </cell>
          <cell r="D78">
            <v>23695</v>
          </cell>
          <cell r="E78" t="str">
            <v>1964/11/14</v>
          </cell>
          <cell r="F78">
            <v>33878</v>
          </cell>
          <cell r="G78" t="str">
            <v>1992/10/01</v>
          </cell>
          <cell r="H78" t="str">
            <v>11/14</v>
          </cell>
        </row>
        <row r="79">
          <cell r="C79" t="str">
            <v>山中　孝司</v>
          </cell>
          <cell r="D79">
            <v>24446</v>
          </cell>
          <cell r="E79" t="str">
            <v>1966/12/5</v>
          </cell>
          <cell r="F79">
            <v>34060</v>
          </cell>
          <cell r="G79" t="str">
            <v>1993/04/01</v>
          </cell>
          <cell r="H79" t="str">
            <v>12/05</v>
          </cell>
        </row>
        <row r="80">
          <cell r="C80" t="str">
            <v>大矢　雅之</v>
          </cell>
          <cell r="D80">
            <v>25972</v>
          </cell>
          <cell r="E80" t="str">
            <v>1971/02/08</v>
          </cell>
          <cell r="F80">
            <v>37742</v>
          </cell>
          <cell r="G80" t="str">
            <v>2003/05/01</v>
          </cell>
          <cell r="H80" t="str">
            <v>02/08</v>
          </cell>
        </row>
        <row r="81">
          <cell r="C81" t="str">
            <v>奥村　勝茂</v>
          </cell>
          <cell r="D81">
            <v>19267</v>
          </cell>
          <cell r="E81" t="str">
            <v>1952/09/30</v>
          </cell>
          <cell r="F81">
            <v>38078</v>
          </cell>
          <cell r="G81" t="str">
            <v>2004/04/01</v>
          </cell>
          <cell r="H81" t="str">
            <v>09/30</v>
          </cell>
        </row>
      </sheetData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提出用）"/>
      <sheetName val="一覧表"/>
      <sheetName val="道路（積上）"/>
      <sheetName val="排水管（積上）"/>
      <sheetName val="人孔（積上）"/>
      <sheetName val="撤去（19実績）"/>
      <sheetName val="H20測量単価表 "/>
      <sheetName val="公社委託"/>
      <sheetName val="除草清掃"/>
      <sheetName val="周辺家屋調査"/>
    </sheetNames>
    <sheetDataSet>
      <sheetData sheetId="0"/>
      <sheetData sheetId="1"/>
      <sheetData sheetId="2"/>
      <sheetData sheetId="3"/>
      <sheetData sheetId="4">
        <row r="201">
          <cell r="B201" t="str">
            <v>名称</v>
          </cell>
          <cell r="C201" t="str">
            <v xml:space="preserve">    規  格・形  状・寸  法</v>
          </cell>
          <cell r="D201" t="str">
            <v>単位</v>
          </cell>
          <cell r="E201" t="str">
            <v xml:space="preserve">  数  量</v>
          </cell>
          <cell r="F201" t="str">
            <v xml:space="preserve"> 単 価（円）</v>
          </cell>
          <cell r="G201" t="str">
            <v xml:space="preserve"> 金 額（円）</v>
          </cell>
          <cell r="H201" t="str">
            <v xml:space="preserve"> 小 計（円）</v>
          </cell>
          <cell r="I201" t="str">
            <v>備考</v>
          </cell>
        </row>
        <row r="202">
          <cell r="B202" t="str">
            <v>代価表－6</v>
          </cell>
        </row>
        <row r="204">
          <cell r="B204" t="str">
            <v>軽量鋼矢板損料</v>
          </cell>
          <cell r="C204" t="str">
            <v>（１０ｍ当たり計算）</v>
          </cell>
          <cell r="E204" t="str">
            <v>10ｍ当たり</v>
          </cell>
        </row>
        <row r="205">
          <cell r="B205" t="str">
            <v>軽量鋼矢板損料</v>
          </cell>
          <cell r="C205" t="str">
            <v>H=3.0m W=0.25m</v>
          </cell>
          <cell r="D205" t="str">
            <v>t</v>
          </cell>
          <cell r="E205">
            <v>3.1</v>
          </cell>
          <cell r="F205">
            <v>4400</v>
          </cell>
          <cell r="G205">
            <v>13640</v>
          </cell>
          <cell r="I205" t="str">
            <v>物-738　×40日</v>
          </cell>
        </row>
        <row r="206">
          <cell r="B206" t="str">
            <v>修理及び損耗費</v>
          </cell>
          <cell r="C206" t="str">
            <v>軽作業</v>
          </cell>
          <cell r="D206" t="str">
            <v>t</v>
          </cell>
          <cell r="E206">
            <v>3.1</v>
          </cell>
          <cell r="F206">
            <v>6000</v>
          </cell>
          <cell r="G206">
            <v>18600</v>
          </cell>
          <cell r="I206" t="str">
            <v>土木(建設工事積算基準資料7-1）</v>
          </cell>
        </row>
        <row r="208">
          <cell r="B208" t="str">
            <v>計</v>
          </cell>
          <cell r="H208">
            <v>32240</v>
          </cell>
        </row>
        <row r="210">
          <cell r="B210" t="str">
            <v>１ｍ当たり</v>
          </cell>
          <cell r="H210">
            <v>3224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5" zoomScaleNormal="85" workbookViewId="0">
      <selection activeCell="E6" sqref="E6"/>
    </sheetView>
  </sheetViews>
  <sheetFormatPr defaultRowHeight="13.5" x14ac:dyDescent="0.4"/>
  <cols>
    <col min="1" max="1" width="22.625" style="120" customWidth="1"/>
    <col min="2" max="3" width="13.25" style="120" customWidth="1"/>
    <col min="4" max="5" width="12.875" style="120" customWidth="1"/>
    <col min="6" max="6" width="14" style="120" bestFit="1" customWidth="1"/>
    <col min="7" max="9" width="12.875" style="120" customWidth="1"/>
    <col min="10" max="11" width="19.25" style="120" customWidth="1"/>
    <col min="12" max="12" width="9" style="120"/>
    <col min="13" max="13" width="9.125" style="120" bestFit="1" customWidth="1"/>
    <col min="14" max="14" width="9.125" style="120" customWidth="1"/>
    <col min="15" max="15" width="9.125" style="120" bestFit="1" customWidth="1"/>
    <col min="16" max="16" width="10.25" style="120" bestFit="1" customWidth="1"/>
    <col min="17" max="17" width="10.25" style="120" customWidth="1"/>
    <col min="18" max="18" width="12.625" style="120" customWidth="1"/>
    <col min="19" max="256" width="9" style="120"/>
    <col min="257" max="257" width="22.625" style="120" customWidth="1"/>
    <col min="258" max="259" width="13.25" style="120" customWidth="1"/>
    <col min="260" max="261" width="12.875" style="120" customWidth="1"/>
    <col min="262" max="262" width="14" style="120" bestFit="1" customWidth="1"/>
    <col min="263" max="265" width="12.875" style="120" customWidth="1"/>
    <col min="266" max="267" width="19.25" style="120" customWidth="1"/>
    <col min="268" max="268" width="9" style="120"/>
    <col min="269" max="269" width="9.125" style="120" bestFit="1" customWidth="1"/>
    <col min="270" max="270" width="9.125" style="120" customWidth="1"/>
    <col min="271" max="271" width="9.125" style="120" bestFit="1" customWidth="1"/>
    <col min="272" max="272" width="10.25" style="120" bestFit="1" customWidth="1"/>
    <col min="273" max="273" width="10.25" style="120" customWidth="1"/>
    <col min="274" max="274" width="12.625" style="120" customWidth="1"/>
    <col min="275" max="512" width="9" style="120"/>
    <col min="513" max="513" width="22.625" style="120" customWidth="1"/>
    <col min="514" max="515" width="13.25" style="120" customWidth="1"/>
    <col min="516" max="517" width="12.875" style="120" customWidth="1"/>
    <col min="518" max="518" width="14" style="120" bestFit="1" customWidth="1"/>
    <col min="519" max="521" width="12.875" style="120" customWidth="1"/>
    <col min="522" max="523" width="19.25" style="120" customWidth="1"/>
    <col min="524" max="524" width="9" style="120"/>
    <col min="525" max="525" width="9.125" style="120" bestFit="1" customWidth="1"/>
    <col min="526" max="526" width="9.125" style="120" customWidth="1"/>
    <col min="527" max="527" width="9.125" style="120" bestFit="1" customWidth="1"/>
    <col min="528" max="528" width="10.25" style="120" bestFit="1" customWidth="1"/>
    <col min="529" max="529" width="10.25" style="120" customWidth="1"/>
    <col min="530" max="530" width="12.625" style="120" customWidth="1"/>
    <col min="531" max="768" width="9" style="120"/>
    <col min="769" max="769" width="22.625" style="120" customWidth="1"/>
    <col min="770" max="771" width="13.25" style="120" customWidth="1"/>
    <col min="772" max="773" width="12.875" style="120" customWidth="1"/>
    <col min="774" max="774" width="14" style="120" bestFit="1" customWidth="1"/>
    <col min="775" max="777" width="12.875" style="120" customWidth="1"/>
    <col min="778" max="779" width="19.25" style="120" customWidth="1"/>
    <col min="780" max="780" width="9" style="120"/>
    <col min="781" max="781" width="9.125" style="120" bestFit="1" customWidth="1"/>
    <col min="782" max="782" width="9.125" style="120" customWidth="1"/>
    <col min="783" max="783" width="9.125" style="120" bestFit="1" customWidth="1"/>
    <col min="784" max="784" width="10.25" style="120" bestFit="1" customWidth="1"/>
    <col min="785" max="785" width="10.25" style="120" customWidth="1"/>
    <col min="786" max="786" width="12.625" style="120" customWidth="1"/>
    <col min="787" max="1024" width="9" style="120"/>
    <col min="1025" max="1025" width="22.625" style="120" customWidth="1"/>
    <col min="1026" max="1027" width="13.25" style="120" customWidth="1"/>
    <col min="1028" max="1029" width="12.875" style="120" customWidth="1"/>
    <col min="1030" max="1030" width="14" style="120" bestFit="1" customWidth="1"/>
    <col min="1031" max="1033" width="12.875" style="120" customWidth="1"/>
    <col min="1034" max="1035" width="19.25" style="120" customWidth="1"/>
    <col min="1036" max="1036" width="9" style="120"/>
    <col min="1037" max="1037" width="9.125" style="120" bestFit="1" customWidth="1"/>
    <col min="1038" max="1038" width="9.125" style="120" customWidth="1"/>
    <col min="1039" max="1039" width="9.125" style="120" bestFit="1" customWidth="1"/>
    <col min="1040" max="1040" width="10.25" style="120" bestFit="1" customWidth="1"/>
    <col min="1041" max="1041" width="10.25" style="120" customWidth="1"/>
    <col min="1042" max="1042" width="12.625" style="120" customWidth="1"/>
    <col min="1043" max="1280" width="9" style="120"/>
    <col min="1281" max="1281" width="22.625" style="120" customWidth="1"/>
    <col min="1282" max="1283" width="13.25" style="120" customWidth="1"/>
    <col min="1284" max="1285" width="12.875" style="120" customWidth="1"/>
    <col min="1286" max="1286" width="14" style="120" bestFit="1" customWidth="1"/>
    <col min="1287" max="1289" width="12.875" style="120" customWidth="1"/>
    <col min="1290" max="1291" width="19.25" style="120" customWidth="1"/>
    <col min="1292" max="1292" width="9" style="120"/>
    <col min="1293" max="1293" width="9.125" style="120" bestFit="1" customWidth="1"/>
    <col min="1294" max="1294" width="9.125" style="120" customWidth="1"/>
    <col min="1295" max="1295" width="9.125" style="120" bestFit="1" customWidth="1"/>
    <col min="1296" max="1296" width="10.25" style="120" bestFit="1" customWidth="1"/>
    <col min="1297" max="1297" width="10.25" style="120" customWidth="1"/>
    <col min="1298" max="1298" width="12.625" style="120" customWidth="1"/>
    <col min="1299" max="1536" width="9" style="120"/>
    <col min="1537" max="1537" width="22.625" style="120" customWidth="1"/>
    <col min="1538" max="1539" width="13.25" style="120" customWidth="1"/>
    <col min="1540" max="1541" width="12.875" style="120" customWidth="1"/>
    <col min="1542" max="1542" width="14" style="120" bestFit="1" customWidth="1"/>
    <col min="1543" max="1545" width="12.875" style="120" customWidth="1"/>
    <col min="1546" max="1547" width="19.25" style="120" customWidth="1"/>
    <col min="1548" max="1548" width="9" style="120"/>
    <col min="1549" max="1549" width="9.125" style="120" bestFit="1" customWidth="1"/>
    <col min="1550" max="1550" width="9.125" style="120" customWidth="1"/>
    <col min="1551" max="1551" width="9.125" style="120" bestFit="1" customWidth="1"/>
    <col min="1552" max="1552" width="10.25" style="120" bestFit="1" customWidth="1"/>
    <col min="1553" max="1553" width="10.25" style="120" customWidth="1"/>
    <col min="1554" max="1554" width="12.625" style="120" customWidth="1"/>
    <col min="1555" max="1792" width="9" style="120"/>
    <col min="1793" max="1793" width="22.625" style="120" customWidth="1"/>
    <col min="1794" max="1795" width="13.25" style="120" customWidth="1"/>
    <col min="1796" max="1797" width="12.875" style="120" customWidth="1"/>
    <col min="1798" max="1798" width="14" style="120" bestFit="1" customWidth="1"/>
    <col min="1799" max="1801" width="12.875" style="120" customWidth="1"/>
    <col min="1802" max="1803" width="19.25" style="120" customWidth="1"/>
    <col min="1804" max="1804" width="9" style="120"/>
    <col min="1805" max="1805" width="9.125" style="120" bestFit="1" customWidth="1"/>
    <col min="1806" max="1806" width="9.125" style="120" customWidth="1"/>
    <col min="1807" max="1807" width="9.125" style="120" bestFit="1" customWidth="1"/>
    <col min="1808" max="1808" width="10.25" style="120" bestFit="1" customWidth="1"/>
    <col min="1809" max="1809" width="10.25" style="120" customWidth="1"/>
    <col min="1810" max="1810" width="12.625" style="120" customWidth="1"/>
    <col min="1811" max="2048" width="9" style="120"/>
    <col min="2049" max="2049" width="22.625" style="120" customWidth="1"/>
    <col min="2050" max="2051" width="13.25" style="120" customWidth="1"/>
    <col min="2052" max="2053" width="12.875" style="120" customWidth="1"/>
    <col min="2054" max="2054" width="14" style="120" bestFit="1" customWidth="1"/>
    <col min="2055" max="2057" width="12.875" style="120" customWidth="1"/>
    <col min="2058" max="2059" width="19.25" style="120" customWidth="1"/>
    <col min="2060" max="2060" width="9" style="120"/>
    <col min="2061" max="2061" width="9.125" style="120" bestFit="1" customWidth="1"/>
    <col min="2062" max="2062" width="9.125" style="120" customWidth="1"/>
    <col min="2063" max="2063" width="9.125" style="120" bestFit="1" customWidth="1"/>
    <col min="2064" max="2064" width="10.25" style="120" bestFit="1" customWidth="1"/>
    <col min="2065" max="2065" width="10.25" style="120" customWidth="1"/>
    <col min="2066" max="2066" width="12.625" style="120" customWidth="1"/>
    <col min="2067" max="2304" width="9" style="120"/>
    <col min="2305" max="2305" width="22.625" style="120" customWidth="1"/>
    <col min="2306" max="2307" width="13.25" style="120" customWidth="1"/>
    <col min="2308" max="2309" width="12.875" style="120" customWidth="1"/>
    <col min="2310" max="2310" width="14" style="120" bestFit="1" customWidth="1"/>
    <col min="2311" max="2313" width="12.875" style="120" customWidth="1"/>
    <col min="2314" max="2315" width="19.25" style="120" customWidth="1"/>
    <col min="2316" max="2316" width="9" style="120"/>
    <col min="2317" max="2317" width="9.125" style="120" bestFit="1" customWidth="1"/>
    <col min="2318" max="2318" width="9.125" style="120" customWidth="1"/>
    <col min="2319" max="2319" width="9.125" style="120" bestFit="1" customWidth="1"/>
    <col min="2320" max="2320" width="10.25" style="120" bestFit="1" customWidth="1"/>
    <col min="2321" max="2321" width="10.25" style="120" customWidth="1"/>
    <col min="2322" max="2322" width="12.625" style="120" customWidth="1"/>
    <col min="2323" max="2560" width="9" style="120"/>
    <col min="2561" max="2561" width="22.625" style="120" customWidth="1"/>
    <col min="2562" max="2563" width="13.25" style="120" customWidth="1"/>
    <col min="2564" max="2565" width="12.875" style="120" customWidth="1"/>
    <col min="2566" max="2566" width="14" style="120" bestFit="1" customWidth="1"/>
    <col min="2567" max="2569" width="12.875" style="120" customWidth="1"/>
    <col min="2570" max="2571" width="19.25" style="120" customWidth="1"/>
    <col min="2572" max="2572" width="9" style="120"/>
    <col min="2573" max="2573" width="9.125" style="120" bestFit="1" customWidth="1"/>
    <col min="2574" max="2574" width="9.125" style="120" customWidth="1"/>
    <col min="2575" max="2575" width="9.125" style="120" bestFit="1" customWidth="1"/>
    <col min="2576" max="2576" width="10.25" style="120" bestFit="1" customWidth="1"/>
    <col min="2577" max="2577" width="10.25" style="120" customWidth="1"/>
    <col min="2578" max="2578" width="12.625" style="120" customWidth="1"/>
    <col min="2579" max="2816" width="9" style="120"/>
    <col min="2817" max="2817" width="22.625" style="120" customWidth="1"/>
    <col min="2818" max="2819" width="13.25" style="120" customWidth="1"/>
    <col min="2820" max="2821" width="12.875" style="120" customWidth="1"/>
    <col min="2822" max="2822" width="14" style="120" bestFit="1" customWidth="1"/>
    <col min="2823" max="2825" width="12.875" style="120" customWidth="1"/>
    <col min="2826" max="2827" width="19.25" style="120" customWidth="1"/>
    <col min="2828" max="2828" width="9" style="120"/>
    <col min="2829" max="2829" width="9.125" style="120" bestFit="1" customWidth="1"/>
    <col min="2830" max="2830" width="9.125" style="120" customWidth="1"/>
    <col min="2831" max="2831" width="9.125" style="120" bestFit="1" customWidth="1"/>
    <col min="2832" max="2832" width="10.25" style="120" bestFit="1" customWidth="1"/>
    <col min="2833" max="2833" width="10.25" style="120" customWidth="1"/>
    <col min="2834" max="2834" width="12.625" style="120" customWidth="1"/>
    <col min="2835" max="3072" width="9" style="120"/>
    <col min="3073" max="3073" width="22.625" style="120" customWidth="1"/>
    <col min="3074" max="3075" width="13.25" style="120" customWidth="1"/>
    <col min="3076" max="3077" width="12.875" style="120" customWidth="1"/>
    <col min="3078" max="3078" width="14" style="120" bestFit="1" customWidth="1"/>
    <col min="3079" max="3081" width="12.875" style="120" customWidth="1"/>
    <col min="3082" max="3083" width="19.25" style="120" customWidth="1"/>
    <col min="3084" max="3084" width="9" style="120"/>
    <col min="3085" max="3085" width="9.125" style="120" bestFit="1" customWidth="1"/>
    <col min="3086" max="3086" width="9.125" style="120" customWidth="1"/>
    <col min="3087" max="3087" width="9.125" style="120" bestFit="1" customWidth="1"/>
    <col min="3088" max="3088" width="10.25" style="120" bestFit="1" customWidth="1"/>
    <col min="3089" max="3089" width="10.25" style="120" customWidth="1"/>
    <col min="3090" max="3090" width="12.625" style="120" customWidth="1"/>
    <col min="3091" max="3328" width="9" style="120"/>
    <col min="3329" max="3329" width="22.625" style="120" customWidth="1"/>
    <col min="3330" max="3331" width="13.25" style="120" customWidth="1"/>
    <col min="3332" max="3333" width="12.875" style="120" customWidth="1"/>
    <col min="3334" max="3334" width="14" style="120" bestFit="1" customWidth="1"/>
    <col min="3335" max="3337" width="12.875" style="120" customWidth="1"/>
    <col min="3338" max="3339" width="19.25" style="120" customWidth="1"/>
    <col min="3340" max="3340" width="9" style="120"/>
    <col min="3341" max="3341" width="9.125" style="120" bestFit="1" customWidth="1"/>
    <col min="3342" max="3342" width="9.125" style="120" customWidth="1"/>
    <col min="3343" max="3343" width="9.125" style="120" bestFit="1" customWidth="1"/>
    <col min="3344" max="3344" width="10.25" style="120" bestFit="1" customWidth="1"/>
    <col min="3345" max="3345" width="10.25" style="120" customWidth="1"/>
    <col min="3346" max="3346" width="12.625" style="120" customWidth="1"/>
    <col min="3347" max="3584" width="9" style="120"/>
    <col min="3585" max="3585" width="22.625" style="120" customWidth="1"/>
    <col min="3586" max="3587" width="13.25" style="120" customWidth="1"/>
    <col min="3588" max="3589" width="12.875" style="120" customWidth="1"/>
    <col min="3590" max="3590" width="14" style="120" bestFit="1" customWidth="1"/>
    <col min="3591" max="3593" width="12.875" style="120" customWidth="1"/>
    <col min="3594" max="3595" width="19.25" style="120" customWidth="1"/>
    <col min="3596" max="3596" width="9" style="120"/>
    <col min="3597" max="3597" width="9.125" style="120" bestFit="1" customWidth="1"/>
    <col min="3598" max="3598" width="9.125" style="120" customWidth="1"/>
    <col min="3599" max="3599" width="9.125" style="120" bestFit="1" customWidth="1"/>
    <col min="3600" max="3600" width="10.25" style="120" bestFit="1" customWidth="1"/>
    <col min="3601" max="3601" width="10.25" style="120" customWidth="1"/>
    <col min="3602" max="3602" width="12.625" style="120" customWidth="1"/>
    <col min="3603" max="3840" width="9" style="120"/>
    <col min="3841" max="3841" width="22.625" style="120" customWidth="1"/>
    <col min="3842" max="3843" width="13.25" style="120" customWidth="1"/>
    <col min="3844" max="3845" width="12.875" style="120" customWidth="1"/>
    <col min="3846" max="3846" width="14" style="120" bestFit="1" customWidth="1"/>
    <col min="3847" max="3849" width="12.875" style="120" customWidth="1"/>
    <col min="3850" max="3851" width="19.25" style="120" customWidth="1"/>
    <col min="3852" max="3852" width="9" style="120"/>
    <col min="3853" max="3853" width="9.125" style="120" bestFit="1" customWidth="1"/>
    <col min="3854" max="3854" width="9.125" style="120" customWidth="1"/>
    <col min="3855" max="3855" width="9.125" style="120" bestFit="1" customWidth="1"/>
    <col min="3856" max="3856" width="10.25" style="120" bestFit="1" customWidth="1"/>
    <col min="3857" max="3857" width="10.25" style="120" customWidth="1"/>
    <col min="3858" max="3858" width="12.625" style="120" customWidth="1"/>
    <col min="3859" max="4096" width="9" style="120"/>
    <col min="4097" max="4097" width="22.625" style="120" customWidth="1"/>
    <col min="4098" max="4099" width="13.25" style="120" customWidth="1"/>
    <col min="4100" max="4101" width="12.875" style="120" customWidth="1"/>
    <col min="4102" max="4102" width="14" style="120" bestFit="1" customWidth="1"/>
    <col min="4103" max="4105" width="12.875" style="120" customWidth="1"/>
    <col min="4106" max="4107" width="19.25" style="120" customWidth="1"/>
    <col min="4108" max="4108" width="9" style="120"/>
    <col min="4109" max="4109" width="9.125" style="120" bestFit="1" customWidth="1"/>
    <col min="4110" max="4110" width="9.125" style="120" customWidth="1"/>
    <col min="4111" max="4111" width="9.125" style="120" bestFit="1" customWidth="1"/>
    <col min="4112" max="4112" width="10.25" style="120" bestFit="1" customWidth="1"/>
    <col min="4113" max="4113" width="10.25" style="120" customWidth="1"/>
    <col min="4114" max="4114" width="12.625" style="120" customWidth="1"/>
    <col min="4115" max="4352" width="9" style="120"/>
    <col min="4353" max="4353" width="22.625" style="120" customWidth="1"/>
    <col min="4354" max="4355" width="13.25" style="120" customWidth="1"/>
    <col min="4356" max="4357" width="12.875" style="120" customWidth="1"/>
    <col min="4358" max="4358" width="14" style="120" bestFit="1" customWidth="1"/>
    <col min="4359" max="4361" width="12.875" style="120" customWidth="1"/>
    <col min="4362" max="4363" width="19.25" style="120" customWidth="1"/>
    <col min="4364" max="4364" width="9" style="120"/>
    <col min="4365" max="4365" width="9.125" style="120" bestFit="1" customWidth="1"/>
    <col min="4366" max="4366" width="9.125" style="120" customWidth="1"/>
    <col min="4367" max="4367" width="9.125" style="120" bestFit="1" customWidth="1"/>
    <col min="4368" max="4368" width="10.25" style="120" bestFit="1" customWidth="1"/>
    <col min="4369" max="4369" width="10.25" style="120" customWidth="1"/>
    <col min="4370" max="4370" width="12.625" style="120" customWidth="1"/>
    <col min="4371" max="4608" width="9" style="120"/>
    <col min="4609" max="4609" width="22.625" style="120" customWidth="1"/>
    <col min="4610" max="4611" width="13.25" style="120" customWidth="1"/>
    <col min="4612" max="4613" width="12.875" style="120" customWidth="1"/>
    <col min="4614" max="4614" width="14" style="120" bestFit="1" customWidth="1"/>
    <col min="4615" max="4617" width="12.875" style="120" customWidth="1"/>
    <col min="4618" max="4619" width="19.25" style="120" customWidth="1"/>
    <col min="4620" max="4620" width="9" style="120"/>
    <col min="4621" max="4621" width="9.125" style="120" bestFit="1" customWidth="1"/>
    <col min="4622" max="4622" width="9.125" style="120" customWidth="1"/>
    <col min="4623" max="4623" width="9.125" style="120" bestFit="1" customWidth="1"/>
    <col min="4624" max="4624" width="10.25" style="120" bestFit="1" customWidth="1"/>
    <col min="4625" max="4625" width="10.25" style="120" customWidth="1"/>
    <col min="4626" max="4626" width="12.625" style="120" customWidth="1"/>
    <col min="4627" max="4864" width="9" style="120"/>
    <col min="4865" max="4865" width="22.625" style="120" customWidth="1"/>
    <col min="4866" max="4867" width="13.25" style="120" customWidth="1"/>
    <col min="4868" max="4869" width="12.875" style="120" customWidth="1"/>
    <col min="4870" max="4870" width="14" style="120" bestFit="1" customWidth="1"/>
    <col min="4871" max="4873" width="12.875" style="120" customWidth="1"/>
    <col min="4874" max="4875" width="19.25" style="120" customWidth="1"/>
    <col min="4876" max="4876" width="9" style="120"/>
    <col min="4877" max="4877" width="9.125" style="120" bestFit="1" customWidth="1"/>
    <col min="4878" max="4878" width="9.125" style="120" customWidth="1"/>
    <col min="4879" max="4879" width="9.125" style="120" bestFit="1" customWidth="1"/>
    <col min="4880" max="4880" width="10.25" style="120" bestFit="1" customWidth="1"/>
    <col min="4881" max="4881" width="10.25" style="120" customWidth="1"/>
    <col min="4882" max="4882" width="12.625" style="120" customWidth="1"/>
    <col min="4883" max="5120" width="9" style="120"/>
    <col min="5121" max="5121" width="22.625" style="120" customWidth="1"/>
    <col min="5122" max="5123" width="13.25" style="120" customWidth="1"/>
    <col min="5124" max="5125" width="12.875" style="120" customWidth="1"/>
    <col min="5126" max="5126" width="14" style="120" bestFit="1" customWidth="1"/>
    <col min="5127" max="5129" width="12.875" style="120" customWidth="1"/>
    <col min="5130" max="5131" width="19.25" style="120" customWidth="1"/>
    <col min="5132" max="5132" width="9" style="120"/>
    <col min="5133" max="5133" width="9.125" style="120" bestFit="1" customWidth="1"/>
    <col min="5134" max="5134" width="9.125" style="120" customWidth="1"/>
    <col min="5135" max="5135" width="9.125" style="120" bestFit="1" customWidth="1"/>
    <col min="5136" max="5136" width="10.25" style="120" bestFit="1" customWidth="1"/>
    <col min="5137" max="5137" width="10.25" style="120" customWidth="1"/>
    <col min="5138" max="5138" width="12.625" style="120" customWidth="1"/>
    <col min="5139" max="5376" width="9" style="120"/>
    <col min="5377" max="5377" width="22.625" style="120" customWidth="1"/>
    <col min="5378" max="5379" width="13.25" style="120" customWidth="1"/>
    <col min="5380" max="5381" width="12.875" style="120" customWidth="1"/>
    <col min="5382" max="5382" width="14" style="120" bestFit="1" customWidth="1"/>
    <col min="5383" max="5385" width="12.875" style="120" customWidth="1"/>
    <col min="5386" max="5387" width="19.25" style="120" customWidth="1"/>
    <col min="5388" max="5388" width="9" style="120"/>
    <col min="5389" max="5389" width="9.125" style="120" bestFit="1" customWidth="1"/>
    <col min="5390" max="5390" width="9.125" style="120" customWidth="1"/>
    <col min="5391" max="5391" width="9.125" style="120" bestFit="1" customWidth="1"/>
    <col min="5392" max="5392" width="10.25" style="120" bestFit="1" customWidth="1"/>
    <col min="5393" max="5393" width="10.25" style="120" customWidth="1"/>
    <col min="5394" max="5394" width="12.625" style="120" customWidth="1"/>
    <col min="5395" max="5632" width="9" style="120"/>
    <col min="5633" max="5633" width="22.625" style="120" customWidth="1"/>
    <col min="5634" max="5635" width="13.25" style="120" customWidth="1"/>
    <col min="5636" max="5637" width="12.875" style="120" customWidth="1"/>
    <col min="5638" max="5638" width="14" style="120" bestFit="1" customWidth="1"/>
    <col min="5639" max="5641" width="12.875" style="120" customWidth="1"/>
    <col min="5642" max="5643" width="19.25" style="120" customWidth="1"/>
    <col min="5644" max="5644" width="9" style="120"/>
    <col min="5645" max="5645" width="9.125" style="120" bestFit="1" customWidth="1"/>
    <col min="5646" max="5646" width="9.125" style="120" customWidth="1"/>
    <col min="5647" max="5647" width="9.125" style="120" bestFit="1" customWidth="1"/>
    <col min="5648" max="5648" width="10.25" style="120" bestFit="1" customWidth="1"/>
    <col min="5649" max="5649" width="10.25" style="120" customWidth="1"/>
    <col min="5650" max="5650" width="12.625" style="120" customWidth="1"/>
    <col min="5651" max="5888" width="9" style="120"/>
    <col min="5889" max="5889" width="22.625" style="120" customWidth="1"/>
    <col min="5890" max="5891" width="13.25" style="120" customWidth="1"/>
    <col min="5892" max="5893" width="12.875" style="120" customWidth="1"/>
    <col min="5894" max="5894" width="14" style="120" bestFit="1" customWidth="1"/>
    <col min="5895" max="5897" width="12.875" style="120" customWidth="1"/>
    <col min="5898" max="5899" width="19.25" style="120" customWidth="1"/>
    <col min="5900" max="5900" width="9" style="120"/>
    <col min="5901" max="5901" width="9.125" style="120" bestFit="1" customWidth="1"/>
    <col min="5902" max="5902" width="9.125" style="120" customWidth="1"/>
    <col min="5903" max="5903" width="9.125" style="120" bestFit="1" customWidth="1"/>
    <col min="5904" max="5904" width="10.25" style="120" bestFit="1" customWidth="1"/>
    <col min="5905" max="5905" width="10.25" style="120" customWidth="1"/>
    <col min="5906" max="5906" width="12.625" style="120" customWidth="1"/>
    <col min="5907" max="6144" width="9" style="120"/>
    <col min="6145" max="6145" width="22.625" style="120" customWidth="1"/>
    <col min="6146" max="6147" width="13.25" style="120" customWidth="1"/>
    <col min="6148" max="6149" width="12.875" style="120" customWidth="1"/>
    <col min="6150" max="6150" width="14" style="120" bestFit="1" customWidth="1"/>
    <col min="6151" max="6153" width="12.875" style="120" customWidth="1"/>
    <col min="6154" max="6155" width="19.25" style="120" customWidth="1"/>
    <col min="6156" max="6156" width="9" style="120"/>
    <col min="6157" max="6157" width="9.125" style="120" bestFit="1" customWidth="1"/>
    <col min="6158" max="6158" width="9.125" style="120" customWidth="1"/>
    <col min="6159" max="6159" width="9.125" style="120" bestFit="1" customWidth="1"/>
    <col min="6160" max="6160" width="10.25" style="120" bestFit="1" customWidth="1"/>
    <col min="6161" max="6161" width="10.25" style="120" customWidth="1"/>
    <col min="6162" max="6162" width="12.625" style="120" customWidth="1"/>
    <col min="6163" max="6400" width="9" style="120"/>
    <col min="6401" max="6401" width="22.625" style="120" customWidth="1"/>
    <col min="6402" max="6403" width="13.25" style="120" customWidth="1"/>
    <col min="6404" max="6405" width="12.875" style="120" customWidth="1"/>
    <col min="6406" max="6406" width="14" style="120" bestFit="1" customWidth="1"/>
    <col min="6407" max="6409" width="12.875" style="120" customWidth="1"/>
    <col min="6410" max="6411" width="19.25" style="120" customWidth="1"/>
    <col min="6412" max="6412" width="9" style="120"/>
    <col min="6413" max="6413" width="9.125" style="120" bestFit="1" customWidth="1"/>
    <col min="6414" max="6414" width="9.125" style="120" customWidth="1"/>
    <col min="6415" max="6415" width="9.125" style="120" bestFit="1" customWidth="1"/>
    <col min="6416" max="6416" width="10.25" style="120" bestFit="1" customWidth="1"/>
    <col min="6417" max="6417" width="10.25" style="120" customWidth="1"/>
    <col min="6418" max="6418" width="12.625" style="120" customWidth="1"/>
    <col min="6419" max="6656" width="9" style="120"/>
    <col min="6657" max="6657" width="22.625" style="120" customWidth="1"/>
    <col min="6658" max="6659" width="13.25" style="120" customWidth="1"/>
    <col min="6660" max="6661" width="12.875" style="120" customWidth="1"/>
    <col min="6662" max="6662" width="14" style="120" bestFit="1" customWidth="1"/>
    <col min="6663" max="6665" width="12.875" style="120" customWidth="1"/>
    <col min="6666" max="6667" width="19.25" style="120" customWidth="1"/>
    <col min="6668" max="6668" width="9" style="120"/>
    <col min="6669" max="6669" width="9.125" style="120" bestFit="1" customWidth="1"/>
    <col min="6670" max="6670" width="9.125" style="120" customWidth="1"/>
    <col min="6671" max="6671" width="9.125" style="120" bestFit="1" customWidth="1"/>
    <col min="6672" max="6672" width="10.25" style="120" bestFit="1" customWidth="1"/>
    <col min="6673" max="6673" width="10.25" style="120" customWidth="1"/>
    <col min="6674" max="6674" width="12.625" style="120" customWidth="1"/>
    <col min="6675" max="6912" width="9" style="120"/>
    <col min="6913" max="6913" width="22.625" style="120" customWidth="1"/>
    <col min="6914" max="6915" width="13.25" style="120" customWidth="1"/>
    <col min="6916" max="6917" width="12.875" style="120" customWidth="1"/>
    <col min="6918" max="6918" width="14" style="120" bestFit="1" customWidth="1"/>
    <col min="6919" max="6921" width="12.875" style="120" customWidth="1"/>
    <col min="6922" max="6923" width="19.25" style="120" customWidth="1"/>
    <col min="6924" max="6924" width="9" style="120"/>
    <col min="6925" max="6925" width="9.125" style="120" bestFit="1" customWidth="1"/>
    <col min="6926" max="6926" width="9.125" style="120" customWidth="1"/>
    <col min="6927" max="6927" width="9.125" style="120" bestFit="1" customWidth="1"/>
    <col min="6928" max="6928" width="10.25" style="120" bestFit="1" customWidth="1"/>
    <col min="6929" max="6929" width="10.25" style="120" customWidth="1"/>
    <col min="6930" max="6930" width="12.625" style="120" customWidth="1"/>
    <col min="6931" max="7168" width="9" style="120"/>
    <col min="7169" max="7169" width="22.625" style="120" customWidth="1"/>
    <col min="7170" max="7171" width="13.25" style="120" customWidth="1"/>
    <col min="7172" max="7173" width="12.875" style="120" customWidth="1"/>
    <col min="7174" max="7174" width="14" style="120" bestFit="1" customWidth="1"/>
    <col min="7175" max="7177" width="12.875" style="120" customWidth="1"/>
    <col min="7178" max="7179" width="19.25" style="120" customWidth="1"/>
    <col min="7180" max="7180" width="9" style="120"/>
    <col min="7181" max="7181" width="9.125" style="120" bestFit="1" customWidth="1"/>
    <col min="7182" max="7182" width="9.125" style="120" customWidth="1"/>
    <col min="7183" max="7183" width="9.125" style="120" bestFit="1" customWidth="1"/>
    <col min="7184" max="7184" width="10.25" style="120" bestFit="1" customWidth="1"/>
    <col min="7185" max="7185" width="10.25" style="120" customWidth="1"/>
    <col min="7186" max="7186" width="12.625" style="120" customWidth="1"/>
    <col min="7187" max="7424" width="9" style="120"/>
    <col min="7425" max="7425" width="22.625" style="120" customWidth="1"/>
    <col min="7426" max="7427" width="13.25" style="120" customWidth="1"/>
    <col min="7428" max="7429" width="12.875" style="120" customWidth="1"/>
    <col min="7430" max="7430" width="14" style="120" bestFit="1" customWidth="1"/>
    <col min="7431" max="7433" width="12.875" style="120" customWidth="1"/>
    <col min="7434" max="7435" width="19.25" style="120" customWidth="1"/>
    <col min="7436" max="7436" width="9" style="120"/>
    <col min="7437" max="7437" width="9.125" style="120" bestFit="1" customWidth="1"/>
    <col min="7438" max="7438" width="9.125" style="120" customWidth="1"/>
    <col min="7439" max="7439" width="9.125" style="120" bestFit="1" customWidth="1"/>
    <col min="7440" max="7440" width="10.25" style="120" bestFit="1" customWidth="1"/>
    <col min="7441" max="7441" width="10.25" style="120" customWidth="1"/>
    <col min="7442" max="7442" width="12.625" style="120" customWidth="1"/>
    <col min="7443" max="7680" width="9" style="120"/>
    <col min="7681" max="7681" width="22.625" style="120" customWidth="1"/>
    <col min="7682" max="7683" width="13.25" style="120" customWidth="1"/>
    <col min="7684" max="7685" width="12.875" style="120" customWidth="1"/>
    <col min="7686" max="7686" width="14" style="120" bestFit="1" customWidth="1"/>
    <col min="7687" max="7689" width="12.875" style="120" customWidth="1"/>
    <col min="7690" max="7691" width="19.25" style="120" customWidth="1"/>
    <col min="7692" max="7692" width="9" style="120"/>
    <col min="7693" max="7693" width="9.125" style="120" bestFit="1" customWidth="1"/>
    <col min="7694" max="7694" width="9.125" style="120" customWidth="1"/>
    <col min="7695" max="7695" width="9.125" style="120" bestFit="1" customWidth="1"/>
    <col min="7696" max="7696" width="10.25" style="120" bestFit="1" customWidth="1"/>
    <col min="7697" max="7697" width="10.25" style="120" customWidth="1"/>
    <col min="7698" max="7698" width="12.625" style="120" customWidth="1"/>
    <col min="7699" max="7936" width="9" style="120"/>
    <col min="7937" max="7937" width="22.625" style="120" customWidth="1"/>
    <col min="7938" max="7939" width="13.25" style="120" customWidth="1"/>
    <col min="7940" max="7941" width="12.875" style="120" customWidth="1"/>
    <col min="7942" max="7942" width="14" style="120" bestFit="1" customWidth="1"/>
    <col min="7943" max="7945" width="12.875" style="120" customWidth="1"/>
    <col min="7946" max="7947" width="19.25" style="120" customWidth="1"/>
    <col min="7948" max="7948" width="9" style="120"/>
    <col min="7949" max="7949" width="9.125" style="120" bestFit="1" customWidth="1"/>
    <col min="7950" max="7950" width="9.125" style="120" customWidth="1"/>
    <col min="7951" max="7951" width="9.125" style="120" bestFit="1" customWidth="1"/>
    <col min="7952" max="7952" width="10.25" style="120" bestFit="1" customWidth="1"/>
    <col min="7953" max="7953" width="10.25" style="120" customWidth="1"/>
    <col min="7954" max="7954" width="12.625" style="120" customWidth="1"/>
    <col min="7955" max="8192" width="9" style="120"/>
    <col min="8193" max="8193" width="22.625" style="120" customWidth="1"/>
    <col min="8194" max="8195" width="13.25" style="120" customWidth="1"/>
    <col min="8196" max="8197" width="12.875" style="120" customWidth="1"/>
    <col min="8198" max="8198" width="14" style="120" bestFit="1" customWidth="1"/>
    <col min="8199" max="8201" width="12.875" style="120" customWidth="1"/>
    <col min="8202" max="8203" width="19.25" style="120" customWidth="1"/>
    <col min="8204" max="8204" width="9" style="120"/>
    <col min="8205" max="8205" width="9.125" style="120" bestFit="1" customWidth="1"/>
    <col min="8206" max="8206" width="9.125" style="120" customWidth="1"/>
    <col min="8207" max="8207" width="9.125" style="120" bestFit="1" customWidth="1"/>
    <col min="8208" max="8208" width="10.25" style="120" bestFit="1" customWidth="1"/>
    <col min="8209" max="8209" width="10.25" style="120" customWidth="1"/>
    <col min="8210" max="8210" width="12.625" style="120" customWidth="1"/>
    <col min="8211" max="8448" width="9" style="120"/>
    <col min="8449" max="8449" width="22.625" style="120" customWidth="1"/>
    <col min="8450" max="8451" width="13.25" style="120" customWidth="1"/>
    <col min="8452" max="8453" width="12.875" style="120" customWidth="1"/>
    <col min="8454" max="8454" width="14" style="120" bestFit="1" customWidth="1"/>
    <col min="8455" max="8457" width="12.875" style="120" customWidth="1"/>
    <col min="8458" max="8459" width="19.25" style="120" customWidth="1"/>
    <col min="8460" max="8460" width="9" style="120"/>
    <col min="8461" max="8461" width="9.125" style="120" bestFit="1" customWidth="1"/>
    <col min="8462" max="8462" width="9.125" style="120" customWidth="1"/>
    <col min="8463" max="8463" width="9.125" style="120" bestFit="1" customWidth="1"/>
    <col min="8464" max="8464" width="10.25" style="120" bestFit="1" customWidth="1"/>
    <col min="8465" max="8465" width="10.25" style="120" customWidth="1"/>
    <col min="8466" max="8466" width="12.625" style="120" customWidth="1"/>
    <col min="8467" max="8704" width="9" style="120"/>
    <col min="8705" max="8705" width="22.625" style="120" customWidth="1"/>
    <col min="8706" max="8707" width="13.25" style="120" customWidth="1"/>
    <col min="8708" max="8709" width="12.875" style="120" customWidth="1"/>
    <col min="8710" max="8710" width="14" style="120" bestFit="1" customWidth="1"/>
    <col min="8711" max="8713" width="12.875" style="120" customWidth="1"/>
    <col min="8714" max="8715" width="19.25" style="120" customWidth="1"/>
    <col min="8716" max="8716" width="9" style="120"/>
    <col min="8717" max="8717" width="9.125" style="120" bestFit="1" customWidth="1"/>
    <col min="8718" max="8718" width="9.125" style="120" customWidth="1"/>
    <col min="8719" max="8719" width="9.125" style="120" bestFit="1" customWidth="1"/>
    <col min="8720" max="8720" width="10.25" style="120" bestFit="1" customWidth="1"/>
    <col min="8721" max="8721" width="10.25" style="120" customWidth="1"/>
    <col min="8722" max="8722" width="12.625" style="120" customWidth="1"/>
    <col min="8723" max="8960" width="9" style="120"/>
    <col min="8961" max="8961" width="22.625" style="120" customWidth="1"/>
    <col min="8962" max="8963" width="13.25" style="120" customWidth="1"/>
    <col min="8964" max="8965" width="12.875" style="120" customWidth="1"/>
    <col min="8966" max="8966" width="14" style="120" bestFit="1" customWidth="1"/>
    <col min="8967" max="8969" width="12.875" style="120" customWidth="1"/>
    <col min="8970" max="8971" width="19.25" style="120" customWidth="1"/>
    <col min="8972" max="8972" width="9" style="120"/>
    <col min="8973" max="8973" width="9.125" style="120" bestFit="1" customWidth="1"/>
    <col min="8974" max="8974" width="9.125" style="120" customWidth="1"/>
    <col min="8975" max="8975" width="9.125" style="120" bestFit="1" customWidth="1"/>
    <col min="8976" max="8976" width="10.25" style="120" bestFit="1" customWidth="1"/>
    <col min="8977" max="8977" width="10.25" style="120" customWidth="1"/>
    <col min="8978" max="8978" width="12.625" style="120" customWidth="1"/>
    <col min="8979" max="9216" width="9" style="120"/>
    <col min="9217" max="9217" width="22.625" style="120" customWidth="1"/>
    <col min="9218" max="9219" width="13.25" style="120" customWidth="1"/>
    <col min="9220" max="9221" width="12.875" style="120" customWidth="1"/>
    <col min="9222" max="9222" width="14" style="120" bestFit="1" customWidth="1"/>
    <col min="9223" max="9225" width="12.875" style="120" customWidth="1"/>
    <col min="9226" max="9227" width="19.25" style="120" customWidth="1"/>
    <col min="9228" max="9228" width="9" style="120"/>
    <col min="9229" max="9229" width="9.125" style="120" bestFit="1" customWidth="1"/>
    <col min="9230" max="9230" width="9.125" style="120" customWidth="1"/>
    <col min="9231" max="9231" width="9.125" style="120" bestFit="1" customWidth="1"/>
    <col min="9232" max="9232" width="10.25" style="120" bestFit="1" customWidth="1"/>
    <col min="9233" max="9233" width="10.25" style="120" customWidth="1"/>
    <col min="9234" max="9234" width="12.625" style="120" customWidth="1"/>
    <col min="9235" max="9472" width="9" style="120"/>
    <col min="9473" max="9473" width="22.625" style="120" customWidth="1"/>
    <col min="9474" max="9475" width="13.25" style="120" customWidth="1"/>
    <col min="9476" max="9477" width="12.875" style="120" customWidth="1"/>
    <col min="9478" max="9478" width="14" style="120" bestFit="1" customWidth="1"/>
    <col min="9479" max="9481" width="12.875" style="120" customWidth="1"/>
    <col min="9482" max="9483" width="19.25" style="120" customWidth="1"/>
    <col min="9484" max="9484" width="9" style="120"/>
    <col min="9485" max="9485" width="9.125" style="120" bestFit="1" customWidth="1"/>
    <col min="9486" max="9486" width="9.125" style="120" customWidth="1"/>
    <col min="9487" max="9487" width="9.125" style="120" bestFit="1" customWidth="1"/>
    <col min="9488" max="9488" width="10.25" style="120" bestFit="1" customWidth="1"/>
    <col min="9489" max="9489" width="10.25" style="120" customWidth="1"/>
    <col min="9490" max="9490" width="12.625" style="120" customWidth="1"/>
    <col min="9491" max="9728" width="9" style="120"/>
    <col min="9729" max="9729" width="22.625" style="120" customWidth="1"/>
    <col min="9730" max="9731" width="13.25" style="120" customWidth="1"/>
    <col min="9732" max="9733" width="12.875" style="120" customWidth="1"/>
    <col min="9734" max="9734" width="14" style="120" bestFit="1" customWidth="1"/>
    <col min="9735" max="9737" width="12.875" style="120" customWidth="1"/>
    <col min="9738" max="9739" width="19.25" style="120" customWidth="1"/>
    <col min="9740" max="9740" width="9" style="120"/>
    <col min="9741" max="9741" width="9.125" style="120" bestFit="1" customWidth="1"/>
    <col min="9742" max="9742" width="9.125" style="120" customWidth="1"/>
    <col min="9743" max="9743" width="9.125" style="120" bestFit="1" customWidth="1"/>
    <col min="9744" max="9744" width="10.25" style="120" bestFit="1" customWidth="1"/>
    <col min="9745" max="9745" width="10.25" style="120" customWidth="1"/>
    <col min="9746" max="9746" width="12.625" style="120" customWidth="1"/>
    <col min="9747" max="9984" width="9" style="120"/>
    <col min="9985" max="9985" width="22.625" style="120" customWidth="1"/>
    <col min="9986" max="9987" width="13.25" style="120" customWidth="1"/>
    <col min="9988" max="9989" width="12.875" style="120" customWidth="1"/>
    <col min="9990" max="9990" width="14" style="120" bestFit="1" customWidth="1"/>
    <col min="9991" max="9993" width="12.875" style="120" customWidth="1"/>
    <col min="9994" max="9995" width="19.25" style="120" customWidth="1"/>
    <col min="9996" max="9996" width="9" style="120"/>
    <col min="9997" max="9997" width="9.125" style="120" bestFit="1" customWidth="1"/>
    <col min="9998" max="9998" width="9.125" style="120" customWidth="1"/>
    <col min="9999" max="9999" width="9.125" style="120" bestFit="1" customWidth="1"/>
    <col min="10000" max="10000" width="10.25" style="120" bestFit="1" customWidth="1"/>
    <col min="10001" max="10001" width="10.25" style="120" customWidth="1"/>
    <col min="10002" max="10002" width="12.625" style="120" customWidth="1"/>
    <col min="10003" max="10240" width="9" style="120"/>
    <col min="10241" max="10241" width="22.625" style="120" customWidth="1"/>
    <col min="10242" max="10243" width="13.25" style="120" customWidth="1"/>
    <col min="10244" max="10245" width="12.875" style="120" customWidth="1"/>
    <col min="10246" max="10246" width="14" style="120" bestFit="1" customWidth="1"/>
    <col min="10247" max="10249" width="12.875" style="120" customWidth="1"/>
    <col min="10250" max="10251" width="19.25" style="120" customWidth="1"/>
    <col min="10252" max="10252" width="9" style="120"/>
    <col min="10253" max="10253" width="9.125" style="120" bestFit="1" customWidth="1"/>
    <col min="10254" max="10254" width="9.125" style="120" customWidth="1"/>
    <col min="10255" max="10255" width="9.125" style="120" bestFit="1" customWidth="1"/>
    <col min="10256" max="10256" width="10.25" style="120" bestFit="1" customWidth="1"/>
    <col min="10257" max="10257" width="10.25" style="120" customWidth="1"/>
    <col min="10258" max="10258" width="12.625" style="120" customWidth="1"/>
    <col min="10259" max="10496" width="9" style="120"/>
    <col min="10497" max="10497" width="22.625" style="120" customWidth="1"/>
    <col min="10498" max="10499" width="13.25" style="120" customWidth="1"/>
    <col min="10500" max="10501" width="12.875" style="120" customWidth="1"/>
    <col min="10502" max="10502" width="14" style="120" bestFit="1" customWidth="1"/>
    <col min="10503" max="10505" width="12.875" style="120" customWidth="1"/>
    <col min="10506" max="10507" width="19.25" style="120" customWidth="1"/>
    <col min="10508" max="10508" width="9" style="120"/>
    <col min="10509" max="10509" width="9.125" style="120" bestFit="1" customWidth="1"/>
    <col min="10510" max="10510" width="9.125" style="120" customWidth="1"/>
    <col min="10511" max="10511" width="9.125" style="120" bestFit="1" customWidth="1"/>
    <col min="10512" max="10512" width="10.25" style="120" bestFit="1" customWidth="1"/>
    <col min="10513" max="10513" width="10.25" style="120" customWidth="1"/>
    <col min="10514" max="10514" width="12.625" style="120" customWidth="1"/>
    <col min="10515" max="10752" width="9" style="120"/>
    <col min="10753" max="10753" width="22.625" style="120" customWidth="1"/>
    <col min="10754" max="10755" width="13.25" style="120" customWidth="1"/>
    <col min="10756" max="10757" width="12.875" style="120" customWidth="1"/>
    <col min="10758" max="10758" width="14" style="120" bestFit="1" customWidth="1"/>
    <col min="10759" max="10761" width="12.875" style="120" customWidth="1"/>
    <col min="10762" max="10763" width="19.25" style="120" customWidth="1"/>
    <col min="10764" max="10764" width="9" style="120"/>
    <col min="10765" max="10765" width="9.125" style="120" bestFit="1" customWidth="1"/>
    <col min="10766" max="10766" width="9.125" style="120" customWidth="1"/>
    <col min="10767" max="10767" width="9.125" style="120" bestFit="1" customWidth="1"/>
    <col min="10768" max="10768" width="10.25" style="120" bestFit="1" customWidth="1"/>
    <col min="10769" max="10769" width="10.25" style="120" customWidth="1"/>
    <col min="10770" max="10770" width="12.625" style="120" customWidth="1"/>
    <col min="10771" max="11008" width="9" style="120"/>
    <col min="11009" max="11009" width="22.625" style="120" customWidth="1"/>
    <col min="11010" max="11011" width="13.25" style="120" customWidth="1"/>
    <col min="11012" max="11013" width="12.875" style="120" customWidth="1"/>
    <col min="11014" max="11014" width="14" style="120" bestFit="1" customWidth="1"/>
    <col min="11015" max="11017" width="12.875" style="120" customWidth="1"/>
    <col min="11018" max="11019" width="19.25" style="120" customWidth="1"/>
    <col min="11020" max="11020" width="9" style="120"/>
    <col min="11021" max="11021" width="9.125" style="120" bestFit="1" customWidth="1"/>
    <col min="11022" max="11022" width="9.125" style="120" customWidth="1"/>
    <col min="11023" max="11023" width="9.125" style="120" bestFit="1" customWidth="1"/>
    <col min="11024" max="11024" width="10.25" style="120" bestFit="1" customWidth="1"/>
    <col min="11025" max="11025" width="10.25" style="120" customWidth="1"/>
    <col min="11026" max="11026" width="12.625" style="120" customWidth="1"/>
    <col min="11027" max="11264" width="9" style="120"/>
    <col min="11265" max="11265" width="22.625" style="120" customWidth="1"/>
    <col min="11266" max="11267" width="13.25" style="120" customWidth="1"/>
    <col min="11268" max="11269" width="12.875" style="120" customWidth="1"/>
    <col min="11270" max="11270" width="14" style="120" bestFit="1" customWidth="1"/>
    <col min="11271" max="11273" width="12.875" style="120" customWidth="1"/>
    <col min="11274" max="11275" width="19.25" style="120" customWidth="1"/>
    <col min="11276" max="11276" width="9" style="120"/>
    <col min="11277" max="11277" width="9.125" style="120" bestFit="1" customWidth="1"/>
    <col min="11278" max="11278" width="9.125" style="120" customWidth="1"/>
    <col min="11279" max="11279" width="9.125" style="120" bestFit="1" customWidth="1"/>
    <col min="11280" max="11280" width="10.25" style="120" bestFit="1" customWidth="1"/>
    <col min="11281" max="11281" width="10.25" style="120" customWidth="1"/>
    <col min="11282" max="11282" width="12.625" style="120" customWidth="1"/>
    <col min="11283" max="11520" width="9" style="120"/>
    <col min="11521" max="11521" width="22.625" style="120" customWidth="1"/>
    <col min="11522" max="11523" width="13.25" style="120" customWidth="1"/>
    <col min="11524" max="11525" width="12.875" style="120" customWidth="1"/>
    <col min="11526" max="11526" width="14" style="120" bestFit="1" customWidth="1"/>
    <col min="11527" max="11529" width="12.875" style="120" customWidth="1"/>
    <col min="11530" max="11531" width="19.25" style="120" customWidth="1"/>
    <col min="11532" max="11532" width="9" style="120"/>
    <col min="11533" max="11533" width="9.125" style="120" bestFit="1" customWidth="1"/>
    <col min="11534" max="11534" width="9.125" style="120" customWidth="1"/>
    <col min="11535" max="11535" width="9.125" style="120" bestFit="1" customWidth="1"/>
    <col min="11536" max="11536" width="10.25" style="120" bestFit="1" customWidth="1"/>
    <col min="11537" max="11537" width="10.25" style="120" customWidth="1"/>
    <col min="11538" max="11538" width="12.625" style="120" customWidth="1"/>
    <col min="11539" max="11776" width="9" style="120"/>
    <col min="11777" max="11777" width="22.625" style="120" customWidth="1"/>
    <col min="11778" max="11779" width="13.25" style="120" customWidth="1"/>
    <col min="11780" max="11781" width="12.875" style="120" customWidth="1"/>
    <col min="11782" max="11782" width="14" style="120" bestFit="1" customWidth="1"/>
    <col min="11783" max="11785" width="12.875" style="120" customWidth="1"/>
    <col min="11786" max="11787" width="19.25" style="120" customWidth="1"/>
    <col min="11788" max="11788" width="9" style="120"/>
    <col min="11789" max="11789" width="9.125" style="120" bestFit="1" customWidth="1"/>
    <col min="11790" max="11790" width="9.125" style="120" customWidth="1"/>
    <col min="11791" max="11791" width="9.125" style="120" bestFit="1" customWidth="1"/>
    <col min="11792" max="11792" width="10.25" style="120" bestFit="1" customWidth="1"/>
    <col min="11793" max="11793" width="10.25" style="120" customWidth="1"/>
    <col min="11794" max="11794" width="12.625" style="120" customWidth="1"/>
    <col min="11795" max="12032" width="9" style="120"/>
    <col min="12033" max="12033" width="22.625" style="120" customWidth="1"/>
    <col min="12034" max="12035" width="13.25" style="120" customWidth="1"/>
    <col min="12036" max="12037" width="12.875" style="120" customWidth="1"/>
    <col min="12038" max="12038" width="14" style="120" bestFit="1" customWidth="1"/>
    <col min="12039" max="12041" width="12.875" style="120" customWidth="1"/>
    <col min="12042" max="12043" width="19.25" style="120" customWidth="1"/>
    <col min="12044" max="12044" width="9" style="120"/>
    <col min="12045" max="12045" width="9.125" style="120" bestFit="1" customWidth="1"/>
    <col min="12046" max="12046" width="9.125" style="120" customWidth="1"/>
    <col min="12047" max="12047" width="9.125" style="120" bestFit="1" customWidth="1"/>
    <col min="12048" max="12048" width="10.25" style="120" bestFit="1" customWidth="1"/>
    <col min="12049" max="12049" width="10.25" style="120" customWidth="1"/>
    <col min="12050" max="12050" width="12.625" style="120" customWidth="1"/>
    <col min="12051" max="12288" width="9" style="120"/>
    <col min="12289" max="12289" width="22.625" style="120" customWidth="1"/>
    <col min="12290" max="12291" width="13.25" style="120" customWidth="1"/>
    <col min="12292" max="12293" width="12.875" style="120" customWidth="1"/>
    <col min="12294" max="12294" width="14" style="120" bestFit="1" customWidth="1"/>
    <col min="12295" max="12297" width="12.875" style="120" customWidth="1"/>
    <col min="12298" max="12299" width="19.25" style="120" customWidth="1"/>
    <col min="12300" max="12300" width="9" style="120"/>
    <col min="12301" max="12301" width="9.125" style="120" bestFit="1" customWidth="1"/>
    <col min="12302" max="12302" width="9.125" style="120" customWidth="1"/>
    <col min="12303" max="12303" width="9.125" style="120" bestFit="1" customWidth="1"/>
    <col min="12304" max="12304" width="10.25" style="120" bestFit="1" customWidth="1"/>
    <col min="12305" max="12305" width="10.25" style="120" customWidth="1"/>
    <col min="12306" max="12306" width="12.625" style="120" customWidth="1"/>
    <col min="12307" max="12544" width="9" style="120"/>
    <col min="12545" max="12545" width="22.625" style="120" customWidth="1"/>
    <col min="12546" max="12547" width="13.25" style="120" customWidth="1"/>
    <col min="12548" max="12549" width="12.875" style="120" customWidth="1"/>
    <col min="12550" max="12550" width="14" style="120" bestFit="1" customWidth="1"/>
    <col min="12551" max="12553" width="12.875" style="120" customWidth="1"/>
    <col min="12554" max="12555" width="19.25" style="120" customWidth="1"/>
    <col min="12556" max="12556" width="9" style="120"/>
    <col min="12557" max="12557" width="9.125" style="120" bestFit="1" customWidth="1"/>
    <col min="12558" max="12558" width="9.125" style="120" customWidth="1"/>
    <col min="12559" max="12559" width="9.125" style="120" bestFit="1" customWidth="1"/>
    <col min="12560" max="12560" width="10.25" style="120" bestFit="1" customWidth="1"/>
    <col min="12561" max="12561" width="10.25" style="120" customWidth="1"/>
    <col min="12562" max="12562" width="12.625" style="120" customWidth="1"/>
    <col min="12563" max="12800" width="9" style="120"/>
    <col min="12801" max="12801" width="22.625" style="120" customWidth="1"/>
    <col min="12802" max="12803" width="13.25" style="120" customWidth="1"/>
    <col min="12804" max="12805" width="12.875" style="120" customWidth="1"/>
    <col min="12806" max="12806" width="14" style="120" bestFit="1" customWidth="1"/>
    <col min="12807" max="12809" width="12.875" style="120" customWidth="1"/>
    <col min="12810" max="12811" width="19.25" style="120" customWidth="1"/>
    <col min="12812" max="12812" width="9" style="120"/>
    <col min="12813" max="12813" width="9.125" style="120" bestFit="1" customWidth="1"/>
    <col min="12814" max="12814" width="9.125" style="120" customWidth="1"/>
    <col min="12815" max="12815" width="9.125" style="120" bestFit="1" customWidth="1"/>
    <col min="12816" max="12816" width="10.25" style="120" bestFit="1" customWidth="1"/>
    <col min="12817" max="12817" width="10.25" style="120" customWidth="1"/>
    <col min="12818" max="12818" width="12.625" style="120" customWidth="1"/>
    <col min="12819" max="13056" width="9" style="120"/>
    <col min="13057" max="13057" width="22.625" style="120" customWidth="1"/>
    <col min="13058" max="13059" width="13.25" style="120" customWidth="1"/>
    <col min="13060" max="13061" width="12.875" style="120" customWidth="1"/>
    <col min="13062" max="13062" width="14" style="120" bestFit="1" customWidth="1"/>
    <col min="13063" max="13065" width="12.875" style="120" customWidth="1"/>
    <col min="13066" max="13067" width="19.25" style="120" customWidth="1"/>
    <col min="13068" max="13068" width="9" style="120"/>
    <col min="13069" max="13069" width="9.125" style="120" bestFit="1" customWidth="1"/>
    <col min="13070" max="13070" width="9.125" style="120" customWidth="1"/>
    <col min="13071" max="13071" width="9.125" style="120" bestFit="1" customWidth="1"/>
    <col min="13072" max="13072" width="10.25" style="120" bestFit="1" customWidth="1"/>
    <col min="13073" max="13073" width="10.25" style="120" customWidth="1"/>
    <col min="13074" max="13074" width="12.625" style="120" customWidth="1"/>
    <col min="13075" max="13312" width="9" style="120"/>
    <col min="13313" max="13313" width="22.625" style="120" customWidth="1"/>
    <col min="13314" max="13315" width="13.25" style="120" customWidth="1"/>
    <col min="13316" max="13317" width="12.875" style="120" customWidth="1"/>
    <col min="13318" max="13318" width="14" style="120" bestFit="1" customWidth="1"/>
    <col min="13319" max="13321" width="12.875" style="120" customWidth="1"/>
    <col min="13322" max="13323" width="19.25" style="120" customWidth="1"/>
    <col min="13324" max="13324" width="9" style="120"/>
    <col min="13325" max="13325" width="9.125" style="120" bestFit="1" customWidth="1"/>
    <col min="13326" max="13326" width="9.125" style="120" customWidth="1"/>
    <col min="13327" max="13327" width="9.125" style="120" bestFit="1" customWidth="1"/>
    <col min="13328" max="13328" width="10.25" style="120" bestFit="1" customWidth="1"/>
    <col min="13329" max="13329" width="10.25" style="120" customWidth="1"/>
    <col min="13330" max="13330" width="12.625" style="120" customWidth="1"/>
    <col min="13331" max="13568" width="9" style="120"/>
    <col min="13569" max="13569" width="22.625" style="120" customWidth="1"/>
    <col min="13570" max="13571" width="13.25" style="120" customWidth="1"/>
    <col min="13572" max="13573" width="12.875" style="120" customWidth="1"/>
    <col min="13574" max="13574" width="14" style="120" bestFit="1" customWidth="1"/>
    <col min="13575" max="13577" width="12.875" style="120" customWidth="1"/>
    <col min="13578" max="13579" width="19.25" style="120" customWidth="1"/>
    <col min="13580" max="13580" width="9" style="120"/>
    <col min="13581" max="13581" width="9.125" style="120" bestFit="1" customWidth="1"/>
    <col min="13582" max="13582" width="9.125" style="120" customWidth="1"/>
    <col min="13583" max="13583" width="9.125" style="120" bestFit="1" customWidth="1"/>
    <col min="13584" max="13584" width="10.25" style="120" bestFit="1" customWidth="1"/>
    <col min="13585" max="13585" width="10.25" style="120" customWidth="1"/>
    <col min="13586" max="13586" width="12.625" style="120" customWidth="1"/>
    <col min="13587" max="13824" width="9" style="120"/>
    <col min="13825" max="13825" width="22.625" style="120" customWidth="1"/>
    <col min="13826" max="13827" width="13.25" style="120" customWidth="1"/>
    <col min="13828" max="13829" width="12.875" style="120" customWidth="1"/>
    <col min="13830" max="13830" width="14" style="120" bestFit="1" customWidth="1"/>
    <col min="13831" max="13833" width="12.875" style="120" customWidth="1"/>
    <col min="13834" max="13835" width="19.25" style="120" customWidth="1"/>
    <col min="13836" max="13836" width="9" style="120"/>
    <col min="13837" max="13837" width="9.125" style="120" bestFit="1" customWidth="1"/>
    <col min="13838" max="13838" width="9.125" style="120" customWidth="1"/>
    <col min="13839" max="13839" width="9.125" style="120" bestFit="1" customWidth="1"/>
    <col min="13840" max="13840" width="10.25" style="120" bestFit="1" customWidth="1"/>
    <col min="13841" max="13841" width="10.25" style="120" customWidth="1"/>
    <col min="13842" max="13842" width="12.625" style="120" customWidth="1"/>
    <col min="13843" max="14080" width="9" style="120"/>
    <col min="14081" max="14081" width="22.625" style="120" customWidth="1"/>
    <col min="14082" max="14083" width="13.25" style="120" customWidth="1"/>
    <col min="14084" max="14085" width="12.875" style="120" customWidth="1"/>
    <col min="14086" max="14086" width="14" style="120" bestFit="1" customWidth="1"/>
    <col min="14087" max="14089" width="12.875" style="120" customWidth="1"/>
    <col min="14090" max="14091" width="19.25" style="120" customWidth="1"/>
    <col min="14092" max="14092" width="9" style="120"/>
    <col min="14093" max="14093" width="9.125" style="120" bestFit="1" customWidth="1"/>
    <col min="14094" max="14094" width="9.125" style="120" customWidth="1"/>
    <col min="14095" max="14095" width="9.125" style="120" bestFit="1" customWidth="1"/>
    <col min="14096" max="14096" width="10.25" style="120" bestFit="1" customWidth="1"/>
    <col min="14097" max="14097" width="10.25" style="120" customWidth="1"/>
    <col min="14098" max="14098" width="12.625" style="120" customWidth="1"/>
    <col min="14099" max="14336" width="9" style="120"/>
    <col min="14337" max="14337" width="22.625" style="120" customWidth="1"/>
    <col min="14338" max="14339" width="13.25" style="120" customWidth="1"/>
    <col min="14340" max="14341" width="12.875" style="120" customWidth="1"/>
    <col min="14342" max="14342" width="14" style="120" bestFit="1" customWidth="1"/>
    <col min="14343" max="14345" width="12.875" style="120" customWidth="1"/>
    <col min="14346" max="14347" width="19.25" style="120" customWidth="1"/>
    <col min="14348" max="14348" width="9" style="120"/>
    <col min="14349" max="14349" width="9.125" style="120" bestFit="1" customWidth="1"/>
    <col min="14350" max="14350" width="9.125" style="120" customWidth="1"/>
    <col min="14351" max="14351" width="9.125" style="120" bestFit="1" customWidth="1"/>
    <col min="14352" max="14352" width="10.25" style="120" bestFit="1" customWidth="1"/>
    <col min="14353" max="14353" width="10.25" style="120" customWidth="1"/>
    <col min="14354" max="14354" width="12.625" style="120" customWidth="1"/>
    <col min="14355" max="14592" width="9" style="120"/>
    <col min="14593" max="14593" width="22.625" style="120" customWidth="1"/>
    <col min="14594" max="14595" width="13.25" style="120" customWidth="1"/>
    <col min="14596" max="14597" width="12.875" style="120" customWidth="1"/>
    <col min="14598" max="14598" width="14" style="120" bestFit="1" customWidth="1"/>
    <col min="14599" max="14601" width="12.875" style="120" customWidth="1"/>
    <col min="14602" max="14603" width="19.25" style="120" customWidth="1"/>
    <col min="14604" max="14604" width="9" style="120"/>
    <col min="14605" max="14605" width="9.125" style="120" bestFit="1" customWidth="1"/>
    <col min="14606" max="14606" width="9.125" style="120" customWidth="1"/>
    <col min="14607" max="14607" width="9.125" style="120" bestFit="1" customWidth="1"/>
    <col min="14608" max="14608" width="10.25" style="120" bestFit="1" customWidth="1"/>
    <col min="14609" max="14609" width="10.25" style="120" customWidth="1"/>
    <col min="14610" max="14610" width="12.625" style="120" customWidth="1"/>
    <col min="14611" max="14848" width="9" style="120"/>
    <col min="14849" max="14849" width="22.625" style="120" customWidth="1"/>
    <col min="14850" max="14851" width="13.25" style="120" customWidth="1"/>
    <col min="14852" max="14853" width="12.875" style="120" customWidth="1"/>
    <col min="14854" max="14854" width="14" style="120" bestFit="1" customWidth="1"/>
    <col min="14855" max="14857" width="12.875" style="120" customWidth="1"/>
    <col min="14858" max="14859" width="19.25" style="120" customWidth="1"/>
    <col min="14860" max="14860" width="9" style="120"/>
    <col min="14861" max="14861" width="9.125" style="120" bestFit="1" customWidth="1"/>
    <col min="14862" max="14862" width="9.125" style="120" customWidth="1"/>
    <col min="14863" max="14863" width="9.125" style="120" bestFit="1" customWidth="1"/>
    <col min="14864" max="14864" width="10.25" style="120" bestFit="1" customWidth="1"/>
    <col min="14865" max="14865" width="10.25" style="120" customWidth="1"/>
    <col min="14866" max="14866" width="12.625" style="120" customWidth="1"/>
    <col min="14867" max="15104" width="9" style="120"/>
    <col min="15105" max="15105" width="22.625" style="120" customWidth="1"/>
    <col min="15106" max="15107" width="13.25" style="120" customWidth="1"/>
    <col min="15108" max="15109" width="12.875" style="120" customWidth="1"/>
    <col min="15110" max="15110" width="14" style="120" bestFit="1" customWidth="1"/>
    <col min="15111" max="15113" width="12.875" style="120" customWidth="1"/>
    <col min="15114" max="15115" width="19.25" style="120" customWidth="1"/>
    <col min="15116" max="15116" width="9" style="120"/>
    <col min="15117" max="15117" width="9.125" style="120" bestFit="1" customWidth="1"/>
    <col min="15118" max="15118" width="9.125" style="120" customWidth="1"/>
    <col min="15119" max="15119" width="9.125" style="120" bestFit="1" customWidth="1"/>
    <col min="15120" max="15120" width="10.25" style="120" bestFit="1" customWidth="1"/>
    <col min="15121" max="15121" width="10.25" style="120" customWidth="1"/>
    <col min="15122" max="15122" width="12.625" style="120" customWidth="1"/>
    <col min="15123" max="15360" width="9" style="120"/>
    <col min="15361" max="15361" width="22.625" style="120" customWidth="1"/>
    <col min="15362" max="15363" width="13.25" style="120" customWidth="1"/>
    <col min="15364" max="15365" width="12.875" style="120" customWidth="1"/>
    <col min="15366" max="15366" width="14" style="120" bestFit="1" customWidth="1"/>
    <col min="15367" max="15369" width="12.875" style="120" customWidth="1"/>
    <col min="15370" max="15371" width="19.25" style="120" customWidth="1"/>
    <col min="15372" max="15372" width="9" style="120"/>
    <col min="15373" max="15373" width="9.125" style="120" bestFit="1" customWidth="1"/>
    <col min="15374" max="15374" width="9.125" style="120" customWidth="1"/>
    <col min="15375" max="15375" width="9.125" style="120" bestFit="1" customWidth="1"/>
    <col min="15376" max="15376" width="10.25" style="120" bestFit="1" customWidth="1"/>
    <col min="15377" max="15377" width="10.25" style="120" customWidth="1"/>
    <col min="15378" max="15378" width="12.625" style="120" customWidth="1"/>
    <col min="15379" max="15616" width="9" style="120"/>
    <col min="15617" max="15617" width="22.625" style="120" customWidth="1"/>
    <col min="15618" max="15619" width="13.25" style="120" customWidth="1"/>
    <col min="15620" max="15621" width="12.875" style="120" customWidth="1"/>
    <col min="15622" max="15622" width="14" style="120" bestFit="1" customWidth="1"/>
    <col min="15623" max="15625" width="12.875" style="120" customWidth="1"/>
    <col min="15626" max="15627" width="19.25" style="120" customWidth="1"/>
    <col min="15628" max="15628" width="9" style="120"/>
    <col min="15629" max="15629" width="9.125" style="120" bestFit="1" customWidth="1"/>
    <col min="15630" max="15630" width="9.125" style="120" customWidth="1"/>
    <col min="15631" max="15631" width="9.125" style="120" bestFit="1" customWidth="1"/>
    <col min="15632" max="15632" width="10.25" style="120" bestFit="1" customWidth="1"/>
    <col min="15633" max="15633" width="10.25" style="120" customWidth="1"/>
    <col min="15634" max="15634" width="12.625" style="120" customWidth="1"/>
    <col min="15635" max="15872" width="9" style="120"/>
    <col min="15873" max="15873" width="22.625" style="120" customWidth="1"/>
    <col min="15874" max="15875" width="13.25" style="120" customWidth="1"/>
    <col min="15876" max="15877" width="12.875" style="120" customWidth="1"/>
    <col min="15878" max="15878" width="14" style="120" bestFit="1" customWidth="1"/>
    <col min="15879" max="15881" width="12.875" style="120" customWidth="1"/>
    <col min="15882" max="15883" width="19.25" style="120" customWidth="1"/>
    <col min="15884" max="15884" width="9" style="120"/>
    <col min="15885" max="15885" width="9.125" style="120" bestFit="1" customWidth="1"/>
    <col min="15886" max="15886" width="9.125" style="120" customWidth="1"/>
    <col min="15887" max="15887" width="9.125" style="120" bestFit="1" customWidth="1"/>
    <col min="15888" max="15888" width="10.25" style="120" bestFit="1" customWidth="1"/>
    <col min="15889" max="15889" width="10.25" style="120" customWidth="1"/>
    <col min="15890" max="15890" width="12.625" style="120" customWidth="1"/>
    <col min="15891" max="16128" width="9" style="120"/>
    <col min="16129" max="16129" width="22.625" style="120" customWidth="1"/>
    <col min="16130" max="16131" width="13.25" style="120" customWidth="1"/>
    <col min="16132" max="16133" width="12.875" style="120" customWidth="1"/>
    <col min="16134" max="16134" width="14" style="120" bestFit="1" customWidth="1"/>
    <col min="16135" max="16137" width="12.875" style="120" customWidth="1"/>
    <col min="16138" max="16139" width="19.25" style="120" customWidth="1"/>
    <col min="16140" max="16140" width="9" style="120"/>
    <col min="16141" max="16141" width="9.125" style="120" bestFit="1" customWidth="1"/>
    <col min="16142" max="16142" width="9.125" style="120" customWidth="1"/>
    <col min="16143" max="16143" width="9.125" style="120" bestFit="1" customWidth="1"/>
    <col min="16144" max="16144" width="10.25" style="120" bestFit="1" customWidth="1"/>
    <col min="16145" max="16145" width="10.25" style="120" customWidth="1"/>
    <col min="16146" max="16146" width="12.625" style="120" customWidth="1"/>
    <col min="16147" max="16384" width="9" style="120"/>
  </cols>
  <sheetData>
    <row r="1" spans="1:11" x14ac:dyDescent="0.4">
      <c r="A1" s="120" t="s">
        <v>129</v>
      </c>
    </row>
    <row r="2" spans="1:11" x14ac:dyDescent="0.4">
      <c r="A2" s="119" t="s">
        <v>130</v>
      </c>
    </row>
    <row r="4" spans="1:11" x14ac:dyDescent="0.4">
      <c r="A4" s="120" t="s">
        <v>77</v>
      </c>
    </row>
    <row r="5" spans="1:11" x14ac:dyDescent="0.4">
      <c r="A5" s="120" t="s">
        <v>78</v>
      </c>
    </row>
    <row r="7" spans="1:11" x14ac:dyDescent="0.4">
      <c r="A7" s="120" t="s">
        <v>79</v>
      </c>
    </row>
    <row r="8" spans="1:11" x14ac:dyDescent="0.4">
      <c r="A8" s="120" t="s">
        <v>80</v>
      </c>
    </row>
    <row r="10" spans="1:11" x14ac:dyDescent="0.4">
      <c r="A10" s="120" t="s">
        <v>81</v>
      </c>
    </row>
    <row r="11" spans="1:11" x14ac:dyDescent="0.4">
      <c r="A11" s="120" t="s">
        <v>82</v>
      </c>
    </row>
    <row r="13" spans="1:11" x14ac:dyDescent="0.4">
      <c r="A13" s="121" t="s">
        <v>83</v>
      </c>
    </row>
    <row r="14" spans="1:11" x14ac:dyDescent="0.4">
      <c r="A14" s="121" t="s">
        <v>84</v>
      </c>
    </row>
    <row r="15" spans="1:11" x14ac:dyDescent="0.4">
      <c r="A15" s="122"/>
    </row>
    <row r="16" spans="1:11" ht="14.25" thickBot="1" x14ac:dyDescent="0.45">
      <c r="K16" s="120" t="s">
        <v>85</v>
      </c>
    </row>
    <row r="17" spans="1:11" x14ac:dyDescent="0.4">
      <c r="A17" s="166"/>
      <c r="B17" s="123" t="s">
        <v>86</v>
      </c>
      <c r="C17" s="124" t="s">
        <v>87</v>
      </c>
      <c r="D17" s="125" t="s">
        <v>88</v>
      </c>
      <c r="E17" s="125" t="s">
        <v>89</v>
      </c>
      <c r="F17" s="124" t="s">
        <v>90</v>
      </c>
      <c r="G17" s="125" t="s">
        <v>91</v>
      </c>
      <c r="H17" s="126" t="s">
        <v>92</v>
      </c>
      <c r="I17" s="127" t="s">
        <v>93</v>
      </c>
      <c r="J17" s="128" t="s">
        <v>94</v>
      </c>
      <c r="K17" s="129" t="s">
        <v>95</v>
      </c>
    </row>
    <row r="18" spans="1:11" x14ac:dyDescent="0.4">
      <c r="A18" s="167"/>
      <c r="B18" s="130" t="s">
        <v>96</v>
      </c>
      <c r="C18" s="131" t="s">
        <v>97</v>
      </c>
      <c r="D18" s="132" t="s">
        <v>98</v>
      </c>
      <c r="E18" s="132" t="s">
        <v>99</v>
      </c>
      <c r="F18" s="133" t="s">
        <v>100</v>
      </c>
      <c r="G18" s="134" t="s">
        <v>101</v>
      </c>
      <c r="H18" s="135" t="s">
        <v>102</v>
      </c>
      <c r="I18" s="136" t="s">
        <v>103</v>
      </c>
      <c r="J18" s="137" t="s">
        <v>104</v>
      </c>
      <c r="K18" s="138" t="s">
        <v>105</v>
      </c>
    </row>
    <row r="19" spans="1:11" ht="14.25" thickBot="1" x14ac:dyDescent="0.45">
      <c r="A19" s="168"/>
      <c r="B19" s="139"/>
      <c r="C19" s="140"/>
      <c r="D19" s="141"/>
      <c r="E19" s="141"/>
      <c r="F19" s="131" t="s">
        <v>106</v>
      </c>
      <c r="G19" s="132" t="s">
        <v>107</v>
      </c>
      <c r="H19" s="142" t="s">
        <v>108</v>
      </c>
      <c r="I19" s="136" t="s">
        <v>109</v>
      </c>
      <c r="J19" s="137" t="s">
        <v>110</v>
      </c>
      <c r="K19" s="138" t="s">
        <v>111</v>
      </c>
    </row>
    <row r="20" spans="1:11" ht="49.5" customHeight="1" thickTop="1" thickBot="1" x14ac:dyDescent="0.45">
      <c r="A20" s="143" t="s">
        <v>126</v>
      </c>
      <c r="B20" s="144"/>
      <c r="C20" s="145"/>
      <c r="D20" s="145"/>
      <c r="E20" s="145"/>
      <c r="F20" s="146">
        <f>B20+D20</f>
        <v>0</v>
      </c>
      <c r="G20" s="147">
        <f>C20+E20</f>
        <v>0</v>
      </c>
      <c r="H20" s="148">
        <f>F20-G20</f>
        <v>0</v>
      </c>
      <c r="I20" s="149" t="str">
        <f>IF(C20=0,"-",B20/C20)</f>
        <v>-</v>
      </c>
      <c r="J20" s="150" t="e">
        <f>D20/(E20+H20)</f>
        <v>#DIV/0!</v>
      </c>
      <c r="K20" s="151" t="e">
        <f>H20/(G20+H20)</f>
        <v>#DIV/0!</v>
      </c>
    </row>
    <row r="22" spans="1:11" ht="14.25" thickBot="1" x14ac:dyDescent="0.45"/>
    <row r="23" spans="1:11" x14ac:dyDescent="0.4">
      <c r="A23" s="166"/>
      <c r="B23" s="152" t="s">
        <v>112</v>
      </c>
      <c r="C23" s="124" t="s">
        <v>113</v>
      </c>
      <c r="D23" s="125" t="s">
        <v>114</v>
      </c>
      <c r="E23" s="124" t="s">
        <v>115</v>
      </c>
      <c r="F23" s="153" t="s">
        <v>116</v>
      </c>
    </row>
    <row r="24" spans="1:11" x14ac:dyDescent="0.4">
      <c r="A24" s="167"/>
      <c r="B24" s="130" t="s">
        <v>117</v>
      </c>
      <c r="C24" s="131" t="s">
        <v>118</v>
      </c>
      <c r="D24" s="134" t="s">
        <v>119</v>
      </c>
      <c r="E24" s="131" t="s">
        <v>120</v>
      </c>
      <c r="F24" s="154" t="s">
        <v>121</v>
      </c>
      <c r="K24" s="120" t="s">
        <v>122</v>
      </c>
    </row>
    <row r="25" spans="1:11" x14ac:dyDescent="0.4">
      <c r="A25" s="167"/>
      <c r="B25" s="130"/>
      <c r="C25" s="131"/>
      <c r="D25" s="134" t="s">
        <v>123</v>
      </c>
      <c r="E25" s="131"/>
      <c r="F25" s="154" t="s">
        <v>124</v>
      </c>
    </row>
    <row r="26" spans="1:11" ht="14.25" thickBot="1" x14ac:dyDescent="0.45">
      <c r="A26" s="168"/>
      <c r="B26" s="130"/>
      <c r="C26" s="131"/>
      <c r="D26" s="155" t="s">
        <v>125</v>
      </c>
      <c r="E26" s="141"/>
      <c r="F26" s="156" t="s">
        <v>109</v>
      </c>
    </row>
    <row r="27" spans="1:11" ht="47.25" customHeight="1" thickTop="1" thickBot="1" x14ac:dyDescent="0.45">
      <c r="A27" s="157" t="s">
        <v>127</v>
      </c>
      <c r="B27" s="158"/>
      <c r="C27" s="159"/>
      <c r="D27" s="160"/>
      <c r="E27" s="161"/>
      <c r="F27" s="162" t="e">
        <f>(B27+C27-D27)/E27</f>
        <v>#DIV/0!</v>
      </c>
    </row>
    <row r="28" spans="1:11" ht="42.75" customHeight="1" thickTop="1" thickBot="1" x14ac:dyDescent="0.45">
      <c r="A28" s="163" t="s">
        <v>128</v>
      </c>
      <c r="B28" s="158"/>
      <c r="C28" s="159"/>
      <c r="D28" s="160"/>
      <c r="E28" s="164"/>
      <c r="F28" s="165" t="e">
        <f>(B28+C28-D28)/E28</f>
        <v>#DIV/0!</v>
      </c>
    </row>
  </sheetData>
  <mergeCells count="2">
    <mergeCell ref="A17:A19"/>
    <mergeCell ref="A23:A26"/>
  </mergeCells>
  <phoneticPr fontId="1"/>
  <pageMargins left="0.43307086614173229" right="0.43307086614173229" top="1.4566929133858268" bottom="0.98425196850393704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Normal="100" zoomScaleSheetLayoutView="100" workbookViewId="0">
      <selection activeCell="C11" sqref="C11"/>
    </sheetView>
  </sheetViews>
  <sheetFormatPr defaultRowHeight="12" x14ac:dyDescent="0.15"/>
  <cols>
    <col min="1" max="1" width="17.875" style="85" customWidth="1"/>
    <col min="2" max="2" width="2.875" style="85" customWidth="1"/>
    <col min="3" max="3" width="18.875" style="85" customWidth="1"/>
    <col min="4" max="4" width="4.25" style="55" customWidth="1"/>
    <col min="5" max="5" width="23.875" style="55" customWidth="1"/>
    <col min="6" max="7" width="20" style="55" customWidth="1"/>
    <col min="8" max="256" width="9" style="55"/>
    <col min="257" max="257" width="17.875" style="55" customWidth="1"/>
    <col min="258" max="258" width="2.875" style="55" customWidth="1"/>
    <col min="259" max="259" width="18.875" style="55" customWidth="1"/>
    <col min="260" max="260" width="4.25" style="55" customWidth="1"/>
    <col min="261" max="261" width="15" style="55" customWidth="1"/>
    <col min="262" max="263" width="20" style="55" customWidth="1"/>
    <col min="264" max="512" width="9" style="55"/>
    <col min="513" max="513" width="17.875" style="55" customWidth="1"/>
    <col min="514" max="514" width="2.875" style="55" customWidth="1"/>
    <col min="515" max="515" width="18.875" style="55" customWidth="1"/>
    <col min="516" max="516" width="4.25" style="55" customWidth="1"/>
    <col min="517" max="517" width="15" style="55" customWidth="1"/>
    <col min="518" max="519" width="20" style="55" customWidth="1"/>
    <col min="520" max="768" width="9" style="55"/>
    <col min="769" max="769" width="17.875" style="55" customWidth="1"/>
    <col min="770" max="770" width="2.875" style="55" customWidth="1"/>
    <col min="771" max="771" width="18.875" style="55" customWidth="1"/>
    <col min="772" max="772" width="4.25" style="55" customWidth="1"/>
    <col min="773" max="773" width="15" style="55" customWidth="1"/>
    <col min="774" max="775" width="20" style="55" customWidth="1"/>
    <col min="776" max="1024" width="9" style="55"/>
    <col min="1025" max="1025" width="17.875" style="55" customWidth="1"/>
    <col min="1026" max="1026" width="2.875" style="55" customWidth="1"/>
    <col min="1027" max="1027" width="18.875" style="55" customWidth="1"/>
    <col min="1028" max="1028" width="4.25" style="55" customWidth="1"/>
    <col min="1029" max="1029" width="15" style="55" customWidth="1"/>
    <col min="1030" max="1031" width="20" style="55" customWidth="1"/>
    <col min="1032" max="1280" width="9" style="55"/>
    <col min="1281" max="1281" width="17.875" style="55" customWidth="1"/>
    <col min="1282" max="1282" width="2.875" style="55" customWidth="1"/>
    <col min="1283" max="1283" width="18.875" style="55" customWidth="1"/>
    <col min="1284" max="1284" width="4.25" style="55" customWidth="1"/>
    <col min="1285" max="1285" width="15" style="55" customWidth="1"/>
    <col min="1286" max="1287" width="20" style="55" customWidth="1"/>
    <col min="1288" max="1536" width="9" style="55"/>
    <col min="1537" max="1537" width="17.875" style="55" customWidth="1"/>
    <col min="1538" max="1538" width="2.875" style="55" customWidth="1"/>
    <col min="1539" max="1539" width="18.875" style="55" customWidth="1"/>
    <col min="1540" max="1540" width="4.25" style="55" customWidth="1"/>
    <col min="1541" max="1541" width="15" style="55" customWidth="1"/>
    <col min="1542" max="1543" width="20" style="55" customWidth="1"/>
    <col min="1544" max="1792" width="9" style="55"/>
    <col min="1793" max="1793" width="17.875" style="55" customWidth="1"/>
    <col min="1794" max="1794" width="2.875" style="55" customWidth="1"/>
    <col min="1795" max="1795" width="18.875" style="55" customWidth="1"/>
    <col min="1796" max="1796" width="4.25" style="55" customWidth="1"/>
    <col min="1797" max="1797" width="15" style="55" customWidth="1"/>
    <col min="1798" max="1799" width="20" style="55" customWidth="1"/>
    <col min="1800" max="2048" width="9" style="55"/>
    <col min="2049" max="2049" width="17.875" style="55" customWidth="1"/>
    <col min="2050" max="2050" width="2.875" style="55" customWidth="1"/>
    <col min="2051" max="2051" width="18.875" style="55" customWidth="1"/>
    <col min="2052" max="2052" width="4.25" style="55" customWidth="1"/>
    <col min="2053" max="2053" width="15" style="55" customWidth="1"/>
    <col min="2054" max="2055" width="20" style="55" customWidth="1"/>
    <col min="2056" max="2304" width="9" style="55"/>
    <col min="2305" max="2305" width="17.875" style="55" customWidth="1"/>
    <col min="2306" max="2306" width="2.875" style="55" customWidth="1"/>
    <col min="2307" max="2307" width="18.875" style="55" customWidth="1"/>
    <col min="2308" max="2308" width="4.25" style="55" customWidth="1"/>
    <col min="2309" max="2309" width="15" style="55" customWidth="1"/>
    <col min="2310" max="2311" width="20" style="55" customWidth="1"/>
    <col min="2312" max="2560" width="9" style="55"/>
    <col min="2561" max="2561" width="17.875" style="55" customWidth="1"/>
    <col min="2562" max="2562" width="2.875" style="55" customWidth="1"/>
    <col min="2563" max="2563" width="18.875" style="55" customWidth="1"/>
    <col min="2564" max="2564" width="4.25" style="55" customWidth="1"/>
    <col min="2565" max="2565" width="15" style="55" customWidth="1"/>
    <col min="2566" max="2567" width="20" style="55" customWidth="1"/>
    <col min="2568" max="2816" width="9" style="55"/>
    <col min="2817" max="2817" width="17.875" style="55" customWidth="1"/>
    <col min="2818" max="2818" width="2.875" style="55" customWidth="1"/>
    <col min="2819" max="2819" width="18.875" style="55" customWidth="1"/>
    <col min="2820" max="2820" width="4.25" style="55" customWidth="1"/>
    <col min="2821" max="2821" width="15" style="55" customWidth="1"/>
    <col min="2822" max="2823" width="20" style="55" customWidth="1"/>
    <col min="2824" max="3072" width="9" style="55"/>
    <col min="3073" max="3073" width="17.875" style="55" customWidth="1"/>
    <col min="3074" max="3074" width="2.875" style="55" customWidth="1"/>
    <col min="3075" max="3075" width="18.875" style="55" customWidth="1"/>
    <col min="3076" max="3076" width="4.25" style="55" customWidth="1"/>
    <col min="3077" max="3077" width="15" style="55" customWidth="1"/>
    <col min="3078" max="3079" width="20" style="55" customWidth="1"/>
    <col min="3080" max="3328" width="9" style="55"/>
    <col min="3329" max="3329" width="17.875" style="55" customWidth="1"/>
    <col min="3330" max="3330" width="2.875" style="55" customWidth="1"/>
    <col min="3331" max="3331" width="18.875" style="55" customWidth="1"/>
    <col min="3332" max="3332" width="4.25" style="55" customWidth="1"/>
    <col min="3333" max="3333" width="15" style="55" customWidth="1"/>
    <col min="3334" max="3335" width="20" style="55" customWidth="1"/>
    <col min="3336" max="3584" width="9" style="55"/>
    <col min="3585" max="3585" width="17.875" style="55" customWidth="1"/>
    <col min="3586" max="3586" width="2.875" style="55" customWidth="1"/>
    <col min="3587" max="3587" width="18.875" style="55" customWidth="1"/>
    <col min="3588" max="3588" width="4.25" style="55" customWidth="1"/>
    <col min="3589" max="3589" width="15" style="55" customWidth="1"/>
    <col min="3590" max="3591" width="20" style="55" customWidth="1"/>
    <col min="3592" max="3840" width="9" style="55"/>
    <col min="3841" max="3841" width="17.875" style="55" customWidth="1"/>
    <col min="3842" max="3842" width="2.875" style="55" customWidth="1"/>
    <col min="3843" max="3843" width="18.875" style="55" customWidth="1"/>
    <col min="3844" max="3844" width="4.25" style="55" customWidth="1"/>
    <col min="3845" max="3845" width="15" style="55" customWidth="1"/>
    <col min="3846" max="3847" width="20" style="55" customWidth="1"/>
    <col min="3848" max="4096" width="9" style="55"/>
    <col min="4097" max="4097" width="17.875" style="55" customWidth="1"/>
    <col min="4098" max="4098" width="2.875" style="55" customWidth="1"/>
    <col min="4099" max="4099" width="18.875" style="55" customWidth="1"/>
    <col min="4100" max="4100" width="4.25" style="55" customWidth="1"/>
    <col min="4101" max="4101" width="15" style="55" customWidth="1"/>
    <col min="4102" max="4103" width="20" style="55" customWidth="1"/>
    <col min="4104" max="4352" width="9" style="55"/>
    <col min="4353" max="4353" width="17.875" style="55" customWidth="1"/>
    <col min="4354" max="4354" width="2.875" style="55" customWidth="1"/>
    <col min="4355" max="4355" width="18.875" style="55" customWidth="1"/>
    <col min="4356" max="4356" width="4.25" style="55" customWidth="1"/>
    <col min="4357" max="4357" width="15" style="55" customWidth="1"/>
    <col min="4358" max="4359" width="20" style="55" customWidth="1"/>
    <col min="4360" max="4608" width="9" style="55"/>
    <col min="4609" max="4609" width="17.875" style="55" customWidth="1"/>
    <col min="4610" max="4610" width="2.875" style="55" customWidth="1"/>
    <col min="4611" max="4611" width="18.875" style="55" customWidth="1"/>
    <col min="4612" max="4612" width="4.25" style="55" customWidth="1"/>
    <col min="4613" max="4613" width="15" style="55" customWidth="1"/>
    <col min="4614" max="4615" width="20" style="55" customWidth="1"/>
    <col min="4616" max="4864" width="9" style="55"/>
    <col min="4865" max="4865" width="17.875" style="55" customWidth="1"/>
    <col min="4866" max="4866" width="2.875" style="55" customWidth="1"/>
    <col min="4867" max="4867" width="18.875" style="55" customWidth="1"/>
    <col min="4868" max="4868" width="4.25" style="55" customWidth="1"/>
    <col min="4869" max="4869" width="15" style="55" customWidth="1"/>
    <col min="4870" max="4871" width="20" style="55" customWidth="1"/>
    <col min="4872" max="5120" width="9" style="55"/>
    <col min="5121" max="5121" width="17.875" style="55" customWidth="1"/>
    <col min="5122" max="5122" width="2.875" style="55" customWidth="1"/>
    <col min="5123" max="5123" width="18.875" style="55" customWidth="1"/>
    <col min="5124" max="5124" width="4.25" style="55" customWidth="1"/>
    <col min="5125" max="5125" width="15" style="55" customWidth="1"/>
    <col min="5126" max="5127" width="20" style="55" customWidth="1"/>
    <col min="5128" max="5376" width="9" style="55"/>
    <col min="5377" max="5377" width="17.875" style="55" customWidth="1"/>
    <col min="5378" max="5378" width="2.875" style="55" customWidth="1"/>
    <col min="5379" max="5379" width="18.875" style="55" customWidth="1"/>
    <col min="5380" max="5380" width="4.25" style="55" customWidth="1"/>
    <col min="5381" max="5381" width="15" style="55" customWidth="1"/>
    <col min="5382" max="5383" width="20" style="55" customWidth="1"/>
    <col min="5384" max="5632" width="9" style="55"/>
    <col min="5633" max="5633" width="17.875" style="55" customWidth="1"/>
    <col min="5634" max="5634" width="2.875" style="55" customWidth="1"/>
    <col min="5635" max="5635" width="18.875" style="55" customWidth="1"/>
    <col min="5636" max="5636" width="4.25" style="55" customWidth="1"/>
    <col min="5637" max="5637" width="15" style="55" customWidth="1"/>
    <col min="5638" max="5639" width="20" style="55" customWidth="1"/>
    <col min="5640" max="5888" width="9" style="55"/>
    <col min="5889" max="5889" width="17.875" style="55" customWidth="1"/>
    <col min="5890" max="5890" width="2.875" style="55" customWidth="1"/>
    <col min="5891" max="5891" width="18.875" style="55" customWidth="1"/>
    <col min="5892" max="5892" width="4.25" style="55" customWidth="1"/>
    <col min="5893" max="5893" width="15" style="55" customWidth="1"/>
    <col min="5894" max="5895" width="20" style="55" customWidth="1"/>
    <col min="5896" max="6144" width="9" style="55"/>
    <col min="6145" max="6145" width="17.875" style="55" customWidth="1"/>
    <col min="6146" max="6146" width="2.875" style="55" customWidth="1"/>
    <col min="6147" max="6147" width="18.875" style="55" customWidth="1"/>
    <col min="6148" max="6148" width="4.25" style="55" customWidth="1"/>
    <col min="6149" max="6149" width="15" style="55" customWidth="1"/>
    <col min="6150" max="6151" width="20" style="55" customWidth="1"/>
    <col min="6152" max="6400" width="9" style="55"/>
    <col min="6401" max="6401" width="17.875" style="55" customWidth="1"/>
    <col min="6402" max="6402" width="2.875" style="55" customWidth="1"/>
    <col min="6403" max="6403" width="18.875" style="55" customWidth="1"/>
    <col min="6404" max="6404" width="4.25" style="55" customWidth="1"/>
    <col min="6405" max="6405" width="15" style="55" customWidth="1"/>
    <col min="6406" max="6407" width="20" style="55" customWidth="1"/>
    <col min="6408" max="6656" width="9" style="55"/>
    <col min="6657" max="6657" width="17.875" style="55" customWidth="1"/>
    <col min="6658" max="6658" width="2.875" style="55" customWidth="1"/>
    <col min="6659" max="6659" width="18.875" style="55" customWidth="1"/>
    <col min="6660" max="6660" width="4.25" style="55" customWidth="1"/>
    <col min="6661" max="6661" width="15" style="55" customWidth="1"/>
    <col min="6662" max="6663" width="20" style="55" customWidth="1"/>
    <col min="6664" max="6912" width="9" style="55"/>
    <col min="6913" max="6913" width="17.875" style="55" customWidth="1"/>
    <col min="6914" max="6914" width="2.875" style="55" customWidth="1"/>
    <col min="6915" max="6915" width="18.875" style="55" customWidth="1"/>
    <col min="6916" max="6916" width="4.25" style="55" customWidth="1"/>
    <col min="6917" max="6917" width="15" style="55" customWidth="1"/>
    <col min="6918" max="6919" width="20" style="55" customWidth="1"/>
    <col min="6920" max="7168" width="9" style="55"/>
    <col min="7169" max="7169" width="17.875" style="55" customWidth="1"/>
    <col min="7170" max="7170" width="2.875" style="55" customWidth="1"/>
    <col min="7171" max="7171" width="18.875" style="55" customWidth="1"/>
    <col min="7172" max="7172" width="4.25" style="55" customWidth="1"/>
    <col min="7173" max="7173" width="15" style="55" customWidth="1"/>
    <col min="7174" max="7175" width="20" style="55" customWidth="1"/>
    <col min="7176" max="7424" width="9" style="55"/>
    <col min="7425" max="7425" width="17.875" style="55" customWidth="1"/>
    <col min="7426" max="7426" width="2.875" style="55" customWidth="1"/>
    <col min="7427" max="7427" width="18.875" style="55" customWidth="1"/>
    <col min="7428" max="7428" width="4.25" style="55" customWidth="1"/>
    <col min="7429" max="7429" width="15" style="55" customWidth="1"/>
    <col min="7430" max="7431" width="20" style="55" customWidth="1"/>
    <col min="7432" max="7680" width="9" style="55"/>
    <col min="7681" max="7681" width="17.875" style="55" customWidth="1"/>
    <col min="7682" max="7682" width="2.875" style="55" customWidth="1"/>
    <col min="7683" max="7683" width="18.875" style="55" customWidth="1"/>
    <col min="7684" max="7684" width="4.25" style="55" customWidth="1"/>
    <col min="7685" max="7685" width="15" style="55" customWidth="1"/>
    <col min="7686" max="7687" width="20" style="55" customWidth="1"/>
    <col min="7688" max="7936" width="9" style="55"/>
    <col min="7937" max="7937" width="17.875" style="55" customWidth="1"/>
    <col min="7938" max="7938" width="2.875" style="55" customWidth="1"/>
    <col min="7939" max="7939" width="18.875" style="55" customWidth="1"/>
    <col min="7940" max="7940" width="4.25" style="55" customWidth="1"/>
    <col min="7941" max="7941" width="15" style="55" customWidth="1"/>
    <col min="7942" max="7943" width="20" style="55" customWidth="1"/>
    <col min="7944" max="8192" width="9" style="55"/>
    <col min="8193" max="8193" width="17.875" style="55" customWidth="1"/>
    <col min="8194" max="8194" width="2.875" style="55" customWidth="1"/>
    <col min="8195" max="8195" width="18.875" style="55" customWidth="1"/>
    <col min="8196" max="8196" width="4.25" style="55" customWidth="1"/>
    <col min="8197" max="8197" width="15" style="55" customWidth="1"/>
    <col min="8198" max="8199" width="20" style="55" customWidth="1"/>
    <col min="8200" max="8448" width="9" style="55"/>
    <col min="8449" max="8449" width="17.875" style="55" customWidth="1"/>
    <col min="8450" max="8450" width="2.875" style="55" customWidth="1"/>
    <col min="8451" max="8451" width="18.875" style="55" customWidth="1"/>
    <col min="8452" max="8452" width="4.25" style="55" customWidth="1"/>
    <col min="8453" max="8453" width="15" style="55" customWidth="1"/>
    <col min="8454" max="8455" width="20" style="55" customWidth="1"/>
    <col min="8456" max="8704" width="9" style="55"/>
    <col min="8705" max="8705" width="17.875" style="55" customWidth="1"/>
    <col min="8706" max="8706" width="2.875" style="55" customWidth="1"/>
    <col min="8707" max="8707" width="18.875" style="55" customWidth="1"/>
    <col min="8708" max="8708" width="4.25" style="55" customWidth="1"/>
    <col min="8709" max="8709" width="15" style="55" customWidth="1"/>
    <col min="8710" max="8711" width="20" style="55" customWidth="1"/>
    <col min="8712" max="8960" width="9" style="55"/>
    <col min="8961" max="8961" width="17.875" style="55" customWidth="1"/>
    <col min="8962" max="8962" width="2.875" style="55" customWidth="1"/>
    <col min="8963" max="8963" width="18.875" style="55" customWidth="1"/>
    <col min="8964" max="8964" width="4.25" style="55" customWidth="1"/>
    <col min="8965" max="8965" width="15" style="55" customWidth="1"/>
    <col min="8966" max="8967" width="20" style="55" customWidth="1"/>
    <col min="8968" max="9216" width="9" style="55"/>
    <col min="9217" max="9217" width="17.875" style="55" customWidth="1"/>
    <col min="9218" max="9218" width="2.875" style="55" customWidth="1"/>
    <col min="9219" max="9219" width="18.875" style="55" customWidth="1"/>
    <col min="9220" max="9220" width="4.25" style="55" customWidth="1"/>
    <col min="9221" max="9221" width="15" style="55" customWidth="1"/>
    <col min="9222" max="9223" width="20" style="55" customWidth="1"/>
    <col min="9224" max="9472" width="9" style="55"/>
    <col min="9473" max="9473" width="17.875" style="55" customWidth="1"/>
    <col min="9474" max="9474" width="2.875" style="55" customWidth="1"/>
    <col min="9475" max="9475" width="18.875" style="55" customWidth="1"/>
    <col min="9476" max="9476" width="4.25" style="55" customWidth="1"/>
    <col min="9477" max="9477" width="15" style="55" customWidth="1"/>
    <col min="9478" max="9479" width="20" style="55" customWidth="1"/>
    <col min="9480" max="9728" width="9" style="55"/>
    <col min="9729" max="9729" width="17.875" style="55" customWidth="1"/>
    <col min="9730" max="9730" width="2.875" style="55" customWidth="1"/>
    <col min="9731" max="9731" width="18.875" style="55" customWidth="1"/>
    <col min="9732" max="9732" width="4.25" style="55" customWidth="1"/>
    <col min="9733" max="9733" width="15" style="55" customWidth="1"/>
    <col min="9734" max="9735" width="20" style="55" customWidth="1"/>
    <col min="9736" max="9984" width="9" style="55"/>
    <col min="9985" max="9985" width="17.875" style="55" customWidth="1"/>
    <col min="9986" max="9986" width="2.875" style="55" customWidth="1"/>
    <col min="9987" max="9987" width="18.875" style="55" customWidth="1"/>
    <col min="9988" max="9988" width="4.25" style="55" customWidth="1"/>
    <col min="9989" max="9989" width="15" style="55" customWidth="1"/>
    <col min="9990" max="9991" width="20" style="55" customWidth="1"/>
    <col min="9992" max="10240" width="9" style="55"/>
    <col min="10241" max="10241" width="17.875" style="55" customWidth="1"/>
    <col min="10242" max="10242" width="2.875" style="55" customWidth="1"/>
    <col min="10243" max="10243" width="18.875" style="55" customWidth="1"/>
    <col min="10244" max="10244" width="4.25" style="55" customWidth="1"/>
    <col min="10245" max="10245" width="15" style="55" customWidth="1"/>
    <col min="10246" max="10247" width="20" style="55" customWidth="1"/>
    <col min="10248" max="10496" width="9" style="55"/>
    <col min="10497" max="10497" width="17.875" style="55" customWidth="1"/>
    <col min="10498" max="10498" width="2.875" style="55" customWidth="1"/>
    <col min="10499" max="10499" width="18.875" style="55" customWidth="1"/>
    <col min="10500" max="10500" width="4.25" style="55" customWidth="1"/>
    <col min="10501" max="10501" width="15" style="55" customWidth="1"/>
    <col min="10502" max="10503" width="20" style="55" customWidth="1"/>
    <col min="10504" max="10752" width="9" style="55"/>
    <col min="10753" max="10753" width="17.875" style="55" customWidth="1"/>
    <col min="10754" max="10754" width="2.875" style="55" customWidth="1"/>
    <col min="10755" max="10755" width="18.875" style="55" customWidth="1"/>
    <col min="10756" max="10756" width="4.25" style="55" customWidth="1"/>
    <col min="10757" max="10757" width="15" style="55" customWidth="1"/>
    <col min="10758" max="10759" width="20" style="55" customWidth="1"/>
    <col min="10760" max="11008" width="9" style="55"/>
    <col min="11009" max="11009" width="17.875" style="55" customWidth="1"/>
    <col min="11010" max="11010" width="2.875" style="55" customWidth="1"/>
    <col min="11011" max="11011" width="18.875" style="55" customWidth="1"/>
    <col min="11012" max="11012" width="4.25" style="55" customWidth="1"/>
    <col min="11013" max="11013" width="15" style="55" customWidth="1"/>
    <col min="11014" max="11015" width="20" style="55" customWidth="1"/>
    <col min="11016" max="11264" width="9" style="55"/>
    <col min="11265" max="11265" width="17.875" style="55" customWidth="1"/>
    <col min="11266" max="11266" width="2.875" style="55" customWidth="1"/>
    <col min="11267" max="11267" width="18.875" style="55" customWidth="1"/>
    <col min="11268" max="11268" width="4.25" style="55" customWidth="1"/>
    <col min="11269" max="11269" width="15" style="55" customWidth="1"/>
    <col min="11270" max="11271" width="20" style="55" customWidth="1"/>
    <col min="11272" max="11520" width="9" style="55"/>
    <col min="11521" max="11521" width="17.875" style="55" customWidth="1"/>
    <col min="11522" max="11522" width="2.875" style="55" customWidth="1"/>
    <col min="11523" max="11523" width="18.875" style="55" customWidth="1"/>
    <col min="11524" max="11524" width="4.25" style="55" customWidth="1"/>
    <col min="11525" max="11525" width="15" style="55" customWidth="1"/>
    <col min="11526" max="11527" width="20" style="55" customWidth="1"/>
    <col min="11528" max="11776" width="9" style="55"/>
    <col min="11777" max="11777" width="17.875" style="55" customWidth="1"/>
    <col min="11778" max="11778" width="2.875" style="55" customWidth="1"/>
    <col min="11779" max="11779" width="18.875" style="55" customWidth="1"/>
    <col min="11780" max="11780" width="4.25" style="55" customWidth="1"/>
    <col min="11781" max="11781" width="15" style="55" customWidth="1"/>
    <col min="11782" max="11783" width="20" style="55" customWidth="1"/>
    <col min="11784" max="12032" width="9" style="55"/>
    <col min="12033" max="12033" width="17.875" style="55" customWidth="1"/>
    <col min="12034" max="12034" width="2.875" style="55" customWidth="1"/>
    <col min="12035" max="12035" width="18.875" style="55" customWidth="1"/>
    <col min="12036" max="12036" width="4.25" style="55" customWidth="1"/>
    <col min="12037" max="12037" width="15" style="55" customWidth="1"/>
    <col min="12038" max="12039" width="20" style="55" customWidth="1"/>
    <col min="12040" max="12288" width="9" style="55"/>
    <col min="12289" max="12289" width="17.875" style="55" customWidth="1"/>
    <col min="12290" max="12290" width="2.875" style="55" customWidth="1"/>
    <col min="12291" max="12291" width="18.875" style="55" customWidth="1"/>
    <col min="12292" max="12292" width="4.25" style="55" customWidth="1"/>
    <col min="12293" max="12293" width="15" style="55" customWidth="1"/>
    <col min="12294" max="12295" width="20" style="55" customWidth="1"/>
    <col min="12296" max="12544" width="9" style="55"/>
    <col min="12545" max="12545" width="17.875" style="55" customWidth="1"/>
    <col min="12546" max="12546" width="2.875" style="55" customWidth="1"/>
    <col min="12547" max="12547" width="18.875" style="55" customWidth="1"/>
    <col min="12548" max="12548" width="4.25" style="55" customWidth="1"/>
    <col min="12549" max="12549" width="15" style="55" customWidth="1"/>
    <col min="12550" max="12551" width="20" style="55" customWidth="1"/>
    <col min="12552" max="12800" width="9" style="55"/>
    <col min="12801" max="12801" width="17.875" style="55" customWidth="1"/>
    <col min="12802" max="12802" width="2.875" style="55" customWidth="1"/>
    <col min="12803" max="12803" width="18.875" style="55" customWidth="1"/>
    <col min="12804" max="12804" width="4.25" style="55" customWidth="1"/>
    <col min="12805" max="12805" width="15" style="55" customWidth="1"/>
    <col min="12806" max="12807" width="20" style="55" customWidth="1"/>
    <col min="12808" max="13056" width="9" style="55"/>
    <col min="13057" max="13057" width="17.875" style="55" customWidth="1"/>
    <col min="13058" max="13058" width="2.875" style="55" customWidth="1"/>
    <col min="13059" max="13059" width="18.875" style="55" customWidth="1"/>
    <col min="13060" max="13060" width="4.25" style="55" customWidth="1"/>
    <col min="13061" max="13061" width="15" style="55" customWidth="1"/>
    <col min="13062" max="13063" width="20" style="55" customWidth="1"/>
    <col min="13064" max="13312" width="9" style="55"/>
    <col min="13313" max="13313" width="17.875" style="55" customWidth="1"/>
    <col min="13314" max="13314" width="2.875" style="55" customWidth="1"/>
    <col min="13315" max="13315" width="18.875" style="55" customWidth="1"/>
    <col min="13316" max="13316" width="4.25" style="55" customWidth="1"/>
    <col min="13317" max="13317" width="15" style="55" customWidth="1"/>
    <col min="13318" max="13319" width="20" style="55" customWidth="1"/>
    <col min="13320" max="13568" width="9" style="55"/>
    <col min="13569" max="13569" width="17.875" style="55" customWidth="1"/>
    <col min="13570" max="13570" width="2.875" style="55" customWidth="1"/>
    <col min="13571" max="13571" width="18.875" style="55" customWidth="1"/>
    <col min="13572" max="13572" width="4.25" style="55" customWidth="1"/>
    <col min="13573" max="13573" width="15" style="55" customWidth="1"/>
    <col min="13574" max="13575" width="20" style="55" customWidth="1"/>
    <col min="13576" max="13824" width="9" style="55"/>
    <col min="13825" max="13825" width="17.875" style="55" customWidth="1"/>
    <col min="13826" max="13826" width="2.875" style="55" customWidth="1"/>
    <col min="13827" max="13827" width="18.875" style="55" customWidth="1"/>
    <col min="13828" max="13828" width="4.25" style="55" customWidth="1"/>
    <col min="13829" max="13829" width="15" style="55" customWidth="1"/>
    <col min="13830" max="13831" width="20" style="55" customWidth="1"/>
    <col min="13832" max="14080" width="9" style="55"/>
    <col min="14081" max="14081" width="17.875" style="55" customWidth="1"/>
    <col min="14082" max="14082" width="2.875" style="55" customWidth="1"/>
    <col min="14083" max="14083" width="18.875" style="55" customWidth="1"/>
    <col min="14084" max="14084" width="4.25" style="55" customWidth="1"/>
    <col min="14085" max="14085" width="15" style="55" customWidth="1"/>
    <col min="14086" max="14087" width="20" style="55" customWidth="1"/>
    <col min="14088" max="14336" width="9" style="55"/>
    <col min="14337" max="14337" width="17.875" style="55" customWidth="1"/>
    <col min="14338" max="14338" width="2.875" style="55" customWidth="1"/>
    <col min="14339" max="14339" width="18.875" style="55" customWidth="1"/>
    <col min="14340" max="14340" width="4.25" style="55" customWidth="1"/>
    <col min="14341" max="14341" width="15" style="55" customWidth="1"/>
    <col min="14342" max="14343" width="20" style="55" customWidth="1"/>
    <col min="14344" max="14592" width="9" style="55"/>
    <col min="14593" max="14593" width="17.875" style="55" customWidth="1"/>
    <col min="14594" max="14594" width="2.875" style="55" customWidth="1"/>
    <col min="14595" max="14595" width="18.875" style="55" customWidth="1"/>
    <col min="14596" max="14596" width="4.25" style="55" customWidth="1"/>
    <col min="14597" max="14597" width="15" style="55" customWidth="1"/>
    <col min="14598" max="14599" width="20" style="55" customWidth="1"/>
    <col min="14600" max="14848" width="9" style="55"/>
    <col min="14849" max="14849" width="17.875" style="55" customWidth="1"/>
    <col min="14850" max="14850" width="2.875" style="55" customWidth="1"/>
    <col min="14851" max="14851" width="18.875" style="55" customWidth="1"/>
    <col min="14852" max="14852" width="4.25" style="55" customWidth="1"/>
    <col min="14853" max="14853" width="15" style="55" customWidth="1"/>
    <col min="14854" max="14855" width="20" style="55" customWidth="1"/>
    <col min="14856" max="15104" width="9" style="55"/>
    <col min="15105" max="15105" width="17.875" style="55" customWidth="1"/>
    <col min="15106" max="15106" width="2.875" style="55" customWidth="1"/>
    <col min="15107" max="15107" width="18.875" style="55" customWidth="1"/>
    <col min="15108" max="15108" width="4.25" style="55" customWidth="1"/>
    <col min="15109" max="15109" width="15" style="55" customWidth="1"/>
    <col min="15110" max="15111" width="20" style="55" customWidth="1"/>
    <col min="15112" max="15360" width="9" style="55"/>
    <col min="15361" max="15361" width="17.875" style="55" customWidth="1"/>
    <col min="15362" max="15362" width="2.875" style="55" customWidth="1"/>
    <col min="15363" max="15363" width="18.875" style="55" customWidth="1"/>
    <col min="15364" max="15364" width="4.25" style="55" customWidth="1"/>
    <col min="15365" max="15365" width="15" style="55" customWidth="1"/>
    <col min="15366" max="15367" width="20" style="55" customWidth="1"/>
    <col min="15368" max="15616" width="9" style="55"/>
    <col min="15617" max="15617" width="17.875" style="55" customWidth="1"/>
    <col min="15618" max="15618" width="2.875" style="55" customWidth="1"/>
    <col min="15619" max="15619" width="18.875" style="55" customWidth="1"/>
    <col min="15620" max="15620" width="4.25" style="55" customWidth="1"/>
    <col min="15621" max="15621" width="15" style="55" customWidth="1"/>
    <col min="15622" max="15623" width="20" style="55" customWidth="1"/>
    <col min="15624" max="15872" width="9" style="55"/>
    <col min="15873" max="15873" width="17.875" style="55" customWidth="1"/>
    <col min="15874" max="15874" width="2.875" style="55" customWidth="1"/>
    <col min="15875" max="15875" width="18.875" style="55" customWidth="1"/>
    <col min="15876" max="15876" width="4.25" style="55" customWidth="1"/>
    <col min="15877" max="15877" width="15" style="55" customWidth="1"/>
    <col min="15878" max="15879" width="20" style="55" customWidth="1"/>
    <col min="15880" max="16128" width="9" style="55"/>
    <col min="16129" max="16129" width="17.875" style="55" customWidth="1"/>
    <col min="16130" max="16130" width="2.875" style="55" customWidth="1"/>
    <col min="16131" max="16131" width="18.875" style="55" customWidth="1"/>
    <col min="16132" max="16132" width="4.25" style="55" customWidth="1"/>
    <col min="16133" max="16133" width="15" style="55" customWidth="1"/>
    <col min="16134" max="16135" width="20" style="55" customWidth="1"/>
    <col min="16136" max="16384" width="9" style="55"/>
  </cols>
  <sheetData>
    <row r="1" spans="1:7" x14ac:dyDescent="0.15">
      <c r="A1" s="53" t="s">
        <v>38</v>
      </c>
      <c r="B1" s="53"/>
      <c r="C1" s="53"/>
      <c r="D1" s="54"/>
      <c r="E1" s="54"/>
      <c r="F1" s="54"/>
      <c r="G1" s="54"/>
    </row>
    <row r="2" spans="1:7" ht="12.75" x14ac:dyDescent="0.2">
      <c r="A2" s="56"/>
      <c r="B2" s="56"/>
      <c r="C2" s="56"/>
      <c r="D2" s="54"/>
      <c r="E2" s="54"/>
      <c r="F2" s="54"/>
      <c r="G2" s="54"/>
    </row>
    <row r="3" spans="1:7" x14ac:dyDescent="0.15">
      <c r="A3" s="53" t="s">
        <v>39</v>
      </c>
      <c r="B3" s="53"/>
      <c r="C3" s="53"/>
      <c r="D3" s="54"/>
      <c r="E3" s="54"/>
      <c r="F3" s="54"/>
      <c r="G3" s="54"/>
    </row>
    <row r="4" spans="1:7" ht="12.75" x14ac:dyDescent="0.2">
      <c r="A4" s="56"/>
      <c r="B4" s="56"/>
      <c r="C4" s="56"/>
      <c r="D4" s="54"/>
      <c r="E4" s="54"/>
      <c r="F4" s="54"/>
      <c r="G4" s="54"/>
    </row>
    <row r="5" spans="1:7" x14ac:dyDescent="0.15">
      <c r="A5" s="53" t="s">
        <v>40</v>
      </c>
      <c r="B5" s="53"/>
      <c r="C5" s="53"/>
      <c r="D5" s="54"/>
      <c r="E5" s="54"/>
      <c r="F5" s="54"/>
      <c r="G5" s="54"/>
    </row>
    <row r="6" spans="1:7" x14ac:dyDescent="0.15">
      <c r="A6" s="89" t="s">
        <v>43</v>
      </c>
      <c r="B6" s="58"/>
      <c r="C6" s="62">
        <v>5</v>
      </c>
      <c r="D6" s="57" t="s">
        <v>42</v>
      </c>
      <c r="E6" s="60" t="s">
        <v>69</v>
      </c>
      <c r="F6" s="54"/>
      <c r="G6" s="54"/>
    </row>
    <row r="7" spans="1:7" x14ac:dyDescent="0.15">
      <c r="A7" s="89" t="s">
        <v>44</v>
      </c>
      <c r="B7" s="58"/>
      <c r="C7" s="62">
        <v>100000</v>
      </c>
      <c r="D7" s="57" t="s">
        <v>28</v>
      </c>
      <c r="E7" s="60" t="s">
        <v>70</v>
      </c>
      <c r="F7" s="54"/>
      <c r="G7" s="54"/>
    </row>
    <row r="8" spans="1:7" x14ac:dyDescent="0.15">
      <c r="A8" s="89" t="s">
        <v>45</v>
      </c>
      <c r="B8" s="58"/>
      <c r="C8" s="62">
        <v>79000</v>
      </c>
      <c r="D8" s="57" t="s">
        <v>28</v>
      </c>
      <c r="E8" s="60" t="s">
        <v>71</v>
      </c>
      <c r="F8" s="54"/>
      <c r="G8" s="54"/>
    </row>
    <row r="9" spans="1:7" x14ac:dyDescent="0.15">
      <c r="A9" s="89" t="s">
        <v>46</v>
      </c>
      <c r="B9" s="58"/>
      <c r="C9" s="62">
        <v>179000</v>
      </c>
      <c r="D9" s="57" t="s">
        <v>28</v>
      </c>
      <c r="E9" s="60" t="s">
        <v>49</v>
      </c>
      <c r="F9" s="54"/>
      <c r="G9" s="54"/>
    </row>
    <row r="10" spans="1:7" x14ac:dyDescent="0.15">
      <c r="A10" s="63"/>
      <c r="B10" s="53"/>
      <c r="C10" s="64"/>
      <c r="D10" s="54"/>
      <c r="E10" s="54"/>
      <c r="F10" s="65"/>
      <c r="G10" s="65"/>
    </row>
    <row r="11" spans="1:7" x14ac:dyDescent="0.15">
      <c r="A11" s="53" t="s">
        <v>50</v>
      </c>
      <c r="B11" s="53"/>
      <c r="C11" s="64"/>
      <c r="D11" s="54"/>
      <c r="E11" s="54"/>
      <c r="F11" s="65"/>
      <c r="G11" s="65"/>
    </row>
    <row r="12" spans="1:7" x14ac:dyDescent="0.15">
      <c r="A12" s="89" t="s">
        <v>41</v>
      </c>
      <c r="B12" s="58"/>
      <c r="C12" s="59"/>
      <c r="D12" s="57" t="s">
        <v>42</v>
      </c>
      <c r="E12" s="60" t="s">
        <v>68</v>
      </c>
      <c r="F12" s="61"/>
      <c r="G12" s="54"/>
    </row>
    <row r="13" spans="1:7" x14ac:dyDescent="0.15">
      <c r="A13" s="90" t="s">
        <v>47</v>
      </c>
      <c r="B13" s="53"/>
      <c r="C13" s="64" t="str">
        <f>'(様式22）金利計算'!C6</f>
        <v>%</v>
      </c>
      <c r="D13" s="54"/>
      <c r="E13" s="61" t="s">
        <v>51</v>
      </c>
      <c r="F13" s="65"/>
      <c r="G13" s="65"/>
    </row>
    <row r="14" spans="1:7" x14ac:dyDescent="0.15">
      <c r="A14" s="90" t="s">
        <v>48</v>
      </c>
      <c r="B14" s="53"/>
      <c r="C14" s="64"/>
      <c r="D14" s="54" t="s">
        <v>28</v>
      </c>
      <c r="E14" s="54" t="s">
        <v>52</v>
      </c>
      <c r="F14" s="65"/>
      <c r="G14" s="65"/>
    </row>
    <row r="15" spans="1:7" ht="12.75" x14ac:dyDescent="0.2">
      <c r="A15" s="56"/>
      <c r="B15" s="56"/>
      <c r="C15" s="56"/>
      <c r="D15" s="54"/>
      <c r="E15" s="54"/>
      <c r="F15" s="54"/>
      <c r="G15" s="54"/>
    </row>
    <row r="16" spans="1:7" x14ac:dyDescent="0.15">
      <c r="A16" s="53" t="s">
        <v>53</v>
      </c>
      <c r="B16" s="53"/>
      <c r="C16" s="53"/>
      <c r="D16" s="54"/>
      <c r="E16" s="54"/>
      <c r="F16" s="54"/>
      <c r="G16" s="54"/>
    </row>
    <row r="17" spans="1:7" s="72" customFormat="1" ht="12.75" x14ac:dyDescent="0.15">
      <c r="A17" s="66"/>
      <c r="B17" s="67"/>
      <c r="C17" s="67"/>
      <c r="D17" s="68"/>
      <c r="E17" s="69" t="s">
        <v>54</v>
      </c>
      <c r="F17" s="70" t="s">
        <v>55</v>
      </c>
      <c r="G17" s="71" t="s">
        <v>0</v>
      </c>
    </row>
    <row r="18" spans="1:7" ht="15" customHeight="1" x14ac:dyDescent="0.15">
      <c r="A18" s="169" t="s">
        <v>56</v>
      </c>
      <c r="B18" s="171" t="s">
        <v>57</v>
      </c>
      <c r="C18" s="172"/>
      <c r="D18" s="173"/>
      <c r="E18" s="87" t="s">
        <v>62</v>
      </c>
      <c r="F18" s="73">
        <f>C12*C7/1000</f>
        <v>0</v>
      </c>
      <c r="G18" s="74" t="s">
        <v>58</v>
      </c>
    </row>
    <row r="19" spans="1:7" ht="15" customHeight="1" x14ac:dyDescent="0.15">
      <c r="A19" s="170"/>
      <c r="B19" s="171" t="s">
        <v>59</v>
      </c>
      <c r="C19" s="172"/>
      <c r="D19" s="173"/>
      <c r="E19" s="87" t="s">
        <v>63</v>
      </c>
      <c r="F19" s="73">
        <f>C12*C8/1000</f>
        <v>0</v>
      </c>
      <c r="G19" s="75"/>
    </row>
    <row r="20" spans="1:7" ht="15" customHeight="1" x14ac:dyDescent="0.15">
      <c r="A20" s="170"/>
      <c r="B20" s="174" t="s">
        <v>60</v>
      </c>
      <c r="C20" s="174"/>
      <c r="D20" s="174"/>
      <c r="E20" s="87" t="s">
        <v>64</v>
      </c>
      <c r="F20" s="73">
        <f>C6*C9/1000</f>
        <v>895</v>
      </c>
      <c r="G20" s="75"/>
    </row>
    <row r="21" spans="1:7" ht="15" customHeight="1" x14ac:dyDescent="0.15">
      <c r="A21" s="175" t="s">
        <v>65</v>
      </c>
      <c r="B21" s="176"/>
      <c r="C21" s="176"/>
      <c r="D21" s="177"/>
      <c r="E21" s="88" t="s">
        <v>61</v>
      </c>
      <c r="F21" s="77" t="e">
        <f>'(様式22）金利計算'!L24</f>
        <v>#VALUE!</v>
      </c>
      <c r="G21" s="76"/>
    </row>
    <row r="22" spans="1:7" ht="12.75" x14ac:dyDescent="0.15">
      <c r="A22" s="78" t="s">
        <v>1</v>
      </c>
      <c r="B22" s="79"/>
      <c r="C22" s="80"/>
      <c r="D22" s="81"/>
      <c r="E22" s="82"/>
      <c r="F22" s="83" t="e">
        <f>SUM(F18:F21)</f>
        <v>#VALUE!</v>
      </c>
      <c r="G22" s="76"/>
    </row>
    <row r="23" spans="1:7" ht="12.75" x14ac:dyDescent="0.2">
      <c r="A23" s="84"/>
      <c r="B23" s="84"/>
      <c r="C23" s="56"/>
      <c r="D23" s="54"/>
      <c r="E23" s="54"/>
      <c r="F23" s="54"/>
      <c r="G23" s="54"/>
    </row>
    <row r="24" spans="1:7" x14ac:dyDescent="0.15">
      <c r="A24" s="58"/>
      <c r="B24" s="58"/>
      <c r="C24" s="58"/>
      <c r="D24" s="65"/>
      <c r="E24" s="65"/>
      <c r="F24" s="65"/>
      <c r="G24" s="65"/>
    </row>
    <row r="25" spans="1:7" s="72" customFormat="1" x14ac:dyDescent="0.15">
      <c r="A25" s="58"/>
      <c r="B25" s="58"/>
      <c r="C25" s="58"/>
      <c r="D25" s="65"/>
      <c r="E25" s="65"/>
      <c r="F25" s="65"/>
      <c r="G25" s="65"/>
    </row>
    <row r="26" spans="1:7" x14ac:dyDescent="0.15">
      <c r="A26" s="58"/>
      <c r="B26" s="58"/>
      <c r="C26" s="58"/>
      <c r="D26" s="65"/>
      <c r="E26" s="65"/>
      <c r="F26" s="65"/>
      <c r="G26" s="65"/>
    </row>
    <row r="27" spans="1:7" x14ac:dyDescent="0.15">
      <c r="A27" s="58"/>
      <c r="B27" s="58"/>
      <c r="C27" s="58"/>
      <c r="D27" s="65"/>
      <c r="E27" s="65"/>
      <c r="F27" s="65"/>
      <c r="G27" s="65"/>
    </row>
    <row r="31" spans="1:7" ht="25.5" customHeight="1" x14ac:dyDescent="0.15"/>
  </sheetData>
  <mergeCells count="5">
    <mergeCell ref="A18:A20"/>
    <mergeCell ref="B18:D18"/>
    <mergeCell ref="B19:D19"/>
    <mergeCell ref="B20:D20"/>
    <mergeCell ref="A21:D21"/>
  </mergeCells>
  <phoneticPr fontId="1"/>
  <pageMargins left="0.48" right="0.42" top="0.56000000000000005" bottom="0.98399999999999999" header="0.37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32"/>
  <sheetViews>
    <sheetView view="pageBreakPreview" zoomScaleNormal="100" zoomScaleSheetLayoutView="100" workbookViewId="0"/>
  </sheetViews>
  <sheetFormatPr defaultRowHeight="12" x14ac:dyDescent="0.15"/>
  <cols>
    <col min="1" max="1" width="3" style="2" customWidth="1"/>
    <col min="2" max="2" width="24.75" style="2" customWidth="1"/>
    <col min="3" max="11" width="10" style="2" customWidth="1"/>
    <col min="12" max="12" width="10" style="3" customWidth="1"/>
    <col min="13" max="13" width="66.875" style="2" customWidth="1"/>
    <col min="14" max="42" width="5.875" style="4" customWidth="1"/>
    <col min="43" max="225" width="9" style="4"/>
    <col min="226" max="255" width="9" style="2"/>
    <col min="256" max="256" width="3" style="2" customWidth="1"/>
    <col min="257" max="257" width="24.75" style="2" customWidth="1"/>
    <col min="258" max="268" width="10" style="2" customWidth="1"/>
    <col min="269" max="269" width="66.875" style="2" customWidth="1"/>
    <col min="270" max="298" width="5.875" style="2" customWidth="1"/>
    <col min="299" max="511" width="9" style="2"/>
    <col min="512" max="512" width="3" style="2" customWidth="1"/>
    <col min="513" max="513" width="24.75" style="2" customWidth="1"/>
    <col min="514" max="524" width="10" style="2" customWidth="1"/>
    <col min="525" max="525" width="66.875" style="2" customWidth="1"/>
    <col min="526" max="554" width="5.875" style="2" customWidth="1"/>
    <col min="555" max="767" width="9" style="2"/>
    <col min="768" max="768" width="3" style="2" customWidth="1"/>
    <col min="769" max="769" width="24.75" style="2" customWidth="1"/>
    <col min="770" max="780" width="10" style="2" customWidth="1"/>
    <col min="781" max="781" width="66.875" style="2" customWidth="1"/>
    <col min="782" max="810" width="5.875" style="2" customWidth="1"/>
    <col min="811" max="1023" width="9" style="2"/>
    <col min="1024" max="1024" width="3" style="2" customWidth="1"/>
    <col min="1025" max="1025" width="24.75" style="2" customWidth="1"/>
    <col min="1026" max="1036" width="10" style="2" customWidth="1"/>
    <col min="1037" max="1037" width="66.875" style="2" customWidth="1"/>
    <col min="1038" max="1066" width="5.875" style="2" customWidth="1"/>
    <col min="1067" max="1279" width="9" style="2"/>
    <col min="1280" max="1280" width="3" style="2" customWidth="1"/>
    <col min="1281" max="1281" width="24.75" style="2" customWidth="1"/>
    <col min="1282" max="1292" width="10" style="2" customWidth="1"/>
    <col min="1293" max="1293" width="66.875" style="2" customWidth="1"/>
    <col min="1294" max="1322" width="5.875" style="2" customWidth="1"/>
    <col min="1323" max="1535" width="9" style="2"/>
    <col min="1536" max="1536" width="3" style="2" customWidth="1"/>
    <col min="1537" max="1537" width="24.75" style="2" customWidth="1"/>
    <col min="1538" max="1548" width="10" style="2" customWidth="1"/>
    <col min="1549" max="1549" width="66.875" style="2" customWidth="1"/>
    <col min="1550" max="1578" width="5.875" style="2" customWidth="1"/>
    <col min="1579" max="1791" width="9" style="2"/>
    <col min="1792" max="1792" width="3" style="2" customWidth="1"/>
    <col min="1793" max="1793" width="24.75" style="2" customWidth="1"/>
    <col min="1794" max="1804" width="10" style="2" customWidth="1"/>
    <col min="1805" max="1805" width="66.875" style="2" customWidth="1"/>
    <col min="1806" max="1834" width="5.875" style="2" customWidth="1"/>
    <col min="1835" max="2047" width="9" style="2"/>
    <col min="2048" max="2048" width="3" style="2" customWidth="1"/>
    <col min="2049" max="2049" width="24.75" style="2" customWidth="1"/>
    <col min="2050" max="2060" width="10" style="2" customWidth="1"/>
    <col min="2061" max="2061" width="66.875" style="2" customWidth="1"/>
    <col min="2062" max="2090" width="5.875" style="2" customWidth="1"/>
    <col min="2091" max="2303" width="9" style="2"/>
    <col min="2304" max="2304" width="3" style="2" customWidth="1"/>
    <col min="2305" max="2305" width="24.75" style="2" customWidth="1"/>
    <col min="2306" max="2316" width="10" style="2" customWidth="1"/>
    <col min="2317" max="2317" width="66.875" style="2" customWidth="1"/>
    <col min="2318" max="2346" width="5.875" style="2" customWidth="1"/>
    <col min="2347" max="2559" width="9" style="2"/>
    <col min="2560" max="2560" width="3" style="2" customWidth="1"/>
    <col min="2561" max="2561" width="24.75" style="2" customWidth="1"/>
    <col min="2562" max="2572" width="10" style="2" customWidth="1"/>
    <col min="2573" max="2573" width="66.875" style="2" customWidth="1"/>
    <col min="2574" max="2602" width="5.875" style="2" customWidth="1"/>
    <col min="2603" max="2815" width="9" style="2"/>
    <col min="2816" max="2816" width="3" style="2" customWidth="1"/>
    <col min="2817" max="2817" width="24.75" style="2" customWidth="1"/>
    <col min="2818" max="2828" width="10" style="2" customWidth="1"/>
    <col min="2829" max="2829" width="66.875" style="2" customWidth="1"/>
    <col min="2830" max="2858" width="5.875" style="2" customWidth="1"/>
    <col min="2859" max="3071" width="9" style="2"/>
    <col min="3072" max="3072" width="3" style="2" customWidth="1"/>
    <col min="3073" max="3073" width="24.75" style="2" customWidth="1"/>
    <col min="3074" max="3084" width="10" style="2" customWidth="1"/>
    <col min="3085" max="3085" width="66.875" style="2" customWidth="1"/>
    <col min="3086" max="3114" width="5.875" style="2" customWidth="1"/>
    <col min="3115" max="3327" width="9" style="2"/>
    <col min="3328" max="3328" width="3" style="2" customWidth="1"/>
    <col min="3329" max="3329" width="24.75" style="2" customWidth="1"/>
    <col min="3330" max="3340" width="10" style="2" customWidth="1"/>
    <col min="3341" max="3341" width="66.875" style="2" customWidth="1"/>
    <col min="3342" max="3370" width="5.875" style="2" customWidth="1"/>
    <col min="3371" max="3583" width="9" style="2"/>
    <col min="3584" max="3584" width="3" style="2" customWidth="1"/>
    <col min="3585" max="3585" width="24.75" style="2" customWidth="1"/>
    <col min="3586" max="3596" width="10" style="2" customWidth="1"/>
    <col min="3597" max="3597" width="66.875" style="2" customWidth="1"/>
    <col min="3598" max="3626" width="5.875" style="2" customWidth="1"/>
    <col min="3627" max="3839" width="9" style="2"/>
    <col min="3840" max="3840" width="3" style="2" customWidth="1"/>
    <col min="3841" max="3841" width="24.75" style="2" customWidth="1"/>
    <col min="3842" max="3852" width="10" style="2" customWidth="1"/>
    <col min="3853" max="3853" width="66.875" style="2" customWidth="1"/>
    <col min="3854" max="3882" width="5.875" style="2" customWidth="1"/>
    <col min="3883" max="4095" width="9" style="2"/>
    <col min="4096" max="4096" width="3" style="2" customWidth="1"/>
    <col min="4097" max="4097" width="24.75" style="2" customWidth="1"/>
    <col min="4098" max="4108" width="10" style="2" customWidth="1"/>
    <col min="4109" max="4109" width="66.875" style="2" customWidth="1"/>
    <col min="4110" max="4138" width="5.875" style="2" customWidth="1"/>
    <col min="4139" max="4351" width="9" style="2"/>
    <col min="4352" max="4352" width="3" style="2" customWidth="1"/>
    <col min="4353" max="4353" width="24.75" style="2" customWidth="1"/>
    <col min="4354" max="4364" width="10" style="2" customWidth="1"/>
    <col min="4365" max="4365" width="66.875" style="2" customWidth="1"/>
    <col min="4366" max="4394" width="5.875" style="2" customWidth="1"/>
    <col min="4395" max="4607" width="9" style="2"/>
    <col min="4608" max="4608" width="3" style="2" customWidth="1"/>
    <col min="4609" max="4609" width="24.75" style="2" customWidth="1"/>
    <col min="4610" max="4620" width="10" style="2" customWidth="1"/>
    <col min="4621" max="4621" width="66.875" style="2" customWidth="1"/>
    <col min="4622" max="4650" width="5.875" style="2" customWidth="1"/>
    <col min="4651" max="4863" width="9" style="2"/>
    <col min="4864" max="4864" width="3" style="2" customWidth="1"/>
    <col min="4865" max="4865" width="24.75" style="2" customWidth="1"/>
    <col min="4866" max="4876" width="10" style="2" customWidth="1"/>
    <col min="4877" max="4877" width="66.875" style="2" customWidth="1"/>
    <col min="4878" max="4906" width="5.875" style="2" customWidth="1"/>
    <col min="4907" max="5119" width="9" style="2"/>
    <col min="5120" max="5120" width="3" style="2" customWidth="1"/>
    <col min="5121" max="5121" width="24.75" style="2" customWidth="1"/>
    <col min="5122" max="5132" width="10" style="2" customWidth="1"/>
    <col min="5133" max="5133" width="66.875" style="2" customWidth="1"/>
    <col min="5134" max="5162" width="5.875" style="2" customWidth="1"/>
    <col min="5163" max="5375" width="9" style="2"/>
    <col min="5376" max="5376" width="3" style="2" customWidth="1"/>
    <col min="5377" max="5377" width="24.75" style="2" customWidth="1"/>
    <col min="5378" max="5388" width="10" style="2" customWidth="1"/>
    <col min="5389" max="5389" width="66.875" style="2" customWidth="1"/>
    <col min="5390" max="5418" width="5.875" style="2" customWidth="1"/>
    <col min="5419" max="5631" width="9" style="2"/>
    <col min="5632" max="5632" width="3" style="2" customWidth="1"/>
    <col min="5633" max="5633" width="24.75" style="2" customWidth="1"/>
    <col min="5634" max="5644" width="10" style="2" customWidth="1"/>
    <col min="5645" max="5645" width="66.875" style="2" customWidth="1"/>
    <col min="5646" max="5674" width="5.875" style="2" customWidth="1"/>
    <col min="5675" max="5887" width="9" style="2"/>
    <col min="5888" max="5888" width="3" style="2" customWidth="1"/>
    <col min="5889" max="5889" width="24.75" style="2" customWidth="1"/>
    <col min="5890" max="5900" width="10" style="2" customWidth="1"/>
    <col min="5901" max="5901" width="66.875" style="2" customWidth="1"/>
    <col min="5902" max="5930" width="5.875" style="2" customWidth="1"/>
    <col min="5931" max="6143" width="9" style="2"/>
    <col min="6144" max="6144" width="3" style="2" customWidth="1"/>
    <col min="6145" max="6145" width="24.75" style="2" customWidth="1"/>
    <col min="6146" max="6156" width="10" style="2" customWidth="1"/>
    <col min="6157" max="6157" width="66.875" style="2" customWidth="1"/>
    <col min="6158" max="6186" width="5.875" style="2" customWidth="1"/>
    <col min="6187" max="6399" width="9" style="2"/>
    <col min="6400" max="6400" width="3" style="2" customWidth="1"/>
    <col min="6401" max="6401" width="24.75" style="2" customWidth="1"/>
    <col min="6402" max="6412" width="10" style="2" customWidth="1"/>
    <col min="6413" max="6413" width="66.875" style="2" customWidth="1"/>
    <col min="6414" max="6442" width="5.875" style="2" customWidth="1"/>
    <col min="6443" max="6655" width="9" style="2"/>
    <col min="6656" max="6656" width="3" style="2" customWidth="1"/>
    <col min="6657" max="6657" width="24.75" style="2" customWidth="1"/>
    <col min="6658" max="6668" width="10" style="2" customWidth="1"/>
    <col min="6669" max="6669" width="66.875" style="2" customWidth="1"/>
    <col min="6670" max="6698" width="5.875" style="2" customWidth="1"/>
    <col min="6699" max="6911" width="9" style="2"/>
    <col min="6912" max="6912" width="3" style="2" customWidth="1"/>
    <col min="6913" max="6913" width="24.75" style="2" customWidth="1"/>
    <col min="6914" max="6924" width="10" style="2" customWidth="1"/>
    <col min="6925" max="6925" width="66.875" style="2" customWidth="1"/>
    <col min="6926" max="6954" width="5.875" style="2" customWidth="1"/>
    <col min="6955" max="7167" width="9" style="2"/>
    <col min="7168" max="7168" width="3" style="2" customWidth="1"/>
    <col min="7169" max="7169" width="24.75" style="2" customWidth="1"/>
    <col min="7170" max="7180" width="10" style="2" customWidth="1"/>
    <col min="7181" max="7181" width="66.875" style="2" customWidth="1"/>
    <col min="7182" max="7210" width="5.875" style="2" customWidth="1"/>
    <col min="7211" max="7423" width="9" style="2"/>
    <col min="7424" max="7424" width="3" style="2" customWidth="1"/>
    <col min="7425" max="7425" width="24.75" style="2" customWidth="1"/>
    <col min="7426" max="7436" width="10" style="2" customWidth="1"/>
    <col min="7437" max="7437" width="66.875" style="2" customWidth="1"/>
    <col min="7438" max="7466" width="5.875" style="2" customWidth="1"/>
    <col min="7467" max="7679" width="9" style="2"/>
    <col min="7680" max="7680" width="3" style="2" customWidth="1"/>
    <col min="7681" max="7681" width="24.75" style="2" customWidth="1"/>
    <col min="7682" max="7692" width="10" style="2" customWidth="1"/>
    <col min="7693" max="7693" width="66.875" style="2" customWidth="1"/>
    <col min="7694" max="7722" width="5.875" style="2" customWidth="1"/>
    <col min="7723" max="7935" width="9" style="2"/>
    <col min="7936" max="7936" width="3" style="2" customWidth="1"/>
    <col min="7937" max="7937" width="24.75" style="2" customWidth="1"/>
    <col min="7938" max="7948" width="10" style="2" customWidth="1"/>
    <col min="7949" max="7949" width="66.875" style="2" customWidth="1"/>
    <col min="7950" max="7978" width="5.875" style="2" customWidth="1"/>
    <col min="7979" max="8191" width="9" style="2"/>
    <col min="8192" max="8192" width="3" style="2" customWidth="1"/>
    <col min="8193" max="8193" width="24.75" style="2" customWidth="1"/>
    <col min="8194" max="8204" width="10" style="2" customWidth="1"/>
    <col min="8205" max="8205" width="66.875" style="2" customWidth="1"/>
    <col min="8206" max="8234" width="5.875" style="2" customWidth="1"/>
    <col min="8235" max="8447" width="9" style="2"/>
    <col min="8448" max="8448" width="3" style="2" customWidth="1"/>
    <col min="8449" max="8449" width="24.75" style="2" customWidth="1"/>
    <col min="8450" max="8460" width="10" style="2" customWidth="1"/>
    <col min="8461" max="8461" width="66.875" style="2" customWidth="1"/>
    <col min="8462" max="8490" width="5.875" style="2" customWidth="1"/>
    <col min="8491" max="8703" width="9" style="2"/>
    <col min="8704" max="8704" width="3" style="2" customWidth="1"/>
    <col min="8705" max="8705" width="24.75" style="2" customWidth="1"/>
    <col min="8706" max="8716" width="10" style="2" customWidth="1"/>
    <col min="8717" max="8717" width="66.875" style="2" customWidth="1"/>
    <col min="8718" max="8746" width="5.875" style="2" customWidth="1"/>
    <col min="8747" max="8959" width="9" style="2"/>
    <col min="8960" max="8960" width="3" style="2" customWidth="1"/>
    <col min="8961" max="8961" width="24.75" style="2" customWidth="1"/>
    <col min="8962" max="8972" width="10" style="2" customWidth="1"/>
    <col min="8973" max="8973" width="66.875" style="2" customWidth="1"/>
    <col min="8974" max="9002" width="5.875" style="2" customWidth="1"/>
    <col min="9003" max="9215" width="9" style="2"/>
    <col min="9216" max="9216" width="3" style="2" customWidth="1"/>
    <col min="9217" max="9217" width="24.75" style="2" customWidth="1"/>
    <col min="9218" max="9228" width="10" style="2" customWidth="1"/>
    <col min="9229" max="9229" width="66.875" style="2" customWidth="1"/>
    <col min="9230" max="9258" width="5.875" style="2" customWidth="1"/>
    <col min="9259" max="9471" width="9" style="2"/>
    <col min="9472" max="9472" width="3" style="2" customWidth="1"/>
    <col min="9473" max="9473" width="24.75" style="2" customWidth="1"/>
    <col min="9474" max="9484" width="10" style="2" customWidth="1"/>
    <col min="9485" max="9485" width="66.875" style="2" customWidth="1"/>
    <col min="9486" max="9514" width="5.875" style="2" customWidth="1"/>
    <col min="9515" max="9727" width="9" style="2"/>
    <col min="9728" max="9728" width="3" style="2" customWidth="1"/>
    <col min="9729" max="9729" width="24.75" style="2" customWidth="1"/>
    <col min="9730" max="9740" width="10" style="2" customWidth="1"/>
    <col min="9741" max="9741" width="66.875" style="2" customWidth="1"/>
    <col min="9742" max="9770" width="5.875" style="2" customWidth="1"/>
    <col min="9771" max="9983" width="9" style="2"/>
    <col min="9984" max="9984" width="3" style="2" customWidth="1"/>
    <col min="9985" max="9985" width="24.75" style="2" customWidth="1"/>
    <col min="9986" max="9996" width="10" style="2" customWidth="1"/>
    <col min="9997" max="9997" width="66.875" style="2" customWidth="1"/>
    <col min="9998" max="10026" width="5.875" style="2" customWidth="1"/>
    <col min="10027" max="10239" width="9" style="2"/>
    <col min="10240" max="10240" width="3" style="2" customWidth="1"/>
    <col min="10241" max="10241" width="24.75" style="2" customWidth="1"/>
    <col min="10242" max="10252" width="10" style="2" customWidth="1"/>
    <col min="10253" max="10253" width="66.875" style="2" customWidth="1"/>
    <col min="10254" max="10282" width="5.875" style="2" customWidth="1"/>
    <col min="10283" max="10495" width="9" style="2"/>
    <col min="10496" max="10496" width="3" style="2" customWidth="1"/>
    <col min="10497" max="10497" width="24.75" style="2" customWidth="1"/>
    <col min="10498" max="10508" width="10" style="2" customWidth="1"/>
    <col min="10509" max="10509" width="66.875" style="2" customWidth="1"/>
    <col min="10510" max="10538" width="5.875" style="2" customWidth="1"/>
    <col min="10539" max="10751" width="9" style="2"/>
    <col min="10752" max="10752" width="3" style="2" customWidth="1"/>
    <col min="10753" max="10753" width="24.75" style="2" customWidth="1"/>
    <col min="10754" max="10764" width="10" style="2" customWidth="1"/>
    <col min="10765" max="10765" width="66.875" style="2" customWidth="1"/>
    <col min="10766" max="10794" width="5.875" style="2" customWidth="1"/>
    <col min="10795" max="11007" width="9" style="2"/>
    <col min="11008" max="11008" width="3" style="2" customWidth="1"/>
    <col min="11009" max="11009" width="24.75" style="2" customWidth="1"/>
    <col min="11010" max="11020" width="10" style="2" customWidth="1"/>
    <col min="11021" max="11021" width="66.875" style="2" customWidth="1"/>
    <col min="11022" max="11050" width="5.875" style="2" customWidth="1"/>
    <col min="11051" max="11263" width="9" style="2"/>
    <col min="11264" max="11264" width="3" style="2" customWidth="1"/>
    <col min="11265" max="11265" width="24.75" style="2" customWidth="1"/>
    <col min="11266" max="11276" width="10" style="2" customWidth="1"/>
    <col min="11277" max="11277" width="66.875" style="2" customWidth="1"/>
    <col min="11278" max="11306" width="5.875" style="2" customWidth="1"/>
    <col min="11307" max="11519" width="9" style="2"/>
    <col min="11520" max="11520" width="3" style="2" customWidth="1"/>
    <col min="11521" max="11521" width="24.75" style="2" customWidth="1"/>
    <col min="11522" max="11532" width="10" style="2" customWidth="1"/>
    <col min="11533" max="11533" width="66.875" style="2" customWidth="1"/>
    <col min="11534" max="11562" width="5.875" style="2" customWidth="1"/>
    <col min="11563" max="11775" width="9" style="2"/>
    <col min="11776" max="11776" width="3" style="2" customWidth="1"/>
    <col min="11777" max="11777" width="24.75" style="2" customWidth="1"/>
    <col min="11778" max="11788" width="10" style="2" customWidth="1"/>
    <col min="11789" max="11789" width="66.875" style="2" customWidth="1"/>
    <col min="11790" max="11818" width="5.875" style="2" customWidth="1"/>
    <col min="11819" max="12031" width="9" style="2"/>
    <col min="12032" max="12032" width="3" style="2" customWidth="1"/>
    <col min="12033" max="12033" width="24.75" style="2" customWidth="1"/>
    <col min="12034" max="12044" width="10" style="2" customWidth="1"/>
    <col min="12045" max="12045" width="66.875" style="2" customWidth="1"/>
    <col min="12046" max="12074" width="5.875" style="2" customWidth="1"/>
    <col min="12075" max="12287" width="9" style="2"/>
    <col min="12288" max="12288" width="3" style="2" customWidth="1"/>
    <col min="12289" max="12289" width="24.75" style="2" customWidth="1"/>
    <col min="12290" max="12300" width="10" style="2" customWidth="1"/>
    <col min="12301" max="12301" width="66.875" style="2" customWidth="1"/>
    <col min="12302" max="12330" width="5.875" style="2" customWidth="1"/>
    <col min="12331" max="12543" width="9" style="2"/>
    <col min="12544" max="12544" width="3" style="2" customWidth="1"/>
    <col min="12545" max="12545" width="24.75" style="2" customWidth="1"/>
    <col min="12546" max="12556" width="10" style="2" customWidth="1"/>
    <col min="12557" max="12557" width="66.875" style="2" customWidth="1"/>
    <col min="12558" max="12586" width="5.875" style="2" customWidth="1"/>
    <col min="12587" max="12799" width="9" style="2"/>
    <col min="12800" max="12800" width="3" style="2" customWidth="1"/>
    <col min="12801" max="12801" width="24.75" style="2" customWidth="1"/>
    <col min="12802" max="12812" width="10" style="2" customWidth="1"/>
    <col min="12813" max="12813" width="66.875" style="2" customWidth="1"/>
    <col min="12814" max="12842" width="5.875" style="2" customWidth="1"/>
    <col min="12843" max="13055" width="9" style="2"/>
    <col min="13056" max="13056" width="3" style="2" customWidth="1"/>
    <col min="13057" max="13057" width="24.75" style="2" customWidth="1"/>
    <col min="13058" max="13068" width="10" style="2" customWidth="1"/>
    <col min="13069" max="13069" width="66.875" style="2" customWidth="1"/>
    <col min="13070" max="13098" width="5.875" style="2" customWidth="1"/>
    <col min="13099" max="13311" width="9" style="2"/>
    <col min="13312" max="13312" width="3" style="2" customWidth="1"/>
    <col min="13313" max="13313" width="24.75" style="2" customWidth="1"/>
    <col min="13314" max="13324" width="10" style="2" customWidth="1"/>
    <col min="13325" max="13325" width="66.875" style="2" customWidth="1"/>
    <col min="13326" max="13354" width="5.875" style="2" customWidth="1"/>
    <col min="13355" max="13567" width="9" style="2"/>
    <col min="13568" max="13568" width="3" style="2" customWidth="1"/>
    <col min="13569" max="13569" width="24.75" style="2" customWidth="1"/>
    <col min="13570" max="13580" width="10" style="2" customWidth="1"/>
    <col min="13581" max="13581" width="66.875" style="2" customWidth="1"/>
    <col min="13582" max="13610" width="5.875" style="2" customWidth="1"/>
    <col min="13611" max="13823" width="9" style="2"/>
    <col min="13824" max="13824" width="3" style="2" customWidth="1"/>
    <col min="13825" max="13825" width="24.75" style="2" customWidth="1"/>
    <col min="13826" max="13836" width="10" style="2" customWidth="1"/>
    <col min="13837" max="13837" width="66.875" style="2" customWidth="1"/>
    <col min="13838" max="13866" width="5.875" style="2" customWidth="1"/>
    <col min="13867" max="14079" width="9" style="2"/>
    <col min="14080" max="14080" width="3" style="2" customWidth="1"/>
    <col min="14081" max="14081" width="24.75" style="2" customWidth="1"/>
    <col min="14082" max="14092" width="10" style="2" customWidth="1"/>
    <col min="14093" max="14093" width="66.875" style="2" customWidth="1"/>
    <col min="14094" max="14122" width="5.875" style="2" customWidth="1"/>
    <col min="14123" max="14335" width="9" style="2"/>
    <col min="14336" max="14336" width="3" style="2" customWidth="1"/>
    <col min="14337" max="14337" width="24.75" style="2" customWidth="1"/>
    <col min="14338" max="14348" width="10" style="2" customWidth="1"/>
    <col min="14349" max="14349" width="66.875" style="2" customWidth="1"/>
    <col min="14350" max="14378" width="5.875" style="2" customWidth="1"/>
    <col min="14379" max="14591" width="9" style="2"/>
    <col min="14592" max="14592" width="3" style="2" customWidth="1"/>
    <col min="14593" max="14593" width="24.75" style="2" customWidth="1"/>
    <col min="14594" max="14604" width="10" style="2" customWidth="1"/>
    <col min="14605" max="14605" width="66.875" style="2" customWidth="1"/>
    <col min="14606" max="14634" width="5.875" style="2" customWidth="1"/>
    <col min="14635" max="14847" width="9" style="2"/>
    <col min="14848" max="14848" width="3" style="2" customWidth="1"/>
    <col min="14849" max="14849" width="24.75" style="2" customWidth="1"/>
    <col min="14850" max="14860" width="10" style="2" customWidth="1"/>
    <col min="14861" max="14861" width="66.875" style="2" customWidth="1"/>
    <col min="14862" max="14890" width="5.875" style="2" customWidth="1"/>
    <col min="14891" max="15103" width="9" style="2"/>
    <col min="15104" max="15104" width="3" style="2" customWidth="1"/>
    <col min="15105" max="15105" width="24.75" style="2" customWidth="1"/>
    <col min="15106" max="15116" width="10" style="2" customWidth="1"/>
    <col min="15117" max="15117" width="66.875" style="2" customWidth="1"/>
    <col min="15118" max="15146" width="5.875" style="2" customWidth="1"/>
    <col min="15147" max="15359" width="9" style="2"/>
    <col min="15360" max="15360" width="3" style="2" customWidth="1"/>
    <col min="15361" max="15361" width="24.75" style="2" customWidth="1"/>
    <col min="15362" max="15372" width="10" style="2" customWidth="1"/>
    <col min="15373" max="15373" width="66.875" style="2" customWidth="1"/>
    <col min="15374" max="15402" width="5.875" style="2" customWidth="1"/>
    <col min="15403" max="15615" width="9" style="2"/>
    <col min="15616" max="15616" width="3" style="2" customWidth="1"/>
    <col min="15617" max="15617" width="24.75" style="2" customWidth="1"/>
    <col min="15618" max="15628" width="10" style="2" customWidth="1"/>
    <col min="15629" max="15629" width="66.875" style="2" customWidth="1"/>
    <col min="15630" max="15658" width="5.875" style="2" customWidth="1"/>
    <col min="15659" max="15871" width="9" style="2"/>
    <col min="15872" max="15872" width="3" style="2" customWidth="1"/>
    <col min="15873" max="15873" width="24.75" style="2" customWidth="1"/>
    <col min="15874" max="15884" width="10" style="2" customWidth="1"/>
    <col min="15885" max="15885" width="66.875" style="2" customWidth="1"/>
    <col min="15886" max="15914" width="5.875" style="2" customWidth="1"/>
    <col min="15915" max="16127" width="9" style="2"/>
    <col min="16128" max="16128" width="3" style="2" customWidth="1"/>
    <col min="16129" max="16129" width="24.75" style="2" customWidth="1"/>
    <col min="16130" max="16140" width="10" style="2" customWidth="1"/>
    <col min="16141" max="16141" width="66.875" style="2" customWidth="1"/>
    <col min="16142" max="16170" width="5.875" style="2" customWidth="1"/>
    <col min="16171" max="16384" width="9" style="2"/>
  </cols>
  <sheetData>
    <row r="1" spans="1:226" s="4" customFormat="1" ht="13.5" x14ac:dyDescent="0.15">
      <c r="A1" s="9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HR1" s="2"/>
    </row>
    <row r="2" spans="1:226" s="4" customFormat="1" ht="3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HR2" s="2"/>
    </row>
    <row r="3" spans="1:226" s="9" customFormat="1" ht="13.5" x14ac:dyDescent="0.15">
      <c r="A3" s="178"/>
      <c r="B3" s="178"/>
      <c r="C3" s="5" t="s">
        <v>3</v>
      </c>
      <c r="D3" s="6"/>
      <c r="E3" s="6"/>
      <c r="F3" s="6"/>
      <c r="G3" s="6"/>
      <c r="H3" s="7"/>
      <c r="I3" s="6"/>
      <c r="J3" s="6"/>
      <c r="K3" s="6"/>
      <c r="L3" s="8"/>
      <c r="M3" s="7"/>
    </row>
    <row r="4" spans="1:226" s="9" customFormat="1" ht="3.75" customHeight="1" x14ac:dyDescent="0.15">
      <c r="A4" s="10"/>
      <c r="B4" s="11"/>
      <c r="C4" s="11"/>
      <c r="D4" s="7"/>
      <c r="E4" s="7"/>
      <c r="F4" s="7"/>
      <c r="G4" s="7"/>
      <c r="H4" s="7"/>
      <c r="I4" s="7"/>
      <c r="J4" s="7"/>
      <c r="K4" s="7"/>
      <c r="L4" s="8"/>
      <c r="M4" s="7"/>
    </row>
    <row r="5" spans="1:226" s="9" customFormat="1" ht="18.75" x14ac:dyDescent="0.15">
      <c r="A5" s="10" t="s">
        <v>4</v>
      </c>
      <c r="B5" s="11"/>
      <c r="C5" s="11"/>
      <c r="D5" s="7"/>
      <c r="E5" s="7"/>
      <c r="F5" s="7"/>
      <c r="G5" s="7"/>
      <c r="H5" s="7"/>
      <c r="I5" s="7"/>
      <c r="J5" s="86"/>
      <c r="K5" s="1"/>
      <c r="L5" s="8"/>
      <c r="M5" s="7"/>
    </row>
    <row r="6" spans="1:226" s="9" customFormat="1" ht="14.25" customHeight="1" x14ac:dyDescent="0.15">
      <c r="A6" s="179" t="s">
        <v>5</v>
      </c>
      <c r="B6" s="180"/>
      <c r="C6" s="181" t="s">
        <v>73</v>
      </c>
      <c r="D6" s="182"/>
      <c r="E6" s="182"/>
      <c r="F6" s="182"/>
      <c r="G6" s="182"/>
      <c r="H6" s="183"/>
      <c r="I6" s="12"/>
      <c r="J6" s="1"/>
      <c r="K6" s="1"/>
      <c r="L6" s="8"/>
      <c r="M6" s="7"/>
    </row>
    <row r="7" spans="1:226" s="9" customFormat="1" ht="14.25" customHeight="1" x14ac:dyDescent="0.15">
      <c r="A7" s="179" t="s">
        <v>6</v>
      </c>
      <c r="B7" s="180"/>
      <c r="C7" s="184"/>
      <c r="D7" s="185"/>
      <c r="E7" s="185"/>
      <c r="F7" s="185"/>
      <c r="G7" s="185"/>
      <c r="H7" s="186"/>
      <c r="I7" s="13"/>
      <c r="J7" s="14"/>
      <c r="K7" s="14"/>
      <c r="L7" s="15"/>
      <c r="M7" s="7"/>
    </row>
    <row r="8" spans="1:226" s="9" customFormat="1" ht="6.75" customHeight="1" x14ac:dyDescent="0.15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18"/>
      <c r="M8" s="7"/>
    </row>
    <row r="9" spans="1:226" s="4" customFormat="1" ht="12.75" customHeight="1" x14ac:dyDescent="0.15">
      <c r="A9" s="19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20"/>
      <c r="M9" s="5"/>
      <c r="HR9" s="2"/>
    </row>
    <row r="10" spans="1:226" s="4" customFormat="1" x14ac:dyDescent="0.15">
      <c r="A10" s="19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20"/>
      <c r="M10" s="5"/>
      <c r="HR10" s="2"/>
    </row>
    <row r="11" spans="1:226" s="4" customFormat="1" ht="20.25" customHeight="1" x14ac:dyDescent="0.15">
      <c r="A11" s="187" t="s">
        <v>9</v>
      </c>
      <c r="B11" s="188"/>
      <c r="C11" s="21" t="s">
        <v>29</v>
      </c>
      <c r="D11" s="21" t="s">
        <v>30</v>
      </c>
      <c r="E11" s="21" t="s">
        <v>31</v>
      </c>
      <c r="F11" s="21" t="s">
        <v>32</v>
      </c>
      <c r="G11" s="21" t="s">
        <v>33</v>
      </c>
      <c r="H11" s="21" t="s">
        <v>34</v>
      </c>
      <c r="I11" s="21" t="s">
        <v>35</v>
      </c>
      <c r="J11" s="21" t="s">
        <v>36</v>
      </c>
      <c r="K11" s="21" t="s">
        <v>37</v>
      </c>
      <c r="L11" s="22" t="s">
        <v>2</v>
      </c>
      <c r="M11" s="23" t="s">
        <v>0</v>
      </c>
      <c r="HR11" s="2"/>
    </row>
    <row r="12" spans="1:226" s="4" customFormat="1" ht="12.75" customHeight="1" x14ac:dyDescent="0.15">
      <c r="A12" s="189" t="s">
        <v>10</v>
      </c>
      <c r="B12" s="190"/>
      <c r="C12" s="24">
        <f t="shared" ref="C12:J12" si="0">SUM(C13:C14)</f>
        <v>0</v>
      </c>
      <c r="D12" s="24">
        <f t="shared" si="0"/>
        <v>0</v>
      </c>
      <c r="E12" s="24">
        <f t="shared" si="0"/>
        <v>0</v>
      </c>
      <c r="F12" s="24">
        <f t="shared" si="0"/>
        <v>0</v>
      </c>
      <c r="G12" s="24">
        <f t="shared" si="0"/>
        <v>0</v>
      </c>
      <c r="H12" s="24">
        <f t="shared" si="0"/>
        <v>0</v>
      </c>
      <c r="I12" s="24">
        <f t="shared" si="0"/>
        <v>0</v>
      </c>
      <c r="J12" s="24">
        <f t="shared" si="0"/>
        <v>0</v>
      </c>
      <c r="K12" s="24">
        <f>SUM(K13:K14)</f>
        <v>4</v>
      </c>
      <c r="L12" s="107">
        <f>SUM(L13:L14)</f>
        <v>4</v>
      </c>
      <c r="M12" s="118" t="s">
        <v>75</v>
      </c>
      <c r="HR12" s="2"/>
    </row>
    <row r="13" spans="1:226" s="4" customFormat="1" ht="12.75" customHeight="1" x14ac:dyDescent="0.15">
      <c r="A13" s="25"/>
      <c r="B13" s="26" t="s">
        <v>11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1</v>
      </c>
      <c r="L13" s="107">
        <f>SUM(C13:K13)</f>
        <v>1</v>
      </c>
      <c r="M13" s="27" t="s">
        <v>12</v>
      </c>
      <c r="HR13" s="2"/>
    </row>
    <row r="14" spans="1:226" s="4" customFormat="1" ht="12.75" customHeight="1" x14ac:dyDescent="0.15">
      <c r="A14" s="28"/>
      <c r="B14" s="29" t="s">
        <v>13</v>
      </c>
      <c r="C14" s="98">
        <v>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3</v>
      </c>
      <c r="L14" s="108">
        <f>SUM(C14:K14)</f>
        <v>3</v>
      </c>
      <c r="M14" s="117" t="s">
        <v>74</v>
      </c>
      <c r="HR14" s="2"/>
    </row>
    <row r="15" spans="1:226" s="4" customFormat="1" ht="12.75" customHeight="1" x14ac:dyDescent="0.15">
      <c r="A15" s="191" t="s">
        <v>14</v>
      </c>
      <c r="B15" s="192"/>
      <c r="C15" s="192"/>
      <c r="D15" s="31"/>
      <c r="E15" s="31"/>
      <c r="F15" s="31"/>
      <c r="G15" s="99"/>
      <c r="H15" s="99"/>
      <c r="I15" s="99"/>
      <c r="J15" s="99"/>
      <c r="K15" s="31"/>
      <c r="L15" s="109"/>
      <c r="M15" s="32"/>
      <c r="HR15" s="2"/>
    </row>
    <row r="16" spans="1:226" s="4" customFormat="1" ht="12.75" customHeight="1" x14ac:dyDescent="0.15">
      <c r="A16" s="33"/>
      <c r="B16" s="34" t="s">
        <v>15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110">
        <f>SUM(C16:K16)</f>
        <v>0</v>
      </c>
      <c r="M16" s="35"/>
      <c r="HR16" s="2"/>
    </row>
    <row r="17" spans="1:226" ht="12.75" customHeight="1" x14ac:dyDescent="0.15">
      <c r="A17" s="33"/>
      <c r="B17" s="36" t="s">
        <v>16</v>
      </c>
      <c r="C17" s="96">
        <f t="shared" ref="C17" si="1">MAX(C20-C16,0)</f>
        <v>0</v>
      </c>
      <c r="D17" s="96">
        <v>0</v>
      </c>
      <c r="E17" s="96">
        <f t="shared" ref="E17:J17" si="2">MAX(E20-E16,0)</f>
        <v>0</v>
      </c>
      <c r="F17" s="96">
        <f t="shared" si="2"/>
        <v>0</v>
      </c>
      <c r="G17" s="96">
        <f t="shared" si="2"/>
        <v>0</v>
      </c>
      <c r="H17" s="96">
        <v>0</v>
      </c>
      <c r="I17" s="96">
        <f t="shared" si="2"/>
        <v>0</v>
      </c>
      <c r="J17" s="96">
        <f t="shared" si="2"/>
        <v>0</v>
      </c>
      <c r="K17" s="96">
        <f>MAX(K20-K16,0)</f>
        <v>0</v>
      </c>
      <c r="L17" s="111">
        <f>SUM(C17:K17)</f>
        <v>0</v>
      </c>
      <c r="M17" s="37" t="s">
        <v>17</v>
      </c>
    </row>
    <row r="18" spans="1:226" ht="12.75" customHeight="1" x14ac:dyDescent="0.15">
      <c r="A18" s="33"/>
      <c r="B18" s="38" t="s">
        <v>18</v>
      </c>
      <c r="C18" s="96">
        <f t="shared" ref="C18" si="3">C21+C22-MAX(C16-C20,0)</f>
        <v>0</v>
      </c>
      <c r="D18" s="96">
        <v>0</v>
      </c>
      <c r="E18" s="96">
        <f t="shared" ref="E18:J18" si="4">E21+E22-MAX(E16-E20,0)</f>
        <v>0</v>
      </c>
      <c r="F18" s="96">
        <f t="shared" si="4"/>
        <v>0</v>
      </c>
      <c r="G18" s="96">
        <f t="shared" si="4"/>
        <v>0</v>
      </c>
      <c r="H18" s="96">
        <v>0</v>
      </c>
      <c r="I18" s="96">
        <f t="shared" si="4"/>
        <v>0</v>
      </c>
      <c r="J18" s="96">
        <f t="shared" si="4"/>
        <v>0</v>
      </c>
      <c r="K18" s="96">
        <f>K21+K22-MAX(K16-K20,0)</f>
        <v>895</v>
      </c>
      <c r="L18" s="111">
        <f>SUM(C18:K18)</f>
        <v>895</v>
      </c>
      <c r="M18" s="37" t="s">
        <v>19</v>
      </c>
    </row>
    <row r="19" spans="1:226" ht="12.75" customHeight="1" x14ac:dyDescent="0.15">
      <c r="A19" s="193" t="s">
        <v>20</v>
      </c>
      <c r="B19" s="194"/>
      <c r="C19" s="194"/>
      <c r="D19" s="39"/>
      <c r="E19" s="39"/>
      <c r="F19" s="39"/>
      <c r="G19" s="100"/>
      <c r="H19" s="100"/>
      <c r="I19" s="100"/>
      <c r="J19" s="100"/>
      <c r="K19" s="39"/>
      <c r="L19" s="112"/>
      <c r="M19" s="40"/>
    </row>
    <row r="20" spans="1:226" ht="12.75" customHeight="1" x14ac:dyDescent="0.15">
      <c r="A20" s="25"/>
      <c r="B20" s="104" t="s">
        <v>21</v>
      </c>
      <c r="C20" s="105">
        <v>0</v>
      </c>
      <c r="D20" s="92">
        <v>0</v>
      </c>
      <c r="E20" s="101">
        <v>0</v>
      </c>
      <c r="F20" s="101">
        <v>0</v>
      </c>
      <c r="G20" s="101">
        <v>0</v>
      </c>
      <c r="H20" s="92">
        <v>0</v>
      </c>
      <c r="I20" s="101">
        <v>0</v>
      </c>
      <c r="J20" s="101">
        <v>0</v>
      </c>
      <c r="K20" s="91">
        <v>0</v>
      </c>
      <c r="L20" s="113">
        <f>SUM(C20:K20)</f>
        <v>0</v>
      </c>
      <c r="M20" s="30" t="s">
        <v>22</v>
      </c>
    </row>
    <row r="21" spans="1:226" ht="12.75" customHeight="1" x14ac:dyDescent="0.15">
      <c r="A21" s="25"/>
      <c r="B21" s="41" t="s">
        <v>23</v>
      </c>
      <c r="C21" s="106">
        <v>0</v>
      </c>
      <c r="D21" s="92">
        <v>0</v>
      </c>
      <c r="E21" s="101">
        <v>0</v>
      </c>
      <c r="F21" s="101">
        <v>0</v>
      </c>
      <c r="G21" s="101">
        <v>0</v>
      </c>
      <c r="H21" s="92">
        <v>0</v>
      </c>
      <c r="I21" s="101">
        <v>0</v>
      </c>
      <c r="J21" s="101">
        <v>0</v>
      </c>
      <c r="K21" s="91">
        <v>0</v>
      </c>
      <c r="L21" s="113">
        <f>SUM(C21:K21)</f>
        <v>0</v>
      </c>
      <c r="M21" s="30" t="s">
        <v>22</v>
      </c>
    </row>
    <row r="22" spans="1:226" ht="12.75" customHeight="1" x14ac:dyDescent="0.15">
      <c r="A22" s="25"/>
      <c r="B22" s="41" t="s">
        <v>24</v>
      </c>
      <c r="C22" s="106">
        <v>0</v>
      </c>
      <c r="D22" s="92">
        <v>0</v>
      </c>
      <c r="E22" s="101">
        <v>0</v>
      </c>
      <c r="F22" s="101">
        <v>0</v>
      </c>
      <c r="G22" s="101">
        <v>0</v>
      </c>
      <c r="H22" s="92">
        <v>0</v>
      </c>
      <c r="I22" s="101">
        <v>0</v>
      </c>
      <c r="J22" s="101">
        <v>0</v>
      </c>
      <c r="K22" s="92">
        <f>'(様式22）前提条件'!$F$20</f>
        <v>895</v>
      </c>
      <c r="L22" s="113">
        <f>SUM(C22:K22)</f>
        <v>895</v>
      </c>
      <c r="M22" s="30" t="s">
        <v>22</v>
      </c>
    </row>
    <row r="23" spans="1:226" ht="12.75" customHeight="1" thickBot="1" x14ac:dyDescent="0.2">
      <c r="A23" s="42"/>
      <c r="B23" s="43" t="s">
        <v>25</v>
      </c>
      <c r="C23" s="93">
        <f t="shared" ref="C23" si="5">SUM(C20:C22)</f>
        <v>0</v>
      </c>
      <c r="D23" s="93">
        <f>SUM(D20:D22)</f>
        <v>0</v>
      </c>
      <c r="E23" s="93">
        <f t="shared" ref="E23:J23" si="6">SUM(E20:E22)</f>
        <v>0</v>
      </c>
      <c r="F23" s="93">
        <f t="shared" si="6"/>
        <v>0</v>
      </c>
      <c r="G23" s="93">
        <f t="shared" si="6"/>
        <v>0</v>
      </c>
      <c r="H23" s="93">
        <f>SUM(H20:H22)</f>
        <v>0</v>
      </c>
      <c r="I23" s="93">
        <f t="shared" si="6"/>
        <v>0</v>
      </c>
      <c r="J23" s="93">
        <f t="shared" si="6"/>
        <v>0</v>
      </c>
      <c r="K23" s="93">
        <f>SUM(K20:K22)</f>
        <v>895</v>
      </c>
      <c r="L23" s="114">
        <f>SUM(C23:K23)</f>
        <v>895</v>
      </c>
      <c r="M23" s="44"/>
    </row>
    <row r="24" spans="1:226" ht="12.75" customHeight="1" thickTop="1" thickBot="1" x14ac:dyDescent="0.2">
      <c r="A24" s="195" t="s">
        <v>67</v>
      </c>
      <c r="B24" s="196"/>
      <c r="C24" s="94" t="e">
        <f t="shared" ref="C24:H24" si="7">ROUNDDOWN(C17*$C$6*(C12)/12+C18*$C$6*(C14)/12,0)</f>
        <v>#VALUE!</v>
      </c>
      <c r="D24" s="94" t="e">
        <f t="shared" si="7"/>
        <v>#VALUE!</v>
      </c>
      <c r="E24" s="94" t="e">
        <f t="shared" si="7"/>
        <v>#VALUE!</v>
      </c>
      <c r="F24" s="94" t="e">
        <f t="shared" si="7"/>
        <v>#VALUE!</v>
      </c>
      <c r="G24" s="94" t="e">
        <f t="shared" si="7"/>
        <v>#VALUE!</v>
      </c>
      <c r="H24" s="94" t="e">
        <f t="shared" si="7"/>
        <v>#VALUE!</v>
      </c>
      <c r="I24" s="94" t="e">
        <f t="shared" ref="I24:J24" si="8">ROUNDDOWN(I17*$C$6*(I12)/12+I18*$C$6*(I14)/12,0)</f>
        <v>#VALUE!</v>
      </c>
      <c r="J24" s="94" t="e">
        <f t="shared" si="8"/>
        <v>#VALUE!</v>
      </c>
      <c r="K24" s="94" t="e">
        <f>ROUNDDOWN(K17*$C$6*(K12)/12+K18*$C$6*(K14)/12,0)</f>
        <v>#VALUE!</v>
      </c>
      <c r="L24" s="115" t="e">
        <f>SUM(G24:K24)</f>
        <v>#VALUE!</v>
      </c>
      <c r="M24" s="46" t="s">
        <v>26</v>
      </c>
    </row>
    <row r="25" spans="1:226" ht="8.25" customHeight="1" thickTop="1" x14ac:dyDescent="0.15">
      <c r="A25" s="47"/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49"/>
      <c r="M25" s="51"/>
    </row>
    <row r="26" spans="1:226" ht="12.75" customHeight="1" x14ac:dyDescent="0.15">
      <c r="A26" s="47"/>
      <c r="B26" s="52" t="s">
        <v>27</v>
      </c>
      <c r="C26" s="102" t="e">
        <f>ROUNDDOWN(C24,0)</f>
        <v>#VALUE!</v>
      </c>
      <c r="D26" s="102" t="e">
        <f t="shared" ref="D26:J26" si="9">ROUNDDOWN(D24,0)</f>
        <v>#VALUE!</v>
      </c>
      <c r="E26" s="102" t="e">
        <f>ROUNDDOWN(E24,0)</f>
        <v>#VALUE!</v>
      </c>
      <c r="F26" s="102" t="e">
        <f t="shared" si="9"/>
        <v>#VALUE!</v>
      </c>
      <c r="G26" s="102" t="e">
        <f t="shared" si="9"/>
        <v>#VALUE!</v>
      </c>
      <c r="H26" s="102" t="e">
        <f t="shared" si="9"/>
        <v>#VALUE!</v>
      </c>
      <c r="I26" s="102" t="e">
        <f>ROUNDDOWN(I24,0)</f>
        <v>#VALUE!</v>
      </c>
      <c r="J26" s="102" t="e">
        <f t="shared" si="9"/>
        <v>#VALUE!</v>
      </c>
      <c r="K26" s="103" t="e">
        <f>ROUNDDOWN(K24,0)</f>
        <v>#VALUE!</v>
      </c>
      <c r="L26" s="49"/>
      <c r="M26" s="51"/>
    </row>
    <row r="27" spans="1:226" ht="6" customHeight="1" x14ac:dyDescent="0.15">
      <c r="A27" s="51"/>
      <c r="B27" s="48"/>
      <c r="C27" s="50"/>
      <c r="D27" s="50"/>
      <c r="E27" s="50"/>
      <c r="F27" s="50"/>
      <c r="G27" s="50"/>
      <c r="H27" s="50"/>
      <c r="I27" s="50"/>
      <c r="J27" s="50"/>
      <c r="K27" s="50"/>
      <c r="L27" s="49"/>
      <c r="M27" s="51"/>
    </row>
    <row r="28" spans="1:226" ht="6" customHeight="1" x14ac:dyDescent="0.15">
      <c r="A28" s="51"/>
      <c r="B28" s="48"/>
      <c r="C28" s="50"/>
      <c r="D28" s="50"/>
      <c r="E28" s="50"/>
      <c r="F28" s="50"/>
      <c r="G28" s="50"/>
      <c r="H28" s="50"/>
      <c r="I28" s="50"/>
      <c r="J28" s="50"/>
      <c r="K28" s="50"/>
      <c r="L28" s="49"/>
      <c r="M28" s="51"/>
    </row>
    <row r="29" spans="1:226" ht="6" customHeight="1" x14ac:dyDescent="0.15">
      <c r="A29" s="51"/>
      <c r="B29" s="48"/>
      <c r="C29" s="50"/>
      <c r="D29" s="50"/>
      <c r="E29" s="50"/>
      <c r="F29" s="50"/>
      <c r="G29" s="50"/>
      <c r="H29" s="50"/>
      <c r="I29" s="50"/>
      <c r="J29" s="50"/>
      <c r="K29" s="50"/>
      <c r="L29" s="49"/>
      <c r="M29" s="51"/>
    </row>
    <row r="30" spans="1:226" s="4" customFormat="1" x14ac:dyDescent="0.15">
      <c r="A30" s="6"/>
      <c r="B30" s="5"/>
      <c r="C30" s="5"/>
      <c r="D30" s="5"/>
      <c r="E30" s="5"/>
      <c r="F30" s="5"/>
      <c r="G30" s="5"/>
      <c r="H30" s="5"/>
      <c r="I30" s="5"/>
      <c r="J30" s="5"/>
      <c r="K30" s="5"/>
      <c r="L30" s="20"/>
      <c r="M30" s="5"/>
      <c r="HR30" s="2"/>
    </row>
    <row r="31" spans="1:226" s="4" customFormat="1" ht="4.5" customHeight="1" x14ac:dyDescent="0.15">
      <c r="A31" s="6"/>
      <c r="B31" s="50"/>
      <c r="C31" s="5"/>
      <c r="D31" s="5"/>
      <c r="E31" s="5"/>
      <c r="F31" s="5"/>
      <c r="G31" s="5"/>
      <c r="H31" s="5"/>
      <c r="I31" s="5"/>
      <c r="J31" s="5"/>
      <c r="K31" s="5"/>
      <c r="L31" s="20"/>
      <c r="M31" s="5"/>
      <c r="HR31" s="2"/>
    </row>
    <row r="32" spans="1:226" s="4" customFormat="1" ht="6" customHeight="1" x14ac:dyDescent="0.1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20"/>
      <c r="M32" s="5"/>
      <c r="HR32" s="2"/>
    </row>
  </sheetData>
  <mergeCells count="10">
    <mergeCell ref="A11:B11"/>
    <mergeCell ref="A12:B12"/>
    <mergeCell ref="A15:C15"/>
    <mergeCell ref="A19:C19"/>
    <mergeCell ref="A24:B24"/>
    <mergeCell ref="A3:B3"/>
    <mergeCell ref="A6:B6"/>
    <mergeCell ref="C6:H6"/>
    <mergeCell ref="A7:B7"/>
    <mergeCell ref="C7:H7"/>
  </mergeCells>
  <phoneticPr fontId="1"/>
  <pageMargins left="0.78740157480314965" right="0.51" top="0.45" bottom="0.47" header="0" footer="0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6"/>
  <sheetViews>
    <sheetView view="pageBreakPreview" zoomScaleNormal="100" zoomScaleSheetLayoutView="100" workbookViewId="0">
      <selection activeCell="G3" sqref="G3"/>
    </sheetView>
  </sheetViews>
  <sheetFormatPr defaultRowHeight="12" x14ac:dyDescent="0.15"/>
  <cols>
    <col min="1" max="1" width="3" style="2" customWidth="1"/>
    <col min="2" max="2" width="24.75" style="2" customWidth="1"/>
    <col min="3" max="11" width="10" style="2" customWidth="1"/>
    <col min="12" max="12" width="10" style="3" customWidth="1"/>
    <col min="13" max="13" width="66.875" style="2" customWidth="1"/>
    <col min="14" max="42" width="5.875" style="4" customWidth="1"/>
    <col min="43" max="225" width="9" style="4"/>
    <col min="226" max="255" width="9" style="2"/>
    <col min="256" max="256" width="3" style="2" customWidth="1"/>
    <col min="257" max="257" width="24.75" style="2" customWidth="1"/>
    <col min="258" max="268" width="10" style="2" customWidth="1"/>
    <col min="269" max="269" width="66.875" style="2" customWidth="1"/>
    <col min="270" max="298" width="5.875" style="2" customWidth="1"/>
    <col min="299" max="511" width="9" style="2"/>
    <col min="512" max="512" width="3" style="2" customWidth="1"/>
    <col min="513" max="513" width="24.75" style="2" customWidth="1"/>
    <col min="514" max="524" width="10" style="2" customWidth="1"/>
    <col min="525" max="525" width="66.875" style="2" customWidth="1"/>
    <col min="526" max="554" width="5.875" style="2" customWidth="1"/>
    <col min="555" max="767" width="9" style="2"/>
    <col min="768" max="768" width="3" style="2" customWidth="1"/>
    <col min="769" max="769" width="24.75" style="2" customWidth="1"/>
    <col min="770" max="780" width="10" style="2" customWidth="1"/>
    <col min="781" max="781" width="66.875" style="2" customWidth="1"/>
    <col min="782" max="810" width="5.875" style="2" customWidth="1"/>
    <col min="811" max="1023" width="9" style="2"/>
    <col min="1024" max="1024" width="3" style="2" customWidth="1"/>
    <col min="1025" max="1025" width="24.75" style="2" customWidth="1"/>
    <col min="1026" max="1036" width="10" style="2" customWidth="1"/>
    <col min="1037" max="1037" width="66.875" style="2" customWidth="1"/>
    <col min="1038" max="1066" width="5.875" style="2" customWidth="1"/>
    <col min="1067" max="1279" width="9" style="2"/>
    <col min="1280" max="1280" width="3" style="2" customWidth="1"/>
    <col min="1281" max="1281" width="24.75" style="2" customWidth="1"/>
    <col min="1282" max="1292" width="10" style="2" customWidth="1"/>
    <col min="1293" max="1293" width="66.875" style="2" customWidth="1"/>
    <col min="1294" max="1322" width="5.875" style="2" customWidth="1"/>
    <col min="1323" max="1535" width="9" style="2"/>
    <col min="1536" max="1536" width="3" style="2" customWidth="1"/>
    <col min="1537" max="1537" width="24.75" style="2" customWidth="1"/>
    <col min="1538" max="1548" width="10" style="2" customWidth="1"/>
    <col min="1549" max="1549" width="66.875" style="2" customWidth="1"/>
    <col min="1550" max="1578" width="5.875" style="2" customWidth="1"/>
    <col min="1579" max="1791" width="9" style="2"/>
    <col min="1792" max="1792" width="3" style="2" customWidth="1"/>
    <col min="1793" max="1793" width="24.75" style="2" customWidth="1"/>
    <col min="1794" max="1804" width="10" style="2" customWidth="1"/>
    <col min="1805" max="1805" width="66.875" style="2" customWidth="1"/>
    <col min="1806" max="1834" width="5.875" style="2" customWidth="1"/>
    <col min="1835" max="2047" width="9" style="2"/>
    <col min="2048" max="2048" width="3" style="2" customWidth="1"/>
    <col min="2049" max="2049" width="24.75" style="2" customWidth="1"/>
    <col min="2050" max="2060" width="10" style="2" customWidth="1"/>
    <col min="2061" max="2061" width="66.875" style="2" customWidth="1"/>
    <col min="2062" max="2090" width="5.875" style="2" customWidth="1"/>
    <col min="2091" max="2303" width="9" style="2"/>
    <col min="2304" max="2304" width="3" style="2" customWidth="1"/>
    <col min="2305" max="2305" width="24.75" style="2" customWidth="1"/>
    <col min="2306" max="2316" width="10" style="2" customWidth="1"/>
    <col min="2317" max="2317" width="66.875" style="2" customWidth="1"/>
    <col min="2318" max="2346" width="5.875" style="2" customWidth="1"/>
    <col min="2347" max="2559" width="9" style="2"/>
    <col min="2560" max="2560" width="3" style="2" customWidth="1"/>
    <col min="2561" max="2561" width="24.75" style="2" customWidth="1"/>
    <col min="2562" max="2572" width="10" style="2" customWidth="1"/>
    <col min="2573" max="2573" width="66.875" style="2" customWidth="1"/>
    <col min="2574" max="2602" width="5.875" style="2" customWidth="1"/>
    <col min="2603" max="2815" width="9" style="2"/>
    <col min="2816" max="2816" width="3" style="2" customWidth="1"/>
    <col min="2817" max="2817" width="24.75" style="2" customWidth="1"/>
    <col min="2818" max="2828" width="10" style="2" customWidth="1"/>
    <col min="2829" max="2829" width="66.875" style="2" customWidth="1"/>
    <col min="2830" max="2858" width="5.875" style="2" customWidth="1"/>
    <col min="2859" max="3071" width="9" style="2"/>
    <col min="3072" max="3072" width="3" style="2" customWidth="1"/>
    <col min="3073" max="3073" width="24.75" style="2" customWidth="1"/>
    <col min="3074" max="3084" width="10" style="2" customWidth="1"/>
    <col min="3085" max="3085" width="66.875" style="2" customWidth="1"/>
    <col min="3086" max="3114" width="5.875" style="2" customWidth="1"/>
    <col min="3115" max="3327" width="9" style="2"/>
    <col min="3328" max="3328" width="3" style="2" customWidth="1"/>
    <col min="3329" max="3329" width="24.75" style="2" customWidth="1"/>
    <col min="3330" max="3340" width="10" style="2" customWidth="1"/>
    <col min="3341" max="3341" width="66.875" style="2" customWidth="1"/>
    <col min="3342" max="3370" width="5.875" style="2" customWidth="1"/>
    <col min="3371" max="3583" width="9" style="2"/>
    <col min="3584" max="3584" width="3" style="2" customWidth="1"/>
    <col min="3585" max="3585" width="24.75" style="2" customWidth="1"/>
    <col min="3586" max="3596" width="10" style="2" customWidth="1"/>
    <col min="3597" max="3597" width="66.875" style="2" customWidth="1"/>
    <col min="3598" max="3626" width="5.875" style="2" customWidth="1"/>
    <col min="3627" max="3839" width="9" style="2"/>
    <col min="3840" max="3840" width="3" style="2" customWidth="1"/>
    <col min="3841" max="3841" width="24.75" style="2" customWidth="1"/>
    <col min="3842" max="3852" width="10" style="2" customWidth="1"/>
    <col min="3853" max="3853" width="66.875" style="2" customWidth="1"/>
    <col min="3854" max="3882" width="5.875" style="2" customWidth="1"/>
    <col min="3883" max="4095" width="9" style="2"/>
    <col min="4096" max="4096" width="3" style="2" customWidth="1"/>
    <col min="4097" max="4097" width="24.75" style="2" customWidth="1"/>
    <col min="4098" max="4108" width="10" style="2" customWidth="1"/>
    <col min="4109" max="4109" width="66.875" style="2" customWidth="1"/>
    <col min="4110" max="4138" width="5.875" style="2" customWidth="1"/>
    <col min="4139" max="4351" width="9" style="2"/>
    <col min="4352" max="4352" width="3" style="2" customWidth="1"/>
    <col min="4353" max="4353" width="24.75" style="2" customWidth="1"/>
    <col min="4354" max="4364" width="10" style="2" customWidth="1"/>
    <col min="4365" max="4365" width="66.875" style="2" customWidth="1"/>
    <col min="4366" max="4394" width="5.875" style="2" customWidth="1"/>
    <col min="4395" max="4607" width="9" style="2"/>
    <col min="4608" max="4608" width="3" style="2" customWidth="1"/>
    <col min="4609" max="4609" width="24.75" style="2" customWidth="1"/>
    <col min="4610" max="4620" width="10" style="2" customWidth="1"/>
    <col min="4621" max="4621" width="66.875" style="2" customWidth="1"/>
    <col min="4622" max="4650" width="5.875" style="2" customWidth="1"/>
    <col min="4651" max="4863" width="9" style="2"/>
    <col min="4864" max="4864" width="3" style="2" customWidth="1"/>
    <col min="4865" max="4865" width="24.75" style="2" customWidth="1"/>
    <col min="4866" max="4876" width="10" style="2" customWidth="1"/>
    <col min="4877" max="4877" width="66.875" style="2" customWidth="1"/>
    <col min="4878" max="4906" width="5.875" style="2" customWidth="1"/>
    <col min="4907" max="5119" width="9" style="2"/>
    <col min="5120" max="5120" width="3" style="2" customWidth="1"/>
    <col min="5121" max="5121" width="24.75" style="2" customWidth="1"/>
    <col min="5122" max="5132" width="10" style="2" customWidth="1"/>
    <col min="5133" max="5133" width="66.875" style="2" customWidth="1"/>
    <col min="5134" max="5162" width="5.875" style="2" customWidth="1"/>
    <col min="5163" max="5375" width="9" style="2"/>
    <col min="5376" max="5376" width="3" style="2" customWidth="1"/>
    <col min="5377" max="5377" width="24.75" style="2" customWidth="1"/>
    <col min="5378" max="5388" width="10" style="2" customWidth="1"/>
    <col min="5389" max="5389" width="66.875" style="2" customWidth="1"/>
    <col min="5390" max="5418" width="5.875" style="2" customWidth="1"/>
    <col min="5419" max="5631" width="9" style="2"/>
    <col min="5632" max="5632" width="3" style="2" customWidth="1"/>
    <col min="5633" max="5633" width="24.75" style="2" customWidth="1"/>
    <col min="5634" max="5644" width="10" style="2" customWidth="1"/>
    <col min="5645" max="5645" width="66.875" style="2" customWidth="1"/>
    <col min="5646" max="5674" width="5.875" style="2" customWidth="1"/>
    <col min="5675" max="5887" width="9" style="2"/>
    <col min="5888" max="5888" width="3" style="2" customWidth="1"/>
    <col min="5889" max="5889" width="24.75" style="2" customWidth="1"/>
    <col min="5890" max="5900" width="10" style="2" customWidth="1"/>
    <col min="5901" max="5901" width="66.875" style="2" customWidth="1"/>
    <col min="5902" max="5930" width="5.875" style="2" customWidth="1"/>
    <col min="5931" max="6143" width="9" style="2"/>
    <col min="6144" max="6144" width="3" style="2" customWidth="1"/>
    <col min="6145" max="6145" width="24.75" style="2" customWidth="1"/>
    <col min="6146" max="6156" width="10" style="2" customWidth="1"/>
    <col min="6157" max="6157" width="66.875" style="2" customWidth="1"/>
    <col min="6158" max="6186" width="5.875" style="2" customWidth="1"/>
    <col min="6187" max="6399" width="9" style="2"/>
    <col min="6400" max="6400" width="3" style="2" customWidth="1"/>
    <col min="6401" max="6401" width="24.75" style="2" customWidth="1"/>
    <col min="6402" max="6412" width="10" style="2" customWidth="1"/>
    <col min="6413" max="6413" width="66.875" style="2" customWidth="1"/>
    <col min="6414" max="6442" width="5.875" style="2" customWidth="1"/>
    <col min="6443" max="6655" width="9" style="2"/>
    <col min="6656" max="6656" width="3" style="2" customWidth="1"/>
    <col min="6657" max="6657" width="24.75" style="2" customWidth="1"/>
    <col min="6658" max="6668" width="10" style="2" customWidth="1"/>
    <col min="6669" max="6669" width="66.875" style="2" customWidth="1"/>
    <col min="6670" max="6698" width="5.875" style="2" customWidth="1"/>
    <col min="6699" max="6911" width="9" style="2"/>
    <col min="6912" max="6912" width="3" style="2" customWidth="1"/>
    <col min="6913" max="6913" width="24.75" style="2" customWidth="1"/>
    <col min="6914" max="6924" width="10" style="2" customWidth="1"/>
    <col min="6925" max="6925" width="66.875" style="2" customWidth="1"/>
    <col min="6926" max="6954" width="5.875" style="2" customWidth="1"/>
    <col min="6955" max="7167" width="9" style="2"/>
    <col min="7168" max="7168" width="3" style="2" customWidth="1"/>
    <col min="7169" max="7169" width="24.75" style="2" customWidth="1"/>
    <col min="7170" max="7180" width="10" style="2" customWidth="1"/>
    <col min="7181" max="7181" width="66.875" style="2" customWidth="1"/>
    <col min="7182" max="7210" width="5.875" style="2" customWidth="1"/>
    <col min="7211" max="7423" width="9" style="2"/>
    <col min="7424" max="7424" width="3" style="2" customWidth="1"/>
    <col min="7425" max="7425" width="24.75" style="2" customWidth="1"/>
    <col min="7426" max="7436" width="10" style="2" customWidth="1"/>
    <col min="7437" max="7437" width="66.875" style="2" customWidth="1"/>
    <col min="7438" max="7466" width="5.875" style="2" customWidth="1"/>
    <col min="7467" max="7679" width="9" style="2"/>
    <col min="7680" max="7680" width="3" style="2" customWidth="1"/>
    <col min="7681" max="7681" width="24.75" style="2" customWidth="1"/>
    <col min="7682" max="7692" width="10" style="2" customWidth="1"/>
    <col min="7693" max="7693" width="66.875" style="2" customWidth="1"/>
    <col min="7694" max="7722" width="5.875" style="2" customWidth="1"/>
    <col min="7723" max="7935" width="9" style="2"/>
    <col min="7936" max="7936" width="3" style="2" customWidth="1"/>
    <col min="7937" max="7937" width="24.75" style="2" customWidth="1"/>
    <col min="7938" max="7948" width="10" style="2" customWidth="1"/>
    <col min="7949" max="7949" width="66.875" style="2" customWidth="1"/>
    <col min="7950" max="7978" width="5.875" style="2" customWidth="1"/>
    <col min="7979" max="8191" width="9" style="2"/>
    <col min="8192" max="8192" width="3" style="2" customWidth="1"/>
    <col min="8193" max="8193" width="24.75" style="2" customWidth="1"/>
    <col min="8194" max="8204" width="10" style="2" customWidth="1"/>
    <col min="8205" max="8205" width="66.875" style="2" customWidth="1"/>
    <col min="8206" max="8234" width="5.875" style="2" customWidth="1"/>
    <col min="8235" max="8447" width="9" style="2"/>
    <col min="8448" max="8448" width="3" style="2" customWidth="1"/>
    <col min="8449" max="8449" width="24.75" style="2" customWidth="1"/>
    <col min="8450" max="8460" width="10" style="2" customWidth="1"/>
    <col min="8461" max="8461" width="66.875" style="2" customWidth="1"/>
    <col min="8462" max="8490" width="5.875" style="2" customWidth="1"/>
    <col min="8491" max="8703" width="9" style="2"/>
    <col min="8704" max="8704" width="3" style="2" customWidth="1"/>
    <col min="8705" max="8705" width="24.75" style="2" customWidth="1"/>
    <col min="8706" max="8716" width="10" style="2" customWidth="1"/>
    <col min="8717" max="8717" width="66.875" style="2" customWidth="1"/>
    <col min="8718" max="8746" width="5.875" style="2" customWidth="1"/>
    <col min="8747" max="8959" width="9" style="2"/>
    <col min="8960" max="8960" width="3" style="2" customWidth="1"/>
    <col min="8961" max="8961" width="24.75" style="2" customWidth="1"/>
    <col min="8962" max="8972" width="10" style="2" customWidth="1"/>
    <col min="8973" max="8973" width="66.875" style="2" customWidth="1"/>
    <col min="8974" max="9002" width="5.875" style="2" customWidth="1"/>
    <col min="9003" max="9215" width="9" style="2"/>
    <col min="9216" max="9216" width="3" style="2" customWidth="1"/>
    <col min="9217" max="9217" width="24.75" style="2" customWidth="1"/>
    <col min="9218" max="9228" width="10" style="2" customWidth="1"/>
    <col min="9229" max="9229" width="66.875" style="2" customWidth="1"/>
    <col min="9230" max="9258" width="5.875" style="2" customWidth="1"/>
    <col min="9259" max="9471" width="9" style="2"/>
    <col min="9472" max="9472" width="3" style="2" customWidth="1"/>
    <col min="9473" max="9473" width="24.75" style="2" customWidth="1"/>
    <col min="9474" max="9484" width="10" style="2" customWidth="1"/>
    <col min="9485" max="9485" width="66.875" style="2" customWidth="1"/>
    <col min="9486" max="9514" width="5.875" style="2" customWidth="1"/>
    <col min="9515" max="9727" width="9" style="2"/>
    <col min="9728" max="9728" width="3" style="2" customWidth="1"/>
    <col min="9729" max="9729" width="24.75" style="2" customWidth="1"/>
    <col min="9730" max="9740" width="10" style="2" customWidth="1"/>
    <col min="9741" max="9741" width="66.875" style="2" customWidth="1"/>
    <col min="9742" max="9770" width="5.875" style="2" customWidth="1"/>
    <col min="9771" max="9983" width="9" style="2"/>
    <col min="9984" max="9984" width="3" style="2" customWidth="1"/>
    <col min="9985" max="9985" width="24.75" style="2" customWidth="1"/>
    <col min="9986" max="9996" width="10" style="2" customWidth="1"/>
    <col min="9997" max="9997" width="66.875" style="2" customWidth="1"/>
    <col min="9998" max="10026" width="5.875" style="2" customWidth="1"/>
    <col min="10027" max="10239" width="9" style="2"/>
    <col min="10240" max="10240" width="3" style="2" customWidth="1"/>
    <col min="10241" max="10241" width="24.75" style="2" customWidth="1"/>
    <col min="10242" max="10252" width="10" style="2" customWidth="1"/>
    <col min="10253" max="10253" width="66.875" style="2" customWidth="1"/>
    <col min="10254" max="10282" width="5.875" style="2" customWidth="1"/>
    <col min="10283" max="10495" width="9" style="2"/>
    <col min="10496" max="10496" width="3" style="2" customWidth="1"/>
    <col min="10497" max="10497" width="24.75" style="2" customWidth="1"/>
    <col min="10498" max="10508" width="10" style="2" customWidth="1"/>
    <col min="10509" max="10509" width="66.875" style="2" customWidth="1"/>
    <col min="10510" max="10538" width="5.875" style="2" customWidth="1"/>
    <col min="10539" max="10751" width="9" style="2"/>
    <col min="10752" max="10752" width="3" style="2" customWidth="1"/>
    <col min="10753" max="10753" width="24.75" style="2" customWidth="1"/>
    <col min="10754" max="10764" width="10" style="2" customWidth="1"/>
    <col min="10765" max="10765" width="66.875" style="2" customWidth="1"/>
    <col min="10766" max="10794" width="5.875" style="2" customWidth="1"/>
    <col min="10795" max="11007" width="9" style="2"/>
    <col min="11008" max="11008" width="3" style="2" customWidth="1"/>
    <col min="11009" max="11009" width="24.75" style="2" customWidth="1"/>
    <col min="11010" max="11020" width="10" style="2" customWidth="1"/>
    <col min="11021" max="11021" width="66.875" style="2" customWidth="1"/>
    <col min="11022" max="11050" width="5.875" style="2" customWidth="1"/>
    <col min="11051" max="11263" width="9" style="2"/>
    <col min="11264" max="11264" width="3" style="2" customWidth="1"/>
    <col min="11265" max="11265" width="24.75" style="2" customWidth="1"/>
    <col min="11266" max="11276" width="10" style="2" customWidth="1"/>
    <col min="11277" max="11277" width="66.875" style="2" customWidth="1"/>
    <col min="11278" max="11306" width="5.875" style="2" customWidth="1"/>
    <col min="11307" max="11519" width="9" style="2"/>
    <col min="11520" max="11520" width="3" style="2" customWidth="1"/>
    <col min="11521" max="11521" width="24.75" style="2" customWidth="1"/>
    <col min="11522" max="11532" width="10" style="2" customWidth="1"/>
    <col min="11533" max="11533" width="66.875" style="2" customWidth="1"/>
    <col min="11534" max="11562" width="5.875" style="2" customWidth="1"/>
    <col min="11563" max="11775" width="9" style="2"/>
    <col min="11776" max="11776" width="3" style="2" customWidth="1"/>
    <col min="11777" max="11777" width="24.75" style="2" customWidth="1"/>
    <col min="11778" max="11788" width="10" style="2" customWidth="1"/>
    <col min="11789" max="11789" width="66.875" style="2" customWidth="1"/>
    <col min="11790" max="11818" width="5.875" style="2" customWidth="1"/>
    <col min="11819" max="12031" width="9" style="2"/>
    <col min="12032" max="12032" width="3" style="2" customWidth="1"/>
    <col min="12033" max="12033" width="24.75" style="2" customWidth="1"/>
    <col min="12034" max="12044" width="10" style="2" customWidth="1"/>
    <col min="12045" max="12045" width="66.875" style="2" customWidth="1"/>
    <col min="12046" max="12074" width="5.875" style="2" customWidth="1"/>
    <col min="12075" max="12287" width="9" style="2"/>
    <col min="12288" max="12288" width="3" style="2" customWidth="1"/>
    <col min="12289" max="12289" width="24.75" style="2" customWidth="1"/>
    <col min="12290" max="12300" width="10" style="2" customWidth="1"/>
    <col min="12301" max="12301" width="66.875" style="2" customWidth="1"/>
    <col min="12302" max="12330" width="5.875" style="2" customWidth="1"/>
    <col min="12331" max="12543" width="9" style="2"/>
    <col min="12544" max="12544" width="3" style="2" customWidth="1"/>
    <col min="12545" max="12545" width="24.75" style="2" customWidth="1"/>
    <col min="12546" max="12556" width="10" style="2" customWidth="1"/>
    <col min="12557" max="12557" width="66.875" style="2" customWidth="1"/>
    <col min="12558" max="12586" width="5.875" style="2" customWidth="1"/>
    <col min="12587" max="12799" width="9" style="2"/>
    <col min="12800" max="12800" width="3" style="2" customWidth="1"/>
    <col min="12801" max="12801" width="24.75" style="2" customWidth="1"/>
    <col min="12802" max="12812" width="10" style="2" customWidth="1"/>
    <col min="12813" max="12813" width="66.875" style="2" customWidth="1"/>
    <col min="12814" max="12842" width="5.875" style="2" customWidth="1"/>
    <col min="12843" max="13055" width="9" style="2"/>
    <col min="13056" max="13056" width="3" style="2" customWidth="1"/>
    <col min="13057" max="13057" width="24.75" style="2" customWidth="1"/>
    <col min="13058" max="13068" width="10" style="2" customWidth="1"/>
    <col min="13069" max="13069" width="66.875" style="2" customWidth="1"/>
    <col min="13070" max="13098" width="5.875" style="2" customWidth="1"/>
    <col min="13099" max="13311" width="9" style="2"/>
    <col min="13312" max="13312" width="3" style="2" customWidth="1"/>
    <col min="13313" max="13313" width="24.75" style="2" customWidth="1"/>
    <col min="13314" max="13324" width="10" style="2" customWidth="1"/>
    <col min="13325" max="13325" width="66.875" style="2" customWidth="1"/>
    <col min="13326" max="13354" width="5.875" style="2" customWidth="1"/>
    <col min="13355" max="13567" width="9" style="2"/>
    <col min="13568" max="13568" width="3" style="2" customWidth="1"/>
    <col min="13569" max="13569" width="24.75" style="2" customWidth="1"/>
    <col min="13570" max="13580" width="10" style="2" customWidth="1"/>
    <col min="13581" max="13581" width="66.875" style="2" customWidth="1"/>
    <col min="13582" max="13610" width="5.875" style="2" customWidth="1"/>
    <col min="13611" max="13823" width="9" style="2"/>
    <col min="13824" max="13824" width="3" style="2" customWidth="1"/>
    <col min="13825" max="13825" width="24.75" style="2" customWidth="1"/>
    <col min="13826" max="13836" width="10" style="2" customWidth="1"/>
    <col min="13837" max="13837" width="66.875" style="2" customWidth="1"/>
    <col min="13838" max="13866" width="5.875" style="2" customWidth="1"/>
    <col min="13867" max="14079" width="9" style="2"/>
    <col min="14080" max="14080" width="3" style="2" customWidth="1"/>
    <col min="14081" max="14081" width="24.75" style="2" customWidth="1"/>
    <col min="14082" max="14092" width="10" style="2" customWidth="1"/>
    <col min="14093" max="14093" width="66.875" style="2" customWidth="1"/>
    <col min="14094" max="14122" width="5.875" style="2" customWidth="1"/>
    <col min="14123" max="14335" width="9" style="2"/>
    <col min="14336" max="14336" width="3" style="2" customWidth="1"/>
    <col min="14337" max="14337" width="24.75" style="2" customWidth="1"/>
    <col min="14338" max="14348" width="10" style="2" customWidth="1"/>
    <col min="14349" max="14349" width="66.875" style="2" customWidth="1"/>
    <col min="14350" max="14378" width="5.875" style="2" customWidth="1"/>
    <col min="14379" max="14591" width="9" style="2"/>
    <col min="14592" max="14592" width="3" style="2" customWidth="1"/>
    <col min="14593" max="14593" width="24.75" style="2" customWidth="1"/>
    <col min="14594" max="14604" width="10" style="2" customWidth="1"/>
    <col min="14605" max="14605" width="66.875" style="2" customWidth="1"/>
    <col min="14606" max="14634" width="5.875" style="2" customWidth="1"/>
    <col min="14635" max="14847" width="9" style="2"/>
    <col min="14848" max="14848" width="3" style="2" customWidth="1"/>
    <col min="14849" max="14849" width="24.75" style="2" customWidth="1"/>
    <col min="14850" max="14860" width="10" style="2" customWidth="1"/>
    <col min="14861" max="14861" width="66.875" style="2" customWidth="1"/>
    <col min="14862" max="14890" width="5.875" style="2" customWidth="1"/>
    <col min="14891" max="15103" width="9" style="2"/>
    <col min="15104" max="15104" width="3" style="2" customWidth="1"/>
    <col min="15105" max="15105" width="24.75" style="2" customWidth="1"/>
    <col min="15106" max="15116" width="10" style="2" customWidth="1"/>
    <col min="15117" max="15117" width="66.875" style="2" customWidth="1"/>
    <col min="15118" max="15146" width="5.875" style="2" customWidth="1"/>
    <col min="15147" max="15359" width="9" style="2"/>
    <col min="15360" max="15360" width="3" style="2" customWidth="1"/>
    <col min="15361" max="15361" width="24.75" style="2" customWidth="1"/>
    <col min="15362" max="15372" width="10" style="2" customWidth="1"/>
    <col min="15373" max="15373" width="66.875" style="2" customWidth="1"/>
    <col min="15374" max="15402" width="5.875" style="2" customWidth="1"/>
    <col min="15403" max="15615" width="9" style="2"/>
    <col min="15616" max="15616" width="3" style="2" customWidth="1"/>
    <col min="15617" max="15617" width="24.75" style="2" customWidth="1"/>
    <col min="15618" max="15628" width="10" style="2" customWidth="1"/>
    <col min="15629" max="15629" width="66.875" style="2" customWidth="1"/>
    <col min="15630" max="15658" width="5.875" style="2" customWidth="1"/>
    <col min="15659" max="15871" width="9" style="2"/>
    <col min="15872" max="15872" width="3" style="2" customWidth="1"/>
    <col min="15873" max="15873" width="24.75" style="2" customWidth="1"/>
    <col min="15874" max="15884" width="10" style="2" customWidth="1"/>
    <col min="15885" max="15885" width="66.875" style="2" customWidth="1"/>
    <col min="15886" max="15914" width="5.875" style="2" customWidth="1"/>
    <col min="15915" max="16127" width="9" style="2"/>
    <col min="16128" max="16128" width="3" style="2" customWidth="1"/>
    <col min="16129" max="16129" width="24.75" style="2" customWidth="1"/>
    <col min="16130" max="16140" width="10" style="2" customWidth="1"/>
    <col min="16141" max="16141" width="66.875" style="2" customWidth="1"/>
    <col min="16142" max="16170" width="5.875" style="2" customWidth="1"/>
    <col min="16171" max="16384" width="9" style="2"/>
  </cols>
  <sheetData>
    <row r="1" spans="1:226" s="4" customFormat="1" ht="13.5" x14ac:dyDescent="0.15">
      <c r="A1" s="9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HR1" s="2"/>
    </row>
    <row r="2" spans="1:226" s="4" customFormat="1" ht="3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HR2" s="2"/>
    </row>
    <row r="3" spans="1:226" s="4" customFormat="1" ht="63" customHeight="1" x14ac:dyDescent="0.15">
      <c r="A3" s="2"/>
      <c r="B3" s="197" t="s">
        <v>66</v>
      </c>
      <c r="C3" s="198"/>
      <c r="D3" s="198"/>
      <c r="E3" s="199"/>
      <c r="F3" s="2"/>
      <c r="G3" s="2"/>
      <c r="H3" s="2"/>
      <c r="I3" s="2"/>
      <c r="J3" s="2"/>
      <c r="K3" s="2"/>
      <c r="L3" s="3"/>
      <c r="M3" s="2"/>
      <c r="HR3" s="2"/>
    </row>
    <row r="4" spans="1:226" s="4" customFormat="1" ht="3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HR4" s="2"/>
    </row>
    <row r="5" spans="1:226" s="9" customFormat="1" ht="13.5" x14ac:dyDescent="0.15">
      <c r="A5" s="178"/>
      <c r="B5" s="178"/>
      <c r="C5" s="5" t="s">
        <v>3</v>
      </c>
      <c r="D5" s="6"/>
      <c r="E5" s="6"/>
      <c r="F5" s="6"/>
      <c r="G5" s="6"/>
      <c r="H5" s="7"/>
      <c r="I5" s="6"/>
      <c r="J5" s="6"/>
      <c r="K5" s="6"/>
      <c r="L5" s="8"/>
      <c r="M5" s="7"/>
    </row>
    <row r="6" spans="1:226" s="9" customFormat="1" ht="3.75" customHeight="1" x14ac:dyDescent="0.15">
      <c r="A6" s="10"/>
      <c r="B6" s="11"/>
      <c r="C6" s="11"/>
      <c r="D6" s="7"/>
      <c r="E6" s="7"/>
      <c r="F6" s="7"/>
      <c r="G6" s="7"/>
      <c r="H6" s="7"/>
      <c r="I6" s="7"/>
      <c r="J6" s="7"/>
      <c r="K6" s="7"/>
      <c r="L6" s="8"/>
      <c r="M6" s="7"/>
    </row>
    <row r="7" spans="1:226" s="9" customFormat="1" ht="18.75" x14ac:dyDescent="0.15">
      <c r="A7" s="10" t="s">
        <v>4</v>
      </c>
      <c r="B7" s="11"/>
      <c r="C7" s="11"/>
      <c r="D7" s="7"/>
      <c r="E7" s="7"/>
      <c r="F7" s="7"/>
      <c r="G7" s="7"/>
      <c r="H7" s="7"/>
      <c r="I7" s="7"/>
      <c r="J7" s="86"/>
      <c r="K7" s="1"/>
      <c r="L7" s="8"/>
      <c r="M7" s="7"/>
    </row>
    <row r="8" spans="1:226" s="9" customFormat="1" ht="14.25" customHeight="1" x14ac:dyDescent="0.15">
      <c r="A8" s="179" t="s">
        <v>5</v>
      </c>
      <c r="B8" s="180"/>
      <c r="C8" s="181">
        <v>1.6E-2</v>
      </c>
      <c r="D8" s="182"/>
      <c r="E8" s="182"/>
      <c r="F8" s="182"/>
      <c r="G8" s="182"/>
      <c r="H8" s="183"/>
      <c r="I8" s="12"/>
      <c r="J8" s="1"/>
      <c r="K8" s="1"/>
      <c r="L8" s="8"/>
      <c r="M8" s="7"/>
    </row>
    <row r="9" spans="1:226" s="9" customFormat="1" ht="14.25" customHeight="1" x14ac:dyDescent="0.15">
      <c r="A9" s="179" t="s">
        <v>6</v>
      </c>
      <c r="B9" s="180"/>
      <c r="C9" s="184">
        <f>L14</f>
        <v>4</v>
      </c>
      <c r="D9" s="185"/>
      <c r="E9" s="185"/>
      <c r="F9" s="185"/>
      <c r="G9" s="185"/>
      <c r="H9" s="186"/>
      <c r="I9" s="13"/>
      <c r="J9" s="14"/>
      <c r="K9" s="14"/>
      <c r="L9" s="15"/>
      <c r="M9" s="7"/>
    </row>
    <row r="10" spans="1:226" s="9" customFormat="1" ht="6.75" customHeight="1" x14ac:dyDescent="0.15">
      <c r="A10" s="16"/>
      <c r="B10" s="16"/>
      <c r="C10" s="16"/>
      <c r="D10" s="17"/>
      <c r="E10" s="17"/>
      <c r="F10" s="17"/>
      <c r="G10" s="17"/>
      <c r="H10" s="17"/>
      <c r="I10" s="17"/>
      <c r="J10" s="17"/>
      <c r="K10" s="17"/>
      <c r="L10" s="18"/>
      <c r="M10" s="7"/>
    </row>
    <row r="11" spans="1:226" s="4" customFormat="1" ht="12.75" customHeight="1" x14ac:dyDescent="0.15">
      <c r="A11" s="19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20"/>
      <c r="M11" s="5"/>
      <c r="HR11" s="2"/>
    </row>
    <row r="12" spans="1:226" s="4" customFormat="1" x14ac:dyDescent="0.15">
      <c r="A12" s="19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20"/>
      <c r="M12" s="5"/>
      <c r="HR12" s="2"/>
    </row>
    <row r="13" spans="1:226" s="4" customFormat="1" ht="20.25" customHeight="1" x14ac:dyDescent="0.15">
      <c r="A13" s="187" t="s">
        <v>9</v>
      </c>
      <c r="B13" s="188"/>
      <c r="C13" s="21" t="s">
        <v>29</v>
      </c>
      <c r="D13" s="21" t="s">
        <v>30</v>
      </c>
      <c r="E13" s="21" t="s">
        <v>31</v>
      </c>
      <c r="F13" s="21" t="s">
        <v>32</v>
      </c>
      <c r="G13" s="21" t="s">
        <v>33</v>
      </c>
      <c r="H13" s="21" t="s">
        <v>34</v>
      </c>
      <c r="I13" s="21" t="s">
        <v>35</v>
      </c>
      <c r="J13" s="21" t="s">
        <v>36</v>
      </c>
      <c r="K13" s="21" t="s">
        <v>37</v>
      </c>
      <c r="L13" s="22" t="s">
        <v>2</v>
      </c>
      <c r="M13" s="23" t="s">
        <v>0</v>
      </c>
      <c r="HR13" s="2"/>
    </row>
    <row r="14" spans="1:226" s="4" customFormat="1" ht="12.75" customHeight="1" x14ac:dyDescent="0.15">
      <c r="A14" s="189" t="s">
        <v>10</v>
      </c>
      <c r="B14" s="190"/>
      <c r="C14" s="24">
        <f t="shared" ref="C14:E14" si="0">SUM(C15:C16)</f>
        <v>0</v>
      </c>
      <c r="D14" s="24">
        <f t="shared" si="0"/>
        <v>0</v>
      </c>
      <c r="E14" s="24">
        <f t="shared" si="0"/>
        <v>0</v>
      </c>
      <c r="F14" s="24">
        <f t="shared" ref="F14" si="1">SUM(F15:F16)</f>
        <v>0</v>
      </c>
      <c r="G14" s="24">
        <f t="shared" ref="G14:J14" si="2">SUM(G15:G16)</f>
        <v>0</v>
      </c>
      <c r="H14" s="24">
        <f t="shared" si="2"/>
        <v>0</v>
      </c>
      <c r="I14" s="24">
        <f t="shared" si="2"/>
        <v>0</v>
      </c>
      <c r="J14" s="24">
        <f t="shared" si="2"/>
        <v>0</v>
      </c>
      <c r="K14" s="24">
        <f>SUM(K15:K16)</f>
        <v>4</v>
      </c>
      <c r="L14" s="107">
        <f>SUM(L15:L16)</f>
        <v>4</v>
      </c>
      <c r="M14" s="118" t="s">
        <v>75</v>
      </c>
      <c r="HR14" s="2"/>
    </row>
    <row r="15" spans="1:226" s="4" customFormat="1" ht="12.75" customHeight="1" x14ac:dyDescent="0.15">
      <c r="A15" s="25"/>
      <c r="B15" s="26" t="s">
        <v>11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1</v>
      </c>
      <c r="L15" s="107">
        <f>SUM(C15:K15)</f>
        <v>1</v>
      </c>
      <c r="M15" s="27" t="s">
        <v>12</v>
      </c>
      <c r="HR15" s="2"/>
    </row>
    <row r="16" spans="1:226" s="4" customFormat="1" ht="12.75" customHeight="1" x14ac:dyDescent="0.15">
      <c r="A16" s="28"/>
      <c r="B16" s="29" t="s">
        <v>13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3</v>
      </c>
      <c r="L16" s="108">
        <f>SUM(C16:K16)</f>
        <v>3</v>
      </c>
      <c r="M16" s="117" t="s">
        <v>74</v>
      </c>
      <c r="HR16" s="2"/>
    </row>
    <row r="17" spans="1:226" s="4" customFormat="1" ht="12.75" customHeight="1" x14ac:dyDescent="0.15">
      <c r="A17" s="191" t="s">
        <v>14</v>
      </c>
      <c r="B17" s="192"/>
      <c r="C17" s="192"/>
      <c r="D17" s="31"/>
      <c r="E17" s="31"/>
      <c r="F17" s="31"/>
      <c r="G17" s="99"/>
      <c r="H17" s="99"/>
      <c r="I17" s="99"/>
      <c r="J17" s="99"/>
      <c r="K17" s="31"/>
      <c r="L17" s="109"/>
      <c r="M17" s="32"/>
      <c r="HR17" s="2"/>
    </row>
    <row r="18" spans="1:226" s="4" customFormat="1" ht="12.75" customHeight="1" x14ac:dyDescent="0.15">
      <c r="A18" s="33"/>
      <c r="B18" s="34" t="s">
        <v>15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110">
        <f>SUM(C18:K18)</f>
        <v>0</v>
      </c>
      <c r="M18" s="35"/>
      <c r="HR18" s="2"/>
    </row>
    <row r="19" spans="1:226" ht="12.75" customHeight="1" x14ac:dyDescent="0.15">
      <c r="A19" s="33"/>
      <c r="B19" s="36" t="s">
        <v>16</v>
      </c>
      <c r="C19" s="96">
        <f t="shared" ref="C19" si="3">MAX(C22-C18,0)</f>
        <v>0</v>
      </c>
      <c r="D19" s="96">
        <v>0</v>
      </c>
      <c r="E19" s="96">
        <f t="shared" ref="E19:F19" si="4">MAX(E22-E18,0)</f>
        <v>0</v>
      </c>
      <c r="F19" s="96">
        <f t="shared" si="4"/>
        <v>0</v>
      </c>
      <c r="G19" s="96">
        <f t="shared" ref="G19:J19" si="5">MAX(G22-G18,0)</f>
        <v>0</v>
      </c>
      <c r="H19" s="96">
        <v>0</v>
      </c>
      <c r="I19" s="96">
        <f t="shared" si="5"/>
        <v>0</v>
      </c>
      <c r="J19" s="96">
        <f t="shared" si="5"/>
        <v>0</v>
      </c>
      <c r="K19" s="96">
        <f>MAX(K22-K18,0)</f>
        <v>20800</v>
      </c>
      <c r="L19" s="111">
        <f>SUM(C19:K19)</f>
        <v>20800</v>
      </c>
      <c r="M19" s="37" t="s">
        <v>17</v>
      </c>
    </row>
    <row r="20" spans="1:226" ht="12.75" customHeight="1" x14ac:dyDescent="0.15">
      <c r="A20" s="33"/>
      <c r="B20" s="38" t="s">
        <v>18</v>
      </c>
      <c r="C20" s="96">
        <f t="shared" ref="C20" si="6">C23+C24-MAX(C18-C22,0)</f>
        <v>0</v>
      </c>
      <c r="D20" s="96">
        <v>0</v>
      </c>
      <c r="E20" s="96">
        <f t="shared" ref="E20:F20" si="7">E23+E24-MAX(E18-E22,0)</f>
        <v>0</v>
      </c>
      <c r="F20" s="96">
        <f t="shared" si="7"/>
        <v>0</v>
      </c>
      <c r="G20" s="96">
        <f t="shared" ref="G20:J20" si="8">G23+G24-MAX(G18-G22,0)</f>
        <v>0</v>
      </c>
      <c r="H20" s="96">
        <v>0</v>
      </c>
      <c r="I20" s="96">
        <f t="shared" si="8"/>
        <v>0</v>
      </c>
      <c r="J20" s="96">
        <f t="shared" si="8"/>
        <v>0</v>
      </c>
      <c r="K20" s="96">
        <f>K23+K24-MAX(K18-K22,0)</f>
        <v>17327</v>
      </c>
      <c r="L20" s="111">
        <f>SUM(C20:K20)</f>
        <v>17327</v>
      </c>
      <c r="M20" s="37" t="s">
        <v>19</v>
      </c>
    </row>
    <row r="21" spans="1:226" ht="12.75" customHeight="1" x14ac:dyDescent="0.15">
      <c r="A21" s="193" t="s">
        <v>20</v>
      </c>
      <c r="B21" s="194"/>
      <c r="C21" s="194"/>
      <c r="D21" s="39"/>
      <c r="E21" s="39"/>
      <c r="F21" s="39"/>
      <c r="G21" s="100"/>
      <c r="H21" s="100"/>
      <c r="I21" s="100"/>
      <c r="J21" s="100"/>
      <c r="K21" s="39"/>
      <c r="L21" s="112"/>
      <c r="M21" s="40"/>
    </row>
    <row r="22" spans="1:226" ht="12.75" customHeight="1" x14ac:dyDescent="0.15">
      <c r="A22" s="25"/>
      <c r="B22" s="104" t="s">
        <v>21</v>
      </c>
      <c r="C22" s="105">
        <v>0</v>
      </c>
      <c r="D22" s="92">
        <v>0</v>
      </c>
      <c r="E22" s="101">
        <v>0</v>
      </c>
      <c r="F22" s="101">
        <v>0</v>
      </c>
      <c r="G22" s="101">
        <v>0</v>
      </c>
      <c r="H22" s="92">
        <v>0</v>
      </c>
      <c r="I22" s="101">
        <v>0</v>
      </c>
      <c r="J22" s="101">
        <v>0</v>
      </c>
      <c r="K22" s="91">
        <f>208*100000/1000</f>
        <v>20800</v>
      </c>
      <c r="L22" s="113">
        <f>SUM(C22:K22)</f>
        <v>20800</v>
      </c>
      <c r="M22" s="30" t="s">
        <v>22</v>
      </c>
    </row>
    <row r="23" spans="1:226" ht="12.75" customHeight="1" x14ac:dyDescent="0.15">
      <c r="A23" s="25"/>
      <c r="B23" s="41" t="s">
        <v>23</v>
      </c>
      <c r="C23" s="106">
        <v>0</v>
      </c>
      <c r="D23" s="92">
        <v>0</v>
      </c>
      <c r="E23" s="101">
        <v>0</v>
      </c>
      <c r="F23" s="101">
        <v>0</v>
      </c>
      <c r="G23" s="101">
        <v>0</v>
      </c>
      <c r="H23" s="92">
        <v>0</v>
      </c>
      <c r="I23" s="101">
        <v>0</v>
      </c>
      <c r="J23" s="101">
        <v>0</v>
      </c>
      <c r="K23" s="91">
        <f>208*79000/1000</f>
        <v>16432</v>
      </c>
      <c r="L23" s="113">
        <f>SUM(C23:K23)</f>
        <v>16432</v>
      </c>
      <c r="M23" s="30" t="s">
        <v>22</v>
      </c>
    </row>
    <row r="24" spans="1:226" ht="12.75" customHeight="1" x14ac:dyDescent="0.15">
      <c r="A24" s="25"/>
      <c r="B24" s="41" t="s">
        <v>24</v>
      </c>
      <c r="C24" s="106">
        <v>0</v>
      </c>
      <c r="D24" s="92">
        <v>0</v>
      </c>
      <c r="E24" s="101">
        <v>0</v>
      </c>
      <c r="F24" s="101">
        <v>0</v>
      </c>
      <c r="G24" s="101">
        <v>0</v>
      </c>
      <c r="H24" s="92">
        <v>0</v>
      </c>
      <c r="I24" s="101">
        <v>0</v>
      </c>
      <c r="J24" s="101">
        <v>0</v>
      </c>
      <c r="K24" s="92">
        <f>'(様式22）前提条件'!$F$20</f>
        <v>895</v>
      </c>
      <c r="L24" s="113">
        <f>SUM(C24:K24)</f>
        <v>895</v>
      </c>
      <c r="M24" s="30" t="s">
        <v>22</v>
      </c>
    </row>
    <row r="25" spans="1:226" ht="12.75" customHeight="1" thickBot="1" x14ac:dyDescent="0.2">
      <c r="A25" s="42"/>
      <c r="B25" s="43" t="s">
        <v>25</v>
      </c>
      <c r="C25" s="93">
        <f t="shared" ref="C25" si="9">SUM(C22:C24)</f>
        <v>0</v>
      </c>
      <c r="D25" s="93">
        <f>SUM(D22:D24)</f>
        <v>0</v>
      </c>
      <c r="E25" s="93">
        <f t="shared" ref="E25:F25" si="10">SUM(E22:E24)</f>
        <v>0</v>
      </c>
      <c r="F25" s="93">
        <f t="shared" si="10"/>
        <v>0</v>
      </c>
      <c r="G25" s="93">
        <f t="shared" ref="G25:J25" si="11">SUM(G22:G24)</f>
        <v>0</v>
      </c>
      <c r="H25" s="93">
        <f>SUM(H22:H24)</f>
        <v>0</v>
      </c>
      <c r="I25" s="93">
        <f t="shared" si="11"/>
        <v>0</v>
      </c>
      <c r="J25" s="93">
        <f t="shared" si="11"/>
        <v>0</v>
      </c>
      <c r="K25" s="93">
        <f>SUM(K22:K24)</f>
        <v>38127</v>
      </c>
      <c r="L25" s="114">
        <f>SUM(C25:K25)</f>
        <v>38127</v>
      </c>
      <c r="M25" s="44"/>
    </row>
    <row r="26" spans="1:226" ht="12.75" customHeight="1" thickTop="1" thickBot="1" x14ac:dyDescent="0.2">
      <c r="A26" s="195" t="s">
        <v>67</v>
      </c>
      <c r="B26" s="196"/>
      <c r="C26" s="45">
        <f t="shared" ref="C26:J26" si="12">ROUNDDOWN(C19*$C$8*(C14)/12+C20*$C$8*(C16)/12,0)</f>
        <v>0</v>
      </c>
      <c r="D26" s="45">
        <f t="shared" si="12"/>
        <v>0</v>
      </c>
      <c r="E26" s="45">
        <f t="shared" si="12"/>
        <v>0</v>
      </c>
      <c r="F26" s="45">
        <f t="shared" si="12"/>
        <v>0</v>
      </c>
      <c r="G26" s="45">
        <f t="shared" si="12"/>
        <v>0</v>
      </c>
      <c r="H26" s="45">
        <f t="shared" si="12"/>
        <v>0</v>
      </c>
      <c r="I26" s="45">
        <f t="shared" si="12"/>
        <v>0</v>
      </c>
      <c r="J26" s="45">
        <f t="shared" si="12"/>
        <v>0</v>
      </c>
      <c r="K26" s="94">
        <f>ROUNDDOWN(K19*$C$8*(K14)/12+K20*$C$8*(K16)/12,0)</f>
        <v>180</v>
      </c>
      <c r="L26" s="115">
        <f>SUM(G26:K26)</f>
        <v>180</v>
      </c>
      <c r="M26" s="46" t="s">
        <v>26</v>
      </c>
    </row>
    <row r="27" spans="1:226" ht="8.25" customHeight="1" thickTop="1" x14ac:dyDescent="0.15">
      <c r="A27" s="47"/>
      <c r="B27" s="48"/>
      <c r="C27" s="49"/>
      <c r="D27" s="50"/>
      <c r="E27" s="50"/>
      <c r="F27" s="50"/>
      <c r="G27" s="50"/>
      <c r="H27" s="50"/>
      <c r="I27" s="50"/>
      <c r="J27" s="50"/>
      <c r="K27" s="50"/>
      <c r="L27" s="49"/>
      <c r="M27" s="51"/>
    </row>
    <row r="28" spans="1:226" ht="12.75" customHeight="1" x14ac:dyDescent="0.15">
      <c r="A28" s="47"/>
      <c r="B28" s="52" t="s">
        <v>27</v>
      </c>
      <c r="C28" s="102">
        <f t="shared" ref="C28:F28" si="13">ROUNDDOWN(C26,0)</f>
        <v>0</v>
      </c>
      <c r="D28" s="102">
        <f t="shared" si="13"/>
        <v>0</v>
      </c>
      <c r="E28" s="102">
        <f t="shared" si="13"/>
        <v>0</v>
      </c>
      <c r="F28" s="102">
        <f t="shared" si="13"/>
        <v>0</v>
      </c>
      <c r="G28" s="102">
        <f t="shared" ref="G28:K28" si="14">ROUNDDOWN(G26,0)</f>
        <v>0</v>
      </c>
      <c r="H28" s="102">
        <f t="shared" si="14"/>
        <v>0</v>
      </c>
      <c r="I28" s="102">
        <f t="shared" si="14"/>
        <v>0</v>
      </c>
      <c r="J28" s="102">
        <f t="shared" si="14"/>
        <v>0</v>
      </c>
      <c r="K28" s="103">
        <f t="shared" si="14"/>
        <v>180</v>
      </c>
      <c r="L28" s="49"/>
      <c r="M28" s="51"/>
    </row>
    <row r="29" spans="1:226" ht="6" customHeight="1" x14ac:dyDescent="0.15">
      <c r="A29" s="51"/>
      <c r="B29" s="48"/>
      <c r="C29" s="50"/>
      <c r="D29" s="50"/>
      <c r="E29" s="50"/>
      <c r="F29" s="50"/>
      <c r="G29" s="50"/>
      <c r="H29" s="50"/>
      <c r="I29" s="50"/>
      <c r="J29" s="50"/>
      <c r="K29" s="50"/>
      <c r="L29" s="49"/>
      <c r="M29" s="51"/>
    </row>
    <row r="30" spans="1:226" ht="6" customHeight="1" x14ac:dyDescent="0.15">
      <c r="A30" s="51"/>
      <c r="B30" s="48"/>
      <c r="C30" s="50"/>
      <c r="D30" s="50"/>
      <c r="E30" s="50"/>
      <c r="F30" s="50"/>
      <c r="G30" s="50"/>
      <c r="H30" s="50"/>
      <c r="I30" s="50"/>
      <c r="J30" s="50"/>
      <c r="K30" s="50"/>
      <c r="L30" s="49"/>
      <c r="M30" s="51"/>
    </row>
    <row r="31" spans="1:226" ht="6" customHeight="1" x14ac:dyDescent="0.15">
      <c r="A31" s="51"/>
      <c r="B31" s="48"/>
      <c r="C31" s="50"/>
      <c r="D31" s="50"/>
      <c r="E31" s="50"/>
      <c r="F31" s="50"/>
      <c r="G31" s="50"/>
      <c r="H31" s="50"/>
      <c r="I31" s="50"/>
      <c r="J31" s="50"/>
      <c r="K31" s="50"/>
      <c r="L31" s="49"/>
      <c r="M31" s="51"/>
    </row>
    <row r="32" spans="1:226" s="4" customFormat="1" x14ac:dyDescent="0.15">
      <c r="A32" s="6"/>
      <c r="B32" s="5"/>
      <c r="C32" s="5"/>
      <c r="D32" s="5"/>
      <c r="E32" s="5"/>
      <c r="F32" s="5"/>
      <c r="G32" s="5"/>
      <c r="H32" s="5"/>
      <c r="I32" s="5"/>
      <c r="J32" s="5"/>
      <c r="K32" s="5"/>
      <c r="L32" s="20"/>
      <c r="M32" s="5"/>
      <c r="HR32" s="2"/>
    </row>
    <row r="33" spans="1:226" s="4" customFormat="1" ht="4.5" customHeight="1" x14ac:dyDescent="0.15">
      <c r="A33" s="6"/>
      <c r="B33" s="50"/>
      <c r="C33" s="5"/>
      <c r="D33" s="5"/>
      <c r="E33" s="5"/>
      <c r="F33" s="5"/>
      <c r="G33" s="5"/>
      <c r="H33" s="5"/>
      <c r="I33" s="5"/>
      <c r="J33" s="5"/>
      <c r="K33" s="5"/>
      <c r="L33" s="20"/>
      <c r="M33" s="5"/>
      <c r="HR33" s="2"/>
    </row>
    <row r="34" spans="1:226" s="4" customFormat="1" ht="6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20"/>
      <c r="M34" s="5"/>
      <c r="HR34" s="2"/>
    </row>
    <row r="35" spans="1:226" s="4" customFormat="1" ht="63" customHeight="1" x14ac:dyDescent="0.15">
      <c r="A35" s="2"/>
      <c r="B35" s="197" t="s">
        <v>72</v>
      </c>
      <c r="C35" s="198"/>
      <c r="D35" s="198"/>
      <c r="E35" s="199"/>
      <c r="F35" s="2"/>
      <c r="G35" s="2"/>
      <c r="H35" s="2"/>
      <c r="I35" s="2"/>
      <c r="J35" s="2"/>
      <c r="K35" s="2"/>
      <c r="L35" s="3"/>
      <c r="M35" s="2"/>
      <c r="HR35" s="2"/>
    </row>
    <row r="36" spans="1:226" s="4" customFormat="1" ht="3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HR36" s="2"/>
    </row>
    <row r="37" spans="1:226" s="9" customFormat="1" ht="13.5" x14ac:dyDescent="0.15">
      <c r="A37" s="178"/>
      <c r="B37" s="178"/>
      <c r="C37" s="5" t="s">
        <v>3</v>
      </c>
      <c r="D37" s="6"/>
      <c r="E37" s="6"/>
      <c r="F37" s="6"/>
      <c r="G37" s="6"/>
      <c r="H37" s="7"/>
      <c r="I37" s="6"/>
      <c r="J37" s="6"/>
      <c r="K37" s="6"/>
      <c r="L37" s="8"/>
      <c r="M37" s="7"/>
    </row>
    <row r="38" spans="1:226" s="9" customFormat="1" ht="3.75" customHeight="1" x14ac:dyDescent="0.15">
      <c r="A38" s="10"/>
      <c r="B38" s="11"/>
      <c r="C38" s="11"/>
      <c r="D38" s="7"/>
      <c r="E38" s="7"/>
      <c r="F38" s="7"/>
      <c r="G38" s="7"/>
      <c r="H38" s="7"/>
      <c r="I38" s="7"/>
      <c r="J38" s="7"/>
      <c r="K38" s="7"/>
      <c r="L38" s="8"/>
      <c r="M38" s="7"/>
    </row>
    <row r="39" spans="1:226" s="9" customFormat="1" ht="18.75" x14ac:dyDescent="0.15">
      <c r="A39" s="10" t="s">
        <v>4</v>
      </c>
      <c r="B39" s="11"/>
      <c r="C39" s="11"/>
      <c r="D39" s="7"/>
      <c r="E39" s="7"/>
      <c r="F39" s="7"/>
      <c r="G39" s="7"/>
      <c r="H39" s="7"/>
      <c r="I39" s="7"/>
      <c r="J39" s="86"/>
      <c r="K39" s="1"/>
      <c r="L39" s="8"/>
      <c r="M39" s="7"/>
    </row>
    <row r="40" spans="1:226" s="9" customFormat="1" ht="14.25" customHeight="1" x14ac:dyDescent="0.15">
      <c r="A40" s="179" t="s">
        <v>5</v>
      </c>
      <c r="B40" s="180"/>
      <c r="C40" s="181">
        <v>0.02</v>
      </c>
      <c r="D40" s="182"/>
      <c r="E40" s="182"/>
      <c r="F40" s="182"/>
      <c r="G40" s="182"/>
      <c r="H40" s="183"/>
      <c r="I40" s="12"/>
      <c r="J40" s="1"/>
      <c r="K40" s="1"/>
      <c r="L40" s="8"/>
      <c r="M40" s="7"/>
    </row>
    <row r="41" spans="1:226" s="9" customFormat="1" ht="14.25" customHeight="1" x14ac:dyDescent="0.15">
      <c r="A41" s="179" t="s">
        <v>6</v>
      </c>
      <c r="B41" s="180"/>
      <c r="C41" s="184">
        <f>L46</f>
        <v>4</v>
      </c>
      <c r="D41" s="185"/>
      <c r="E41" s="185"/>
      <c r="F41" s="185"/>
      <c r="G41" s="185"/>
      <c r="H41" s="186"/>
      <c r="I41" s="13"/>
      <c r="J41" s="14"/>
      <c r="K41" s="14"/>
      <c r="L41" s="15"/>
      <c r="M41" s="7"/>
    </row>
    <row r="42" spans="1:226" s="9" customFormat="1" ht="6.75" customHeight="1" x14ac:dyDescent="0.15">
      <c r="A42" s="16"/>
      <c r="B42" s="16"/>
      <c r="C42" s="16"/>
      <c r="D42" s="17"/>
      <c r="E42" s="17"/>
      <c r="F42" s="17"/>
      <c r="G42" s="17"/>
      <c r="H42" s="17"/>
      <c r="I42" s="17"/>
      <c r="J42" s="17"/>
      <c r="K42" s="17"/>
      <c r="L42" s="18"/>
      <c r="M42" s="7"/>
    </row>
    <row r="43" spans="1:226" s="4" customFormat="1" ht="12.75" customHeight="1" x14ac:dyDescent="0.15">
      <c r="A43" s="19" t="s">
        <v>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20"/>
      <c r="M43" s="5"/>
      <c r="HR43" s="2"/>
    </row>
    <row r="44" spans="1:226" s="4" customFormat="1" x14ac:dyDescent="0.15">
      <c r="A44" s="19" t="s">
        <v>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20"/>
      <c r="M44" s="5"/>
      <c r="HR44" s="2"/>
    </row>
    <row r="45" spans="1:226" s="4" customFormat="1" ht="20.25" customHeight="1" x14ac:dyDescent="0.15">
      <c r="A45" s="187" t="s">
        <v>9</v>
      </c>
      <c r="B45" s="188"/>
      <c r="C45" s="21" t="s">
        <v>29</v>
      </c>
      <c r="D45" s="21" t="s">
        <v>30</v>
      </c>
      <c r="E45" s="21" t="s">
        <v>31</v>
      </c>
      <c r="F45" s="21" t="s">
        <v>32</v>
      </c>
      <c r="G45" s="21" t="s">
        <v>33</v>
      </c>
      <c r="H45" s="21" t="s">
        <v>34</v>
      </c>
      <c r="I45" s="21" t="s">
        <v>35</v>
      </c>
      <c r="J45" s="21" t="s">
        <v>36</v>
      </c>
      <c r="K45" s="21" t="s">
        <v>37</v>
      </c>
      <c r="L45" s="22" t="s">
        <v>2</v>
      </c>
      <c r="M45" s="23" t="s">
        <v>0</v>
      </c>
      <c r="HR45" s="2"/>
    </row>
    <row r="46" spans="1:226" s="4" customFormat="1" ht="12.75" customHeight="1" x14ac:dyDescent="0.15">
      <c r="A46" s="189" t="s">
        <v>10</v>
      </c>
      <c r="B46" s="190"/>
      <c r="C46" s="24">
        <f t="shared" ref="C46:J46" si="15">SUM(C47:C48)</f>
        <v>0</v>
      </c>
      <c r="D46" s="24">
        <f t="shared" si="15"/>
        <v>0</v>
      </c>
      <c r="E46" s="24">
        <f t="shared" si="15"/>
        <v>0</v>
      </c>
      <c r="F46" s="24">
        <f t="shared" si="15"/>
        <v>0</v>
      </c>
      <c r="G46" s="24">
        <f t="shared" si="15"/>
        <v>0</v>
      </c>
      <c r="H46" s="24">
        <f t="shared" si="15"/>
        <v>0</v>
      </c>
      <c r="I46" s="24">
        <f t="shared" si="15"/>
        <v>0</v>
      </c>
      <c r="J46" s="24">
        <f t="shared" si="15"/>
        <v>0</v>
      </c>
      <c r="K46" s="24">
        <f>SUM(K47:K48)</f>
        <v>4</v>
      </c>
      <c r="L46" s="107">
        <f>SUM(L47:L48)</f>
        <v>4</v>
      </c>
      <c r="M46" s="118" t="s">
        <v>75</v>
      </c>
      <c r="HR46" s="2"/>
    </row>
    <row r="47" spans="1:226" s="4" customFormat="1" ht="12.75" customHeight="1" x14ac:dyDescent="0.15">
      <c r="A47" s="25"/>
      <c r="B47" s="26" t="s">
        <v>11</v>
      </c>
      <c r="C47" s="97">
        <v>0</v>
      </c>
      <c r="D47" s="97">
        <v>0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1</v>
      </c>
      <c r="L47" s="107">
        <f>SUM(C47:K47)</f>
        <v>1</v>
      </c>
      <c r="M47" s="27" t="s">
        <v>12</v>
      </c>
      <c r="HR47" s="2"/>
    </row>
    <row r="48" spans="1:226" s="4" customFormat="1" ht="12.75" customHeight="1" x14ac:dyDescent="0.15">
      <c r="A48" s="28"/>
      <c r="B48" s="29" t="s">
        <v>13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0</v>
      </c>
      <c r="K48" s="98">
        <v>3</v>
      </c>
      <c r="L48" s="108">
        <f>SUM(C48:K48)</f>
        <v>3</v>
      </c>
      <c r="M48" s="117" t="s">
        <v>74</v>
      </c>
      <c r="HR48" s="2"/>
    </row>
    <row r="49" spans="1:226" s="4" customFormat="1" ht="12.75" customHeight="1" x14ac:dyDescent="0.15">
      <c r="A49" s="191" t="s">
        <v>14</v>
      </c>
      <c r="B49" s="192"/>
      <c r="C49" s="192"/>
      <c r="D49" s="31"/>
      <c r="E49" s="31"/>
      <c r="F49" s="31"/>
      <c r="G49" s="99"/>
      <c r="H49" s="99"/>
      <c r="I49" s="99"/>
      <c r="J49" s="99"/>
      <c r="K49" s="31"/>
      <c r="L49" s="109"/>
      <c r="M49" s="32"/>
      <c r="HR49" s="2"/>
    </row>
    <row r="50" spans="1:226" s="4" customFormat="1" ht="12.75" customHeight="1" x14ac:dyDescent="0.15">
      <c r="A50" s="33"/>
      <c r="B50" s="34" t="s">
        <v>15</v>
      </c>
      <c r="C50" s="95">
        <v>0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116">
        <v>5000</v>
      </c>
      <c r="L50" s="110">
        <f>SUM(C50:K50)</f>
        <v>5000</v>
      </c>
      <c r="M50" s="35"/>
      <c r="HR50" s="2"/>
    </row>
    <row r="51" spans="1:226" ht="12.75" customHeight="1" x14ac:dyDescent="0.15">
      <c r="A51" s="33"/>
      <c r="B51" s="36" t="s">
        <v>16</v>
      </c>
      <c r="C51" s="96">
        <f t="shared" ref="C51" si="16">MAX(C54-C50,0)</f>
        <v>0</v>
      </c>
      <c r="D51" s="96">
        <v>0</v>
      </c>
      <c r="E51" s="96">
        <f t="shared" ref="E51:G51" si="17">MAX(E54-E50,0)</f>
        <v>0</v>
      </c>
      <c r="F51" s="96">
        <f t="shared" si="17"/>
        <v>0</v>
      </c>
      <c r="G51" s="96">
        <f t="shared" si="17"/>
        <v>0</v>
      </c>
      <c r="H51" s="96">
        <v>0</v>
      </c>
      <c r="I51" s="96">
        <f t="shared" ref="I51:J51" si="18">MAX(I54-I50,0)</f>
        <v>0</v>
      </c>
      <c r="J51" s="96">
        <f t="shared" si="18"/>
        <v>0</v>
      </c>
      <c r="K51" s="96">
        <f>MAX(K54-K50,0)</f>
        <v>15800</v>
      </c>
      <c r="L51" s="111">
        <f>SUM(C51:K51)</f>
        <v>15800</v>
      </c>
      <c r="M51" s="37" t="s">
        <v>17</v>
      </c>
    </row>
    <row r="52" spans="1:226" ht="12.75" customHeight="1" x14ac:dyDescent="0.15">
      <c r="A52" s="33"/>
      <c r="B52" s="38" t="s">
        <v>18</v>
      </c>
      <c r="C52" s="96">
        <f t="shared" ref="C52" si="19">C55+C56-MAX(C50-C54,0)</f>
        <v>0</v>
      </c>
      <c r="D52" s="96">
        <v>0</v>
      </c>
      <c r="E52" s="96">
        <f t="shared" ref="E52:G52" si="20">E55+E56-MAX(E50-E54,0)</f>
        <v>0</v>
      </c>
      <c r="F52" s="96">
        <f t="shared" si="20"/>
        <v>0</v>
      </c>
      <c r="G52" s="96">
        <f t="shared" si="20"/>
        <v>0</v>
      </c>
      <c r="H52" s="96">
        <v>0</v>
      </c>
      <c r="I52" s="96">
        <f t="shared" ref="I52:J52" si="21">I55+I56-MAX(I50-I54,0)</f>
        <v>0</v>
      </c>
      <c r="J52" s="96">
        <f t="shared" si="21"/>
        <v>0</v>
      </c>
      <c r="K52" s="96">
        <f>K55+K56-MAX(K50-K54,0)</f>
        <v>17327</v>
      </c>
      <c r="L52" s="111">
        <f>SUM(C52:K52)</f>
        <v>17327</v>
      </c>
      <c r="M52" s="37" t="s">
        <v>19</v>
      </c>
    </row>
    <row r="53" spans="1:226" ht="12.75" customHeight="1" x14ac:dyDescent="0.15">
      <c r="A53" s="193" t="s">
        <v>20</v>
      </c>
      <c r="B53" s="194"/>
      <c r="C53" s="194"/>
      <c r="D53" s="39"/>
      <c r="E53" s="39"/>
      <c r="F53" s="39"/>
      <c r="G53" s="100"/>
      <c r="H53" s="100"/>
      <c r="I53" s="100"/>
      <c r="J53" s="100"/>
      <c r="K53" s="39"/>
      <c r="L53" s="112"/>
      <c r="M53" s="40"/>
    </row>
    <row r="54" spans="1:226" ht="12.75" customHeight="1" x14ac:dyDescent="0.15">
      <c r="A54" s="25"/>
      <c r="B54" s="104" t="s">
        <v>21</v>
      </c>
      <c r="C54" s="105">
        <v>0</v>
      </c>
      <c r="D54" s="92">
        <v>0</v>
      </c>
      <c r="E54" s="101">
        <v>0</v>
      </c>
      <c r="F54" s="101">
        <v>0</v>
      </c>
      <c r="G54" s="101">
        <v>0</v>
      </c>
      <c r="H54" s="92">
        <v>0</v>
      </c>
      <c r="I54" s="101">
        <v>0</v>
      </c>
      <c r="J54" s="101">
        <v>0</v>
      </c>
      <c r="K54" s="91">
        <f>208*100000/1000</f>
        <v>20800</v>
      </c>
      <c r="L54" s="113">
        <f>SUM(C54:K54)</f>
        <v>20800</v>
      </c>
      <c r="M54" s="30" t="s">
        <v>22</v>
      </c>
    </row>
    <row r="55" spans="1:226" ht="12.75" customHeight="1" x14ac:dyDescent="0.15">
      <c r="A55" s="25"/>
      <c r="B55" s="41" t="s">
        <v>23</v>
      </c>
      <c r="C55" s="106">
        <v>0</v>
      </c>
      <c r="D55" s="92">
        <v>0</v>
      </c>
      <c r="E55" s="101">
        <v>0</v>
      </c>
      <c r="F55" s="101">
        <v>0</v>
      </c>
      <c r="G55" s="101">
        <v>0</v>
      </c>
      <c r="H55" s="92">
        <v>0</v>
      </c>
      <c r="I55" s="101">
        <v>0</v>
      </c>
      <c r="J55" s="101">
        <v>0</v>
      </c>
      <c r="K55" s="91">
        <f>208*79000/1000</f>
        <v>16432</v>
      </c>
      <c r="L55" s="113">
        <f>SUM(C55:K55)</f>
        <v>16432</v>
      </c>
      <c r="M55" s="30" t="s">
        <v>22</v>
      </c>
    </row>
    <row r="56" spans="1:226" ht="12.75" customHeight="1" x14ac:dyDescent="0.15">
      <c r="A56" s="25"/>
      <c r="B56" s="41" t="s">
        <v>24</v>
      </c>
      <c r="C56" s="106">
        <v>0</v>
      </c>
      <c r="D56" s="92">
        <v>0</v>
      </c>
      <c r="E56" s="101">
        <v>0</v>
      </c>
      <c r="F56" s="101">
        <v>0</v>
      </c>
      <c r="G56" s="101">
        <v>0</v>
      </c>
      <c r="H56" s="92">
        <v>0</v>
      </c>
      <c r="I56" s="101">
        <v>0</v>
      </c>
      <c r="J56" s="101">
        <v>0</v>
      </c>
      <c r="K56" s="92">
        <f>'(様式22）前提条件'!$F$20</f>
        <v>895</v>
      </c>
      <c r="L56" s="113">
        <f>SUM(C56:K56)</f>
        <v>895</v>
      </c>
      <c r="M56" s="30" t="s">
        <v>22</v>
      </c>
    </row>
    <row r="57" spans="1:226" ht="12.75" customHeight="1" thickBot="1" x14ac:dyDescent="0.2">
      <c r="A57" s="42"/>
      <c r="B57" s="43" t="s">
        <v>25</v>
      </c>
      <c r="C57" s="93">
        <f t="shared" ref="C57" si="22">SUM(C54:C56)</f>
        <v>0</v>
      </c>
      <c r="D57" s="93">
        <f>SUM(D54:D56)</f>
        <v>0</v>
      </c>
      <c r="E57" s="93">
        <f t="shared" ref="E57:G57" si="23">SUM(E54:E56)</f>
        <v>0</v>
      </c>
      <c r="F57" s="93">
        <f t="shared" si="23"/>
        <v>0</v>
      </c>
      <c r="G57" s="93">
        <f t="shared" si="23"/>
        <v>0</v>
      </c>
      <c r="H57" s="93">
        <f>SUM(H54:H56)</f>
        <v>0</v>
      </c>
      <c r="I57" s="93">
        <f t="shared" ref="I57:J57" si="24">SUM(I54:I56)</f>
        <v>0</v>
      </c>
      <c r="J57" s="93">
        <f t="shared" si="24"/>
        <v>0</v>
      </c>
      <c r="K57" s="93">
        <f>SUM(K54:K56)</f>
        <v>38127</v>
      </c>
      <c r="L57" s="114">
        <f>SUM(C57:K57)</f>
        <v>38127</v>
      </c>
      <c r="M57" s="44"/>
    </row>
    <row r="58" spans="1:226" ht="12.75" customHeight="1" thickTop="1" thickBot="1" x14ac:dyDescent="0.2">
      <c r="A58" s="195" t="s">
        <v>67</v>
      </c>
      <c r="B58" s="196"/>
      <c r="C58" s="45">
        <f t="shared" ref="C58:K58" si="25">ROUNDDOWN(C51*$C$8*(C46)/12+C52*$C$8*(C48)/12,0)</f>
        <v>0</v>
      </c>
      <c r="D58" s="45">
        <f t="shared" si="25"/>
        <v>0</v>
      </c>
      <c r="E58" s="45">
        <f t="shared" si="25"/>
        <v>0</v>
      </c>
      <c r="F58" s="45">
        <f t="shared" si="25"/>
        <v>0</v>
      </c>
      <c r="G58" s="45">
        <f t="shared" si="25"/>
        <v>0</v>
      </c>
      <c r="H58" s="45">
        <f t="shared" si="25"/>
        <v>0</v>
      </c>
      <c r="I58" s="45">
        <f t="shared" si="25"/>
        <v>0</v>
      </c>
      <c r="J58" s="45">
        <f t="shared" si="25"/>
        <v>0</v>
      </c>
      <c r="K58" s="94">
        <f t="shared" si="25"/>
        <v>153</v>
      </c>
      <c r="L58" s="115">
        <f>SUM(G58:K58)</f>
        <v>153</v>
      </c>
      <c r="M58" s="46" t="s">
        <v>26</v>
      </c>
    </row>
    <row r="59" spans="1:226" ht="8.25" customHeight="1" thickTop="1" x14ac:dyDescent="0.15">
      <c r="A59" s="47"/>
      <c r="B59" s="48"/>
      <c r="C59" s="49"/>
      <c r="D59" s="50"/>
      <c r="E59" s="50"/>
      <c r="F59" s="50"/>
      <c r="G59" s="50"/>
      <c r="H59" s="50"/>
      <c r="I59" s="50"/>
      <c r="J59" s="50"/>
      <c r="K59" s="50"/>
      <c r="L59" s="49"/>
      <c r="M59" s="51"/>
    </row>
    <row r="60" spans="1:226" ht="12.75" customHeight="1" x14ac:dyDescent="0.15">
      <c r="A60" s="47"/>
      <c r="B60" s="52" t="s">
        <v>27</v>
      </c>
      <c r="C60" s="102">
        <f t="shared" ref="C60:J60" si="26">ROUNDDOWN(C58,0)</f>
        <v>0</v>
      </c>
      <c r="D60" s="102">
        <f t="shared" si="26"/>
        <v>0</v>
      </c>
      <c r="E60" s="102">
        <f t="shared" si="26"/>
        <v>0</v>
      </c>
      <c r="F60" s="102">
        <f t="shared" si="26"/>
        <v>0</v>
      </c>
      <c r="G60" s="102">
        <f t="shared" si="26"/>
        <v>0</v>
      </c>
      <c r="H60" s="102">
        <f t="shared" si="26"/>
        <v>0</v>
      </c>
      <c r="I60" s="102">
        <f t="shared" si="26"/>
        <v>0</v>
      </c>
      <c r="J60" s="102">
        <f t="shared" si="26"/>
        <v>0</v>
      </c>
      <c r="K60" s="103">
        <f>ROUNDDOWN(K58,0)</f>
        <v>153</v>
      </c>
      <c r="L60" s="49"/>
      <c r="M60" s="51"/>
    </row>
    <row r="61" spans="1:226" ht="6" customHeight="1" x14ac:dyDescent="0.15">
      <c r="A61" s="51"/>
      <c r="B61" s="48"/>
      <c r="C61" s="50"/>
      <c r="D61" s="50"/>
      <c r="E61" s="50"/>
      <c r="F61" s="50"/>
      <c r="G61" s="50"/>
      <c r="H61" s="50"/>
      <c r="I61" s="50"/>
      <c r="J61" s="50"/>
      <c r="K61" s="50"/>
      <c r="L61" s="49"/>
      <c r="M61" s="51"/>
    </row>
    <row r="62" spans="1:226" ht="6" customHeight="1" x14ac:dyDescent="0.15">
      <c r="A62" s="51"/>
      <c r="B62" s="48"/>
      <c r="C62" s="50"/>
      <c r="D62" s="50"/>
      <c r="E62" s="50"/>
      <c r="F62" s="50"/>
      <c r="G62" s="50"/>
      <c r="H62" s="50"/>
      <c r="I62" s="50"/>
      <c r="J62" s="50"/>
      <c r="K62" s="50"/>
      <c r="L62" s="49"/>
      <c r="M62" s="51"/>
    </row>
    <row r="63" spans="1:226" ht="6" customHeight="1" x14ac:dyDescent="0.15">
      <c r="A63" s="51"/>
      <c r="B63" s="48"/>
      <c r="C63" s="50"/>
      <c r="D63" s="50"/>
      <c r="E63" s="50"/>
      <c r="F63" s="50"/>
      <c r="G63" s="50"/>
      <c r="H63" s="50"/>
      <c r="I63" s="50"/>
      <c r="J63" s="50"/>
      <c r="K63" s="50"/>
      <c r="L63" s="49"/>
      <c r="M63" s="51"/>
    </row>
    <row r="64" spans="1:226" s="4" customFormat="1" x14ac:dyDescent="0.15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20"/>
      <c r="M64" s="5"/>
      <c r="HR64" s="2"/>
    </row>
    <row r="65" spans="1:226" s="4" customFormat="1" x14ac:dyDescent="0.15">
      <c r="A65" s="6"/>
      <c r="B65" s="50"/>
      <c r="C65" s="5"/>
      <c r="D65" s="5"/>
      <c r="E65" s="5"/>
      <c r="F65" s="5"/>
      <c r="G65" s="5"/>
      <c r="H65" s="5"/>
      <c r="I65" s="5"/>
      <c r="J65" s="5"/>
      <c r="K65" s="5"/>
      <c r="L65" s="20"/>
      <c r="M65" s="5"/>
      <c r="HR65" s="2"/>
    </row>
    <row r="66" spans="1:226" s="4" customFormat="1" x14ac:dyDescent="0.15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20"/>
      <c r="M66" s="5"/>
      <c r="HR66" s="2"/>
    </row>
  </sheetData>
  <mergeCells count="22">
    <mergeCell ref="A58:B58"/>
    <mergeCell ref="A41:B41"/>
    <mergeCell ref="C41:H41"/>
    <mergeCell ref="A45:B45"/>
    <mergeCell ref="A46:B46"/>
    <mergeCell ref="A49:C49"/>
    <mergeCell ref="A53:C53"/>
    <mergeCell ref="B3:E3"/>
    <mergeCell ref="B35:E35"/>
    <mergeCell ref="A37:B37"/>
    <mergeCell ref="A40:B40"/>
    <mergeCell ref="C40:H40"/>
    <mergeCell ref="A14:B14"/>
    <mergeCell ref="A17:C17"/>
    <mergeCell ref="A21:C21"/>
    <mergeCell ref="A26:B26"/>
    <mergeCell ref="A5:B5"/>
    <mergeCell ref="A8:B8"/>
    <mergeCell ref="C8:H8"/>
    <mergeCell ref="A9:B9"/>
    <mergeCell ref="C9:H9"/>
    <mergeCell ref="A13:B13"/>
  </mergeCells>
  <phoneticPr fontId="1"/>
  <pageMargins left="0.78740157480314965" right="0.51" top="0.45" bottom="0.47" header="0" footer="0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(様式19）審査基準適合状況</vt:lpstr>
      <vt:lpstr>(様式22）前提条件</vt:lpstr>
      <vt:lpstr>(様式22）金利計算</vt:lpstr>
      <vt:lpstr>(様式22）金利計算例</vt:lpstr>
      <vt:lpstr>'(様式19）審査基準適合状況'!Print_Area</vt:lpstr>
      <vt:lpstr>'(様式22）金利計算'!Print_Area</vt:lpstr>
      <vt:lpstr>'(様式22）金利計算例'!Print_Area</vt:lpstr>
      <vt:lpstr>'(様式22）前提条件'!Print_Area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2021-07-12T03:53:32Z</cp:lastPrinted>
  <dcterms:created xsi:type="dcterms:W3CDTF">2020-09-03T02:35:04Z</dcterms:created>
  <dcterms:modified xsi:type="dcterms:W3CDTF">2021-10-04T04:01:49Z</dcterms:modified>
</cp:coreProperties>
</file>