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8415" yWindow="135" windowWidth="10245" windowHeight="8070"/>
  </bookViews>
  <sheets>
    <sheet name="測定局設置状況、設置局数" sheetId="2" r:id="rId1"/>
  </sheets>
  <definedNames>
    <definedName name="_xlnm.Print_Area" localSheetId="0">'測定局設置状況、設置局数'!$A$1:$X$161</definedName>
    <definedName name="_xlnm.Print_Titles" localSheetId="0">'測定局設置状況、設置局数'!$1:$3</definedName>
  </definedNames>
  <calcPr calcId="145621"/>
</workbook>
</file>

<file path=xl/calcChain.xml><?xml version="1.0" encoding="utf-8"?>
<calcChain xmlns="http://schemas.openxmlformats.org/spreadsheetml/2006/main">
  <c r="C36" i="2" l="1"/>
  <c r="C37" i="2" s="1"/>
  <c r="C38" i="2" s="1"/>
  <c r="C39" i="2" s="1"/>
  <c r="C40" i="2" s="1"/>
  <c r="C41" i="2" s="1"/>
  <c r="C42" i="2" s="1"/>
  <c r="C43" i="2" s="1"/>
  <c r="C44" i="2" s="1"/>
  <c r="C45" i="2" s="1"/>
  <c r="C46" i="2" s="1"/>
  <c r="C47" i="2" s="1"/>
  <c r="C48" i="2" s="1"/>
  <c r="C49" i="2" s="1"/>
  <c r="C50" i="2" s="1"/>
  <c r="C51" i="2" s="1"/>
  <c r="C52" i="2" s="1"/>
  <c r="C53" i="2" s="1"/>
  <c r="C54" i="2" s="1"/>
  <c r="C55" i="2" s="1"/>
  <c r="C56" i="2" s="1"/>
  <c r="C57" i="2" s="1"/>
  <c r="C58" i="2" s="1"/>
  <c r="C59" i="2" s="1"/>
  <c r="C60" i="2" s="1"/>
  <c r="C61" i="2" s="1"/>
  <c r="C64" i="2" s="1"/>
  <c r="C65" i="2" s="1"/>
  <c r="C66" i="2" s="1"/>
  <c r="C67" i="2" s="1"/>
  <c r="C68" i="2" s="1"/>
  <c r="C69" i="2" s="1"/>
  <c r="C70" i="2" s="1"/>
  <c r="C71" i="2" s="1"/>
  <c r="C72" i="2" s="1"/>
  <c r="C73" i="2" s="1"/>
  <c r="C74" i="2" s="1"/>
  <c r="C75" i="2" s="1"/>
  <c r="C76" i="2" s="1"/>
  <c r="C77" i="2" s="1"/>
  <c r="C78" i="2" s="1"/>
  <c r="C79" i="2" s="1"/>
  <c r="C82" i="2" s="1"/>
  <c r="C83" i="2" s="1"/>
  <c r="C84" i="2" s="1"/>
  <c r="C87" i="2" s="1"/>
  <c r="C88" i="2" s="1"/>
  <c r="C89" i="2" s="1"/>
  <c r="C90" i="2" s="1"/>
  <c r="C93" i="2" s="1"/>
  <c r="C94" i="2" s="1"/>
  <c r="C95" i="2" s="1"/>
  <c r="C98" i="2" s="1"/>
  <c r="C99" i="2" s="1"/>
  <c r="C100" i="2" s="1"/>
  <c r="C101" i="2" s="1"/>
  <c r="C102" i="2" s="1"/>
  <c r="C105" i="2" s="1"/>
  <c r="C106" i="2" s="1"/>
  <c r="C107" i="2" s="1"/>
  <c r="C108" i="2" s="1"/>
  <c r="C111" i="2" s="1"/>
  <c r="C112" i="2" s="1"/>
  <c r="C113" i="2" s="1"/>
  <c r="C114" i="2" s="1"/>
  <c r="C117" i="2" s="1"/>
  <c r="C118" i="2" s="1"/>
  <c r="C119" i="2" s="1"/>
  <c r="C120" i="2" s="1"/>
  <c r="C121" i="2" s="1"/>
  <c r="C122" i="2" s="1"/>
  <c r="C123" i="2" s="1"/>
  <c r="C124" i="2" s="1"/>
  <c r="C125" i="2" s="1"/>
  <c r="C126" i="2" s="1"/>
  <c r="C127" i="2" s="1"/>
  <c r="C128" i="2" s="1"/>
  <c r="C129" i="2" s="1"/>
  <c r="C6" i="2"/>
  <c r="C7" i="2" s="1"/>
  <c r="C8" i="2" s="1"/>
  <c r="C9" i="2" s="1"/>
  <c r="C10" i="2" s="1"/>
  <c r="C11" i="2" s="1"/>
  <c r="C12" i="2" s="1"/>
  <c r="C13" i="2" s="1"/>
  <c r="C14" i="2" s="1"/>
  <c r="C15" i="2" s="1"/>
  <c r="C16" i="2" s="1"/>
  <c r="C17" i="2" s="1"/>
  <c r="C18" i="2" s="1"/>
  <c r="C19" i="2" s="1"/>
  <c r="C20" i="2" s="1"/>
  <c r="C21" i="2" s="1"/>
  <c r="C22" i="2" s="1"/>
  <c r="C23" i="2" s="1"/>
  <c r="C24" i="2" s="1"/>
  <c r="C25" i="2" s="1"/>
  <c r="C26" i="2" s="1"/>
  <c r="C27" i="2" s="1"/>
  <c r="C28" i="2" s="1"/>
  <c r="C29" i="2" s="1"/>
  <c r="C30" i="2" s="1"/>
  <c r="C31" i="2" s="1"/>
  <c r="C5" i="2"/>
  <c r="Q132" i="2"/>
  <c r="O85" i="2"/>
  <c r="O81" i="2"/>
  <c r="O80" i="2"/>
  <c r="O63" i="2"/>
  <c r="O62" i="2"/>
  <c r="O33" i="2"/>
  <c r="O32" i="2"/>
  <c r="I80" i="2" l="1"/>
  <c r="J80" i="2"/>
  <c r="K80" i="2"/>
  <c r="L80" i="2"/>
  <c r="M80" i="2"/>
  <c r="N80" i="2"/>
  <c r="P80" i="2"/>
  <c r="Q80" i="2"/>
  <c r="R80" i="2"/>
  <c r="S80" i="2"/>
  <c r="T80" i="2"/>
  <c r="H80" i="2"/>
  <c r="D131" i="2" l="1"/>
  <c r="D33" i="2"/>
  <c r="D133" i="2" l="1"/>
  <c r="D132" i="2"/>
  <c r="D130" i="2"/>
  <c r="D115" i="2"/>
  <c r="D116" i="2"/>
  <c r="D109" i="2"/>
  <c r="D110" i="2"/>
  <c r="D104" i="2"/>
  <c r="D103" i="2"/>
  <c r="D97" i="2"/>
  <c r="D96" i="2"/>
  <c r="D92" i="2"/>
  <c r="D91" i="2"/>
  <c r="D86" i="2"/>
  <c r="D85" i="2"/>
  <c r="D81" i="2"/>
  <c r="D80" i="2"/>
  <c r="D63" i="2"/>
  <c r="D62" i="2"/>
  <c r="D32" i="2"/>
  <c r="I130" i="2" l="1"/>
  <c r="J130" i="2"/>
  <c r="K130" i="2"/>
  <c r="L130" i="2"/>
  <c r="M130" i="2"/>
  <c r="N130" i="2"/>
  <c r="O130" i="2"/>
  <c r="P130" i="2"/>
  <c r="Q130" i="2"/>
  <c r="R130" i="2"/>
  <c r="S130" i="2"/>
  <c r="T130" i="2"/>
  <c r="I131" i="2"/>
  <c r="J131" i="2"/>
  <c r="K131" i="2"/>
  <c r="L131" i="2"/>
  <c r="M131" i="2"/>
  <c r="N131" i="2"/>
  <c r="O131" i="2"/>
  <c r="P131" i="2"/>
  <c r="Q131" i="2"/>
  <c r="R131" i="2"/>
  <c r="S131" i="2"/>
  <c r="T131" i="2"/>
  <c r="H131" i="2"/>
  <c r="H130" i="2"/>
  <c r="T116" i="2"/>
  <c r="S116" i="2"/>
  <c r="R116" i="2"/>
  <c r="Q116" i="2"/>
  <c r="P116" i="2"/>
  <c r="O116" i="2"/>
  <c r="N116" i="2"/>
  <c r="M116" i="2"/>
  <c r="L116" i="2"/>
  <c r="K116" i="2"/>
  <c r="J116" i="2"/>
  <c r="I116" i="2"/>
  <c r="H116" i="2"/>
  <c r="T115" i="2"/>
  <c r="S115" i="2"/>
  <c r="R115" i="2"/>
  <c r="Q115" i="2"/>
  <c r="P115" i="2"/>
  <c r="O115" i="2"/>
  <c r="N115" i="2"/>
  <c r="M115" i="2"/>
  <c r="L115" i="2"/>
  <c r="K115" i="2"/>
  <c r="J115" i="2"/>
  <c r="I115" i="2"/>
  <c r="H115" i="2"/>
  <c r="I109" i="2"/>
  <c r="J109" i="2"/>
  <c r="K109" i="2"/>
  <c r="L109" i="2"/>
  <c r="M109" i="2"/>
  <c r="N109" i="2"/>
  <c r="O109" i="2"/>
  <c r="P109" i="2"/>
  <c r="Q109" i="2"/>
  <c r="R109" i="2"/>
  <c r="S109" i="2"/>
  <c r="T109" i="2"/>
  <c r="I110" i="2"/>
  <c r="J110" i="2"/>
  <c r="K110" i="2"/>
  <c r="L110" i="2"/>
  <c r="M110" i="2"/>
  <c r="N110" i="2"/>
  <c r="O110" i="2"/>
  <c r="P110" i="2"/>
  <c r="Q110" i="2"/>
  <c r="R110" i="2"/>
  <c r="S110" i="2"/>
  <c r="T110" i="2"/>
  <c r="H110" i="2"/>
  <c r="H109" i="2"/>
  <c r="I103" i="2"/>
  <c r="J103" i="2"/>
  <c r="K103" i="2"/>
  <c r="L103" i="2"/>
  <c r="M103" i="2"/>
  <c r="N103" i="2"/>
  <c r="O103" i="2"/>
  <c r="P103" i="2"/>
  <c r="Q103" i="2"/>
  <c r="R103" i="2"/>
  <c r="S103" i="2"/>
  <c r="T103" i="2"/>
  <c r="I104" i="2"/>
  <c r="J104" i="2"/>
  <c r="K104" i="2"/>
  <c r="L104" i="2"/>
  <c r="M104" i="2"/>
  <c r="N104" i="2"/>
  <c r="O104" i="2"/>
  <c r="P104" i="2"/>
  <c r="Q104" i="2"/>
  <c r="R104" i="2"/>
  <c r="S104" i="2"/>
  <c r="T104" i="2"/>
  <c r="H103" i="2"/>
  <c r="H104" i="2"/>
  <c r="I96" i="2"/>
  <c r="J96" i="2"/>
  <c r="K96" i="2"/>
  <c r="L96" i="2"/>
  <c r="M96" i="2"/>
  <c r="N96" i="2"/>
  <c r="O96" i="2"/>
  <c r="P96" i="2"/>
  <c r="Q96" i="2"/>
  <c r="R96" i="2"/>
  <c r="S96" i="2"/>
  <c r="T96" i="2"/>
  <c r="I97" i="2"/>
  <c r="J97" i="2"/>
  <c r="K97" i="2"/>
  <c r="L97" i="2"/>
  <c r="M97" i="2"/>
  <c r="N97" i="2"/>
  <c r="O97" i="2"/>
  <c r="P97" i="2"/>
  <c r="Q97" i="2"/>
  <c r="R97" i="2"/>
  <c r="S97" i="2"/>
  <c r="T97" i="2"/>
  <c r="H96" i="2"/>
  <c r="H97" i="2"/>
  <c r="I91" i="2"/>
  <c r="J91" i="2"/>
  <c r="K91" i="2"/>
  <c r="L91" i="2"/>
  <c r="M91" i="2"/>
  <c r="N91" i="2"/>
  <c r="O91" i="2"/>
  <c r="P91" i="2"/>
  <c r="Q91" i="2"/>
  <c r="R91" i="2"/>
  <c r="S91" i="2"/>
  <c r="T91" i="2"/>
  <c r="I92" i="2"/>
  <c r="J92" i="2"/>
  <c r="K92" i="2"/>
  <c r="L92" i="2"/>
  <c r="M92" i="2"/>
  <c r="N92" i="2"/>
  <c r="O92" i="2"/>
  <c r="P92" i="2"/>
  <c r="Q92" i="2"/>
  <c r="R92" i="2"/>
  <c r="S92" i="2"/>
  <c r="T92" i="2"/>
  <c r="H92" i="2"/>
  <c r="H91" i="2"/>
  <c r="I85" i="2"/>
  <c r="J85" i="2"/>
  <c r="K85" i="2"/>
  <c r="L85" i="2"/>
  <c r="M85" i="2"/>
  <c r="N85" i="2"/>
  <c r="P85" i="2"/>
  <c r="Q85" i="2"/>
  <c r="R85" i="2"/>
  <c r="S85" i="2"/>
  <c r="T85" i="2"/>
  <c r="I86" i="2"/>
  <c r="J86" i="2"/>
  <c r="K86" i="2"/>
  <c r="L86" i="2"/>
  <c r="M86" i="2"/>
  <c r="N86" i="2"/>
  <c r="O86" i="2"/>
  <c r="P86" i="2"/>
  <c r="Q86" i="2"/>
  <c r="R86" i="2"/>
  <c r="S86" i="2"/>
  <c r="T86" i="2"/>
  <c r="H86" i="2"/>
  <c r="H85" i="2"/>
  <c r="I81" i="2"/>
  <c r="J81" i="2"/>
  <c r="K81" i="2"/>
  <c r="L81" i="2"/>
  <c r="M81" i="2"/>
  <c r="N81" i="2"/>
  <c r="P81" i="2"/>
  <c r="Q81" i="2"/>
  <c r="R81" i="2"/>
  <c r="S81" i="2"/>
  <c r="T81" i="2"/>
  <c r="H81" i="2"/>
  <c r="H33" i="2"/>
  <c r="H32" i="2"/>
  <c r="I63" i="2"/>
  <c r="J63" i="2"/>
  <c r="K63" i="2"/>
  <c r="L63" i="2"/>
  <c r="M63" i="2"/>
  <c r="N63" i="2"/>
  <c r="P63" i="2"/>
  <c r="Q63" i="2"/>
  <c r="R63" i="2"/>
  <c r="S63" i="2"/>
  <c r="T63" i="2"/>
  <c r="H63" i="2"/>
  <c r="I62" i="2"/>
  <c r="J62" i="2"/>
  <c r="K62" i="2"/>
  <c r="L62" i="2"/>
  <c r="M62" i="2"/>
  <c r="N62" i="2"/>
  <c r="P62" i="2"/>
  <c r="Q62" i="2"/>
  <c r="R62" i="2"/>
  <c r="S62" i="2"/>
  <c r="T62" i="2"/>
  <c r="H62" i="2"/>
  <c r="I33" i="2"/>
  <c r="J33" i="2"/>
  <c r="K33" i="2"/>
  <c r="L33" i="2"/>
  <c r="M33" i="2"/>
  <c r="N33" i="2"/>
  <c r="P33" i="2"/>
  <c r="Q33" i="2"/>
  <c r="R33" i="2"/>
  <c r="S33" i="2"/>
  <c r="T33" i="2"/>
  <c r="I32" i="2"/>
  <c r="J32" i="2"/>
  <c r="K32" i="2"/>
  <c r="L32" i="2"/>
  <c r="M32" i="2"/>
  <c r="N32" i="2"/>
  <c r="P32" i="2"/>
  <c r="Q32" i="2"/>
  <c r="R32" i="2"/>
  <c r="S32" i="2"/>
  <c r="T32" i="2"/>
  <c r="K132" i="2" l="1"/>
  <c r="S132" i="2"/>
  <c r="O132" i="2"/>
  <c r="S133" i="2"/>
  <c r="O133" i="2"/>
  <c r="K133" i="2"/>
  <c r="M132" i="2"/>
  <c r="I132" i="2"/>
  <c r="Q133" i="2"/>
  <c r="M133" i="2"/>
  <c r="I133" i="2"/>
  <c r="R132" i="2"/>
  <c r="N132" i="2"/>
  <c r="J132" i="2"/>
  <c r="R133" i="2"/>
  <c r="N133" i="2"/>
  <c r="J133" i="2"/>
  <c r="H133" i="2"/>
  <c r="T132" i="2"/>
  <c r="P132" i="2"/>
  <c r="L132" i="2"/>
  <c r="T133" i="2"/>
  <c r="P133" i="2"/>
  <c r="L133" i="2"/>
  <c r="H132" i="2"/>
</calcChain>
</file>

<file path=xl/sharedStrings.xml><?xml version="1.0" encoding="utf-8"?>
<sst xmlns="http://schemas.openxmlformats.org/spreadsheetml/2006/main" count="1231" uniqueCount="373">
  <si>
    <t>所管</t>
  </si>
  <si>
    <t>測定局名</t>
  </si>
  <si>
    <t>二酸化硫黄</t>
  </si>
  <si>
    <t>一酸化炭素</t>
  </si>
  <si>
    <t>光化学オキシダント</t>
  </si>
  <si>
    <t>浮遊粒子状物質</t>
  </si>
  <si>
    <t>風向・風速</t>
  </si>
  <si>
    <t>交通量</t>
  </si>
  <si>
    <t xml:space="preserve">大阪府              </t>
  </si>
  <si>
    <t>●</t>
  </si>
  <si>
    <t>一般</t>
  </si>
  <si>
    <t>自排</t>
  </si>
  <si>
    <t>此花区役所</t>
  </si>
  <si>
    <t>平尾小学校</t>
  </si>
  <si>
    <t>淀中学校</t>
  </si>
  <si>
    <t>勝山中学校</t>
  </si>
  <si>
    <t>大宮中学校</t>
  </si>
  <si>
    <t>聖賢小学校</t>
  </si>
  <si>
    <t>清江小学校</t>
  </si>
  <si>
    <t>摂陽中学校</t>
  </si>
  <si>
    <t>今宮中学校</t>
  </si>
  <si>
    <t>茨田北小学校</t>
  </si>
  <si>
    <t>難波中学校</t>
  </si>
  <si>
    <t>南港中央公園</t>
  </si>
  <si>
    <t>梅田新道</t>
  </si>
  <si>
    <t>国道２５号</t>
  </si>
  <si>
    <t>出来島小学校</t>
  </si>
  <si>
    <t>国道４３号</t>
  </si>
  <si>
    <t>北粉浜小学校</t>
  </si>
  <si>
    <t>国道２６号</t>
  </si>
  <si>
    <t>杭全町交差点</t>
  </si>
  <si>
    <t>新森小路小学校</t>
  </si>
  <si>
    <t>国道１６３号</t>
  </si>
  <si>
    <t>海老江西小学校</t>
  </si>
  <si>
    <t>国道２号</t>
  </si>
  <si>
    <t>今里交差点</t>
  </si>
  <si>
    <t>府道大阪八尾線</t>
  </si>
  <si>
    <t>茨田中学校</t>
  </si>
  <si>
    <t>府道大阪生駒線</t>
  </si>
  <si>
    <t>住之江交差点</t>
  </si>
  <si>
    <t>市道浜口南港線</t>
  </si>
  <si>
    <t>府道大阪臨海線</t>
  </si>
  <si>
    <t>上新庄交差点</t>
  </si>
  <si>
    <t>国道４７９号</t>
  </si>
  <si>
    <t>我孫子中学校</t>
  </si>
  <si>
    <t>府道大阪高石線</t>
  </si>
  <si>
    <t xml:space="preserve">堺市                </t>
  </si>
  <si>
    <t>少林寺</t>
  </si>
  <si>
    <t>浜寺</t>
  </si>
  <si>
    <t>金岡</t>
  </si>
  <si>
    <t>三宝</t>
  </si>
  <si>
    <t>若松台</t>
  </si>
  <si>
    <t>石津</t>
  </si>
  <si>
    <t>登美丘</t>
  </si>
  <si>
    <t>深井</t>
  </si>
  <si>
    <t>堺市役所</t>
  </si>
  <si>
    <t>府道大阪和泉泉南線</t>
  </si>
  <si>
    <t>湾岸</t>
  </si>
  <si>
    <t>常磐浜寺</t>
  </si>
  <si>
    <t>阪和深井畑山</t>
  </si>
  <si>
    <t>府道泉大津美原線</t>
  </si>
  <si>
    <t>美原丹上</t>
  </si>
  <si>
    <t>南阪奈道路</t>
  </si>
  <si>
    <t xml:space="preserve">高石市              </t>
  </si>
  <si>
    <t xml:space="preserve">吹田市              </t>
  </si>
  <si>
    <t>吹田市川園</t>
  </si>
  <si>
    <t xml:space="preserve">東大阪市            </t>
  </si>
  <si>
    <t>楠葉</t>
  </si>
  <si>
    <t xml:space="preserve">交野市              </t>
  </si>
  <si>
    <t xml:space="preserve">守口市              </t>
  </si>
  <si>
    <t xml:space="preserve">門真市              </t>
  </si>
  <si>
    <t xml:space="preserve">柏原市              </t>
  </si>
  <si>
    <t xml:space="preserve">藤井寺市            </t>
  </si>
  <si>
    <t xml:space="preserve">松原市              </t>
  </si>
  <si>
    <t xml:space="preserve">八尾市              </t>
  </si>
  <si>
    <t xml:space="preserve">寝屋川市            </t>
  </si>
  <si>
    <t>番号</t>
    <rPh sb="0" eb="2">
      <t>バンゴウ</t>
    </rPh>
    <phoneticPr fontId="1"/>
  </si>
  <si>
    <t>茨木市駅前３－８－１３</t>
  </si>
  <si>
    <t>寝屋川市本町１－１</t>
  </si>
  <si>
    <t>高石市東羽衣６－６－４５</t>
  </si>
  <si>
    <t>池田市畑１－７－４</t>
  </si>
  <si>
    <t>大東市谷川１－１－１</t>
  </si>
  <si>
    <t>柏原市大字高井田８０９－１</t>
  </si>
  <si>
    <t>富田林市常盤町１－１</t>
  </si>
  <si>
    <t>阪南市舞４－６－１４</t>
  </si>
  <si>
    <t>藤井寺市岡１－１－１</t>
  </si>
  <si>
    <t>岸和田市西之内町２７９－２</t>
  </si>
  <si>
    <t>守口市京阪本通２－６２</t>
  </si>
  <si>
    <t>松原市阿保１－１６－３</t>
  </si>
  <si>
    <t>摂津市三島１－２－１</t>
  </si>
  <si>
    <t>泉佐野市新安松１－１－２４</t>
  </si>
  <si>
    <t>岸和田市春木大国町８－２０</t>
  </si>
  <si>
    <t>河内長野市西之山町２－２１</t>
  </si>
  <si>
    <t>高石市西取石６－１１－１</t>
  </si>
  <si>
    <t>大阪市此花区春日出北１－８－４</t>
  </si>
  <si>
    <t>大阪市大正区平尾２－２１－２８</t>
  </si>
  <si>
    <t>大阪市西淀川区大和田６－１３－６</t>
  </si>
  <si>
    <t>大阪市生野区勝山北３－１３－４４</t>
  </si>
  <si>
    <t>大阪市旭区中宮４－７－１１</t>
  </si>
  <si>
    <t>大阪市城東区新喜多２－４－３５</t>
  </si>
  <si>
    <t>大阪市住之江区御崎５－７－１７</t>
  </si>
  <si>
    <t>大阪市平野区平野西３－４－７</t>
  </si>
  <si>
    <t>大阪市西成区花園北１－８－３２</t>
  </si>
  <si>
    <t>大阪市鶴見区浜３－８－６６</t>
  </si>
  <si>
    <t>大阪市浪速区塩草１－１－５９</t>
  </si>
  <si>
    <t>大阪市北区西天満２－７－９</t>
  </si>
  <si>
    <t>大阪市西淀川区出来島２－２－２４</t>
  </si>
  <si>
    <t>大阪市住之江区粉浜１－５－４８</t>
  </si>
  <si>
    <t>大阪市旭区新森６－３－１３</t>
  </si>
  <si>
    <t>大阪市東成区大今里西３－３－１１</t>
  </si>
  <si>
    <t>大阪市鶴見区諸口３－４－４４</t>
  </si>
  <si>
    <t>大阪市住之江区南加賀屋１－１</t>
  </si>
  <si>
    <t>大阪市東淀川区上新庄２－４－１５</t>
  </si>
  <si>
    <t>大阪市住吉区我孫子東１－４－３２</t>
  </si>
  <si>
    <t>堺市堺区少林寺町東４－１－１</t>
  </si>
  <si>
    <t>堺市西区浜寺船尾町西５－６０</t>
  </si>
  <si>
    <t>堺市北区金岡町１２５４</t>
  </si>
  <si>
    <t>堺市堺区三宝町５－２８６</t>
  </si>
  <si>
    <t>堺市南区若松台３－３４－１</t>
  </si>
  <si>
    <t>堺市西区浜寺石津町中２－３－２８</t>
  </si>
  <si>
    <t>堺市東区大美野１３５</t>
  </si>
  <si>
    <t>堺市中区深井水池町３２１４</t>
  </si>
  <si>
    <t>堺市堺区南瓦町３－１</t>
  </si>
  <si>
    <t>堺市西区石津西町２４－４</t>
  </si>
  <si>
    <t>堺市北区新金岡町４－１－９</t>
  </si>
  <si>
    <t>堺市中区深井東町２６６１－３</t>
  </si>
  <si>
    <t>豊中市千成町２－２－６５</t>
  </si>
  <si>
    <t>豊中市新千里西町１－１－３</t>
  </si>
  <si>
    <t>豊中市中桜塚３－１－１</t>
  </si>
  <si>
    <t>吹田市藤白台１－１</t>
  </si>
  <si>
    <t>東大阪市高井田元町２－８－２７</t>
  </si>
  <si>
    <t>東大阪市旭町１－１</t>
  </si>
  <si>
    <t>東大阪市西岩田３－３－２</t>
  </si>
  <si>
    <t>枚方市楠葉並木２－２９－３</t>
  </si>
  <si>
    <t>枚方市大垣内町２－１－２０</t>
  </si>
  <si>
    <t>枚方市王仁公園１－１</t>
  </si>
  <si>
    <t>枚方市招提南町３－１０２２－１</t>
  </si>
  <si>
    <t>高槻市大蔵司２－５１－２</t>
  </si>
  <si>
    <t>高槻市桃園町２－１</t>
  </si>
  <si>
    <t>交野市私部１－１－１</t>
  </si>
  <si>
    <t>守口市金田町１－４－１</t>
  </si>
  <si>
    <t>守口市大日町３－１６８</t>
  </si>
  <si>
    <t>守口市菊水通４－２８</t>
  </si>
  <si>
    <t>門真市中町１－１</t>
  </si>
  <si>
    <t>柏原市安堂町１－５５</t>
  </si>
  <si>
    <t>藤井寺市国府２－５－２１</t>
  </si>
  <si>
    <t>松原市西大塚２－１００５</t>
  </si>
  <si>
    <t>昭43</t>
  </si>
  <si>
    <t>昭44</t>
  </si>
  <si>
    <t>昭57</t>
  </si>
  <si>
    <t>昭48</t>
  </si>
  <si>
    <t>昭49</t>
  </si>
  <si>
    <t>昭50</t>
  </si>
  <si>
    <t>昭60</t>
  </si>
  <si>
    <t>昭63</t>
  </si>
  <si>
    <t>平11</t>
  </si>
  <si>
    <t>昭46</t>
  </si>
  <si>
    <t>昭47</t>
  </si>
  <si>
    <t>昭45</t>
  </si>
  <si>
    <t>昭42</t>
  </si>
  <si>
    <t>昭40</t>
  </si>
  <si>
    <t>昭41</t>
  </si>
  <si>
    <t>昭38</t>
  </si>
  <si>
    <t>昭39</t>
  </si>
  <si>
    <t>昭61</t>
  </si>
  <si>
    <t>平16</t>
  </si>
  <si>
    <t>昭51</t>
  </si>
  <si>
    <t>昭62</t>
  </si>
  <si>
    <t>平10</t>
  </si>
  <si>
    <t>平13</t>
  </si>
  <si>
    <t>昭58</t>
  </si>
  <si>
    <t>昭55</t>
  </si>
  <si>
    <t>国設大阪</t>
  </si>
  <si>
    <t>国設四條畷</t>
  </si>
  <si>
    <t>四條畷市江瀬美町１２－１１</t>
  </si>
  <si>
    <t>平8</t>
  </si>
  <si>
    <t>国道１７０号</t>
  </si>
  <si>
    <t>茨木市役所</t>
  </si>
  <si>
    <t>寝屋川市役所</t>
  </si>
  <si>
    <t>高石中学校</t>
  </si>
  <si>
    <t>池田市立南畑会館</t>
  </si>
  <si>
    <t>大東市役所</t>
  </si>
  <si>
    <t>府立修徳学院</t>
  </si>
  <si>
    <t>貝塚市消防署</t>
  </si>
  <si>
    <t>貝塚市鳥羽１２２－１</t>
  </si>
  <si>
    <t>島本町役場</t>
  </si>
  <si>
    <t>島本町桜井２－１－１</t>
  </si>
  <si>
    <t>富田林市役所</t>
  </si>
  <si>
    <t>南海団地</t>
  </si>
  <si>
    <t>泉南市役所</t>
  </si>
  <si>
    <t>緑ケ丘小学校</t>
  </si>
  <si>
    <t>平3</t>
  </si>
  <si>
    <t>三日市公民館</t>
  </si>
  <si>
    <t>平4</t>
  </si>
  <si>
    <t>藤井寺市役所</t>
  </si>
  <si>
    <t>平7</t>
  </si>
  <si>
    <t>岸和田中央公園</t>
  </si>
  <si>
    <t>平9</t>
  </si>
  <si>
    <t>佐野中学校</t>
  </si>
  <si>
    <t>淀川工科高校</t>
  </si>
  <si>
    <t>国道１号</t>
  </si>
  <si>
    <t>松原北小学校</t>
  </si>
  <si>
    <t>国道３０９号</t>
  </si>
  <si>
    <t>摂津市役所</t>
  </si>
  <si>
    <t>末広公園</t>
  </si>
  <si>
    <t>平1</t>
  </si>
  <si>
    <t>天の川下水ポンプ場</t>
  </si>
  <si>
    <t>平2</t>
  </si>
  <si>
    <t>外環河内長野</t>
  </si>
  <si>
    <t>カモドールＭＢＳ</t>
  </si>
  <si>
    <t>美原</t>
  </si>
  <si>
    <t>平20</t>
  </si>
  <si>
    <t>豊中市役所</t>
  </si>
  <si>
    <t>国道１７６号</t>
  </si>
  <si>
    <t>吹田市垂水</t>
  </si>
  <si>
    <t>吹田市北消防署</t>
  </si>
  <si>
    <t>昭53</t>
  </si>
  <si>
    <t>吹田市南高浜町３３－１</t>
  </si>
  <si>
    <t>吹田簡易裁判所</t>
  </si>
  <si>
    <t>東大阪市西保健センター</t>
  </si>
  <si>
    <t>東大阪市旭町庁舎</t>
  </si>
  <si>
    <t>東大阪市環境衛生検査センター</t>
  </si>
  <si>
    <t>枚方市役所</t>
  </si>
  <si>
    <t>王仁公園</t>
  </si>
  <si>
    <t>招提</t>
  </si>
  <si>
    <t>中振</t>
  </si>
  <si>
    <t>高槻北</t>
  </si>
  <si>
    <t>高槻市役所</t>
  </si>
  <si>
    <t>国道１７１号</t>
  </si>
  <si>
    <t>緑が丘</t>
  </si>
  <si>
    <t>名神高速道路</t>
  </si>
  <si>
    <t>八尾保健所</t>
  </si>
  <si>
    <t>八尾市清水町１－２－５</t>
  </si>
  <si>
    <t>水越</t>
  </si>
  <si>
    <t>八尾市水越３－７０</t>
  </si>
  <si>
    <t>太子堂</t>
  </si>
  <si>
    <t>久宝寺緑地</t>
  </si>
  <si>
    <t>八尾市西久宝寺６５１</t>
  </si>
  <si>
    <t>平19</t>
  </si>
  <si>
    <t>高石消防署高師浜出張所</t>
  </si>
  <si>
    <t>高石市高師浜４－１５－３４</t>
  </si>
  <si>
    <t>平18</t>
  </si>
  <si>
    <t>交野市役所</t>
  </si>
  <si>
    <t>第一測定局（金田）</t>
  </si>
  <si>
    <t>第二測定局（大日）</t>
  </si>
  <si>
    <t>第三測定局（錦）</t>
  </si>
  <si>
    <t>門真市役所</t>
  </si>
  <si>
    <t>門真市南</t>
  </si>
  <si>
    <t>柏原市役所</t>
  </si>
  <si>
    <t>西名阪柏原旭ヶ丘</t>
  </si>
  <si>
    <t>柏原市旭ヶ丘３－４９８６－５４３</t>
  </si>
  <si>
    <t>西名阪自動車道</t>
  </si>
  <si>
    <t>道明寺東小学校</t>
  </si>
  <si>
    <t>大塚高校</t>
  </si>
  <si>
    <t>成田</t>
  </si>
  <si>
    <t>用途地域</t>
    <phoneticPr fontId="1"/>
  </si>
  <si>
    <t>設置年度</t>
    <phoneticPr fontId="1"/>
  </si>
  <si>
    <t>対象道路</t>
    <phoneticPr fontId="1"/>
  </si>
  <si>
    <t>豊中市</t>
    <rPh sb="0" eb="3">
      <t>トヨナカシ</t>
    </rPh>
    <phoneticPr fontId="1"/>
  </si>
  <si>
    <t>温 度</t>
    <phoneticPr fontId="1"/>
  </si>
  <si>
    <t>湿 度</t>
    <phoneticPr fontId="1"/>
  </si>
  <si>
    <t>種 別</t>
    <phoneticPr fontId="1"/>
  </si>
  <si>
    <t>枚方市</t>
    <rPh sb="0" eb="3">
      <t>ヒラカタシ</t>
    </rPh>
    <phoneticPr fontId="1"/>
  </si>
  <si>
    <t>河内長野市三日市町２８８－１</t>
  </si>
  <si>
    <t>豊能町役場</t>
  </si>
  <si>
    <t>平21</t>
  </si>
  <si>
    <t>菅北小学校</t>
  </si>
  <si>
    <t>大阪市北区菅栄町９－５</t>
  </si>
  <si>
    <t>九条南小学校</t>
  </si>
  <si>
    <t>大阪市西区九条南２－１３－１７</t>
  </si>
  <si>
    <t>寝屋川市成田町３－６</t>
  </si>
  <si>
    <t>大阪府道２号大阪中央環状線</t>
  </si>
  <si>
    <t>市道新千里５号線</t>
  </si>
  <si>
    <t>泉南市樽井１－１－１</t>
  </si>
  <si>
    <t>和泉市緑ケ丘３－４－１</t>
  </si>
  <si>
    <t>泉佐野市羽倉崎４－３－１２</t>
  </si>
  <si>
    <t>泉大津市東雲町９－１２</t>
  </si>
  <si>
    <t>豊能町余野４１４－１</t>
  </si>
  <si>
    <t>堺市美原区小平尾３９０</t>
  </si>
  <si>
    <t>堺市美原区丹上３２９－１</t>
  </si>
  <si>
    <t>吹田市寿町１－５</t>
  </si>
  <si>
    <t>枚方市南中振３－２９４－８</t>
  </si>
  <si>
    <t>高槻市緑が丘１－１２－１</t>
  </si>
  <si>
    <t>八尾市南太子堂２－４－７</t>
  </si>
  <si>
    <t>耳原小学校</t>
  </si>
  <si>
    <t>茨木市耳原２丁目２０－５５</t>
  </si>
  <si>
    <t>茨木市</t>
    <rPh sb="0" eb="3">
      <t>イバラキシ</t>
    </rPh>
    <phoneticPr fontId="1"/>
  </si>
  <si>
    <t>準工</t>
  </si>
  <si>
    <t>準工</t>
    <phoneticPr fontId="1"/>
  </si>
  <si>
    <t>商</t>
    <phoneticPr fontId="1"/>
  </si>
  <si>
    <t>住</t>
  </si>
  <si>
    <t>住</t>
    <phoneticPr fontId="1"/>
  </si>
  <si>
    <t>未</t>
    <phoneticPr fontId="1"/>
  </si>
  <si>
    <t>他</t>
    <phoneticPr fontId="1"/>
  </si>
  <si>
    <t>工</t>
    <phoneticPr fontId="1"/>
  </si>
  <si>
    <t>準工</t>
    <phoneticPr fontId="1"/>
  </si>
  <si>
    <t>微小粒子状物質</t>
    <rPh sb="0" eb="2">
      <t>ビショウ</t>
    </rPh>
    <phoneticPr fontId="1"/>
  </si>
  <si>
    <t>風向風速計高さ(m)</t>
    <phoneticPr fontId="1"/>
  </si>
  <si>
    <t>吸引口高さ(m)</t>
    <phoneticPr fontId="1"/>
  </si>
  <si>
    <t>中環石原</t>
  </si>
  <si>
    <t>平24</t>
  </si>
  <si>
    <t xml:space="preserve"> 一般　 一般環境大気測定局</t>
    <rPh sb="1" eb="3">
      <t>イッパン</t>
    </rPh>
    <rPh sb="5" eb="7">
      <t>イッパン</t>
    </rPh>
    <rPh sb="7" eb="9">
      <t>カンキョウ</t>
    </rPh>
    <rPh sb="9" eb="11">
      <t>タイキ</t>
    </rPh>
    <rPh sb="11" eb="14">
      <t>ソクテイキョク</t>
    </rPh>
    <phoneticPr fontId="1"/>
  </si>
  <si>
    <t xml:space="preserve"> 自排　 自動車排出ガス測定局</t>
    <rPh sb="1" eb="2">
      <t>ジ</t>
    </rPh>
    <rPh sb="2" eb="3">
      <t>ハイ</t>
    </rPh>
    <rPh sb="5" eb="8">
      <t>ジドウシャ</t>
    </rPh>
    <rPh sb="8" eb="10">
      <t>ハイシュツ</t>
    </rPh>
    <rPh sb="12" eb="15">
      <t>ソクテイキョク</t>
    </rPh>
    <phoneticPr fontId="1"/>
  </si>
  <si>
    <t xml:space="preserve"> 住　   第一種及び第二種低層住居専用地域、第一種及び第二種中高層住居専用地域、第一種及び第二種住居地域並びに準住居地域</t>
    <rPh sb="53" eb="54">
      <t>ナラ</t>
    </rPh>
    <phoneticPr fontId="1"/>
  </si>
  <si>
    <t xml:space="preserve"> 商　   近隣商業地域及び商業地域</t>
    <rPh sb="1" eb="2">
      <t>ショウ</t>
    </rPh>
    <rPh sb="12" eb="13">
      <t>オヨ</t>
    </rPh>
    <phoneticPr fontId="1"/>
  </si>
  <si>
    <t xml:space="preserve"> 準工  準工業地域 </t>
    <rPh sb="1" eb="3">
      <t>ジュンコウ</t>
    </rPh>
    <phoneticPr fontId="1"/>
  </si>
  <si>
    <t xml:space="preserve"> 工 　  工業地域</t>
    <rPh sb="1" eb="2">
      <t>コウ</t>
    </rPh>
    <rPh sb="6" eb="8">
      <t>コウギョウ</t>
    </rPh>
    <rPh sb="8" eb="10">
      <t>チイキウ</t>
    </rPh>
    <phoneticPr fontId="1"/>
  </si>
  <si>
    <t xml:space="preserve"> 工専  工業専用地域</t>
    <rPh sb="1" eb="3">
      <t>コウセン</t>
    </rPh>
    <rPh sb="2" eb="3">
      <t>セン</t>
    </rPh>
    <phoneticPr fontId="1"/>
  </si>
  <si>
    <t xml:space="preserve"> 風致  風致地区</t>
    <phoneticPr fontId="1"/>
  </si>
  <si>
    <t xml:space="preserve"> 臨港  臨港地区</t>
    <phoneticPr fontId="1"/>
  </si>
  <si>
    <t xml:space="preserve"> 未　   都市計画区域で上記.のいずれにも該当しない地域</t>
    <rPh sb="1" eb="2">
      <t>ミ</t>
    </rPh>
    <rPh sb="13" eb="15">
      <t>ジョウキ</t>
    </rPh>
    <phoneticPr fontId="1"/>
  </si>
  <si>
    <t xml:space="preserve"> 他　   都市計画区域以外の地域</t>
    <rPh sb="1" eb="2">
      <t>タ</t>
    </rPh>
    <phoneticPr fontId="1"/>
  </si>
  <si>
    <t xml:space="preserve"> ●　　測定項目</t>
    <rPh sb="4" eb="6">
      <t>ソクテイ</t>
    </rPh>
    <rPh sb="6" eb="8">
      <t>コウモク</t>
    </rPh>
    <phoneticPr fontId="1"/>
  </si>
  <si>
    <t>雨 量</t>
    <phoneticPr fontId="1"/>
  </si>
  <si>
    <t>日射量</t>
    <phoneticPr fontId="1"/>
  </si>
  <si>
    <t>大阪市福島区海老江８－１－１０</t>
    <phoneticPr fontId="1"/>
  </si>
  <si>
    <t>庄所</t>
    <rPh sb="0" eb="1">
      <t>ショウ</t>
    </rPh>
    <rPh sb="1" eb="2">
      <t>ドコロ</t>
    </rPh>
    <phoneticPr fontId="1"/>
  </si>
  <si>
    <t>高槻市南庄所町３</t>
    <phoneticPr fontId="1"/>
  </si>
  <si>
    <t>住</t>
    <rPh sb="0" eb="1">
      <t>ジュウ</t>
    </rPh>
    <phoneticPr fontId="1"/>
  </si>
  <si>
    <t>平26</t>
    <rPh sb="0" eb="1">
      <t>ヘイ</t>
    </rPh>
    <phoneticPr fontId="1"/>
  </si>
  <si>
    <t>●</t>
    <phoneticPr fontId="1"/>
  </si>
  <si>
    <t>野中小学校</t>
    <rPh sb="0" eb="2">
      <t>ノナカ</t>
    </rPh>
    <rPh sb="2" eb="5">
      <t>ショウガッコウ</t>
    </rPh>
    <phoneticPr fontId="1"/>
  </si>
  <si>
    <t>大阪市淀川区野中北１－１１－２６</t>
    <rPh sb="6" eb="8">
      <t>ノナカ</t>
    </rPh>
    <rPh sb="8" eb="9">
      <t>キタ</t>
    </rPh>
    <phoneticPr fontId="1"/>
  </si>
  <si>
    <t>泉大津市役所</t>
    <phoneticPr fontId="1"/>
  </si>
  <si>
    <t xml:space="preserve"> ※　　年度内で測定を終了した項目</t>
    <rPh sb="4" eb="6">
      <t>ネンド</t>
    </rPh>
    <rPh sb="6" eb="7">
      <t>ナイ</t>
    </rPh>
    <rPh sb="8" eb="10">
      <t>ソクテイ</t>
    </rPh>
    <rPh sb="11" eb="13">
      <t>シュウリョウ</t>
    </rPh>
    <rPh sb="15" eb="17">
      <t>コウモク</t>
    </rPh>
    <phoneticPr fontId="1"/>
  </si>
  <si>
    <t>一酸化窒素・二酸化窒素</t>
    <rPh sb="6" eb="9">
      <t>ニサンカ</t>
    </rPh>
    <rPh sb="9" eb="11">
      <t>チッソ</t>
    </rPh>
    <phoneticPr fontId="1"/>
  </si>
  <si>
    <t>メタン・非メタン炭化水素</t>
    <phoneticPr fontId="1"/>
  </si>
  <si>
    <t>高槻市</t>
    <rPh sb="0" eb="3">
      <t>タカツキシ</t>
    </rPh>
    <phoneticPr fontId="1"/>
  </si>
  <si>
    <t>豊中市千成</t>
    <rPh sb="0" eb="3">
      <t>トヨナカシ</t>
    </rPh>
    <rPh sb="3" eb="5">
      <t>センナリ</t>
    </rPh>
    <phoneticPr fontId="1"/>
  </si>
  <si>
    <t>豊中市千里</t>
    <rPh sb="0" eb="3">
      <t>トヨナカシ</t>
    </rPh>
    <rPh sb="3" eb="5">
      <t>センリ</t>
    </rPh>
    <phoneticPr fontId="1"/>
  </si>
  <si>
    <t>注　４） 測定局の種別は次のとおり。</t>
    <rPh sb="0" eb="1">
      <t>チュウ</t>
    </rPh>
    <rPh sb="5" eb="7">
      <t>ソクテイ</t>
    </rPh>
    <rPh sb="7" eb="8">
      <t>キョク</t>
    </rPh>
    <rPh sb="9" eb="11">
      <t>シュベツ</t>
    </rPh>
    <rPh sb="12" eb="13">
      <t>ツギ</t>
    </rPh>
    <phoneticPr fontId="1"/>
  </si>
  <si>
    <t>大阪市</t>
    <phoneticPr fontId="1"/>
  </si>
  <si>
    <t>注　３） 用途地域は「都市計画法」（昭和４３年、法律第100号）第８条に定める地域の用途区分をいい、表中の略名は次のとおり。（以降、この略名は各表共通。）</t>
    <rPh sb="0" eb="1">
      <t>チュウ</t>
    </rPh>
    <phoneticPr fontId="1"/>
  </si>
  <si>
    <t>注　５） 表中の記号は次のとおり。</t>
    <rPh sb="0" eb="1">
      <t>チュウ</t>
    </rPh>
    <rPh sb="5" eb="7">
      <t>ヒョウチュウ</t>
    </rPh>
    <rPh sb="8" eb="10">
      <t>キゴウ</t>
    </rPh>
    <rPh sb="11" eb="12">
      <t>ツギハイカン</t>
    </rPh>
    <phoneticPr fontId="1"/>
  </si>
  <si>
    <t>大阪府</t>
    <rPh sb="0" eb="3">
      <t>オオサカフ</t>
    </rPh>
    <phoneticPr fontId="1"/>
  </si>
  <si>
    <t>政令市</t>
    <rPh sb="0" eb="3">
      <t>セイレイシ</t>
    </rPh>
    <phoneticPr fontId="1"/>
  </si>
  <si>
    <t>一般市</t>
    <rPh sb="0" eb="2">
      <t>イッパン</t>
    </rPh>
    <rPh sb="2" eb="3">
      <t>シ</t>
    </rPh>
    <phoneticPr fontId="1"/>
  </si>
  <si>
    <t>大阪府の小計</t>
    <rPh sb="0" eb="3">
      <t>オオサカフ</t>
    </rPh>
    <rPh sb="4" eb="6">
      <t>ショウケイ</t>
    </rPh>
    <phoneticPr fontId="1"/>
  </si>
  <si>
    <t>大阪市の小計</t>
    <rPh sb="0" eb="3">
      <t>オオサカシ</t>
    </rPh>
    <rPh sb="4" eb="6">
      <t>ショウケイ</t>
    </rPh>
    <phoneticPr fontId="1"/>
  </si>
  <si>
    <t>堺市の小計</t>
    <rPh sb="0" eb="2">
      <t>サカイシ</t>
    </rPh>
    <rPh sb="3" eb="5">
      <t>ショウケイ</t>
    </rPh>
    <phoneticPr fontId="1"/>
  </si>
  <si>
    <t>豊中市の小計</t>
    <rPh sb="0" eb="3">
      <t>トヨナカシ</t>
    </rPh>
    <rPh sb="4" eb="6">
      <t>ショウケイ</t>
    </rPh>
    <phoneticPr fontId="1"/>
  </si>
  <si>
    <t>吹田市の小計</t>
    <rPh sb="0" eb="3">
      <t>スイタシ</t>
    </rPh>
    <rPh sb="4" eb="6">
      <t>ショウケイ</t>
    </rPh>
    <phoneticPr fontId="1"/>
  </si>
  <si>
    <t>東大阪市の小計</t>
    <rPh sb="0" eb="4">
      <t>ヒガシオオサカシ</t>
    </rPh>
    <rPh sb="5" eb="7">
      <t>ショウケイ</t>
    </rPh>
    <phoneticPr fontId="1"/>
  </si>
  <si>
    <t>枚方市の小計</t>
    <rPh sb="0" eb="3">
      <t>ヒラカタシ</t>
    </rPh>
    <rPh sb="4" eb="6">
      <t>ショウケイ</t>
    </rPh>
    <phoneticPr fontId="1"/>
  </si>
  <si>
    <t>高槻市の小計</t>
    <rPh sb="0" eb="3">
      <t>タカツキシ</t>
    </rPh>
    <rPh sb="4" eb="6">
      <t>ショウケイ</t>
    </rPh>
    <phoneticPr fontId="1"/>
  </si>
  <si>
    <t>八尾市の小計</t>
    <rPh sb="0" eb="3">
      <t>ヤオシ</t>
    </rPh>
    <rPh sb="4" eb="6">
      <t>ショウケイ</t>
    </rPh>
    <phoneticPr fontId="1"/>
  </si>
  <si>
    <t>一般市の小計</t>
    <rPh sb="0" eb="2">
      <t>イッパン</t>
    </rPh>
    <rPh sb="2" eb="3">
      <t>シ</t>
    </rPh>
    <rPh sb="4" eb="6">
      <t>ショウケイ</t>
    </rPh>
    <phoneticPr fontId="1"/>
  </si>
  <si>
    <t>大阪府全域の合計</t>
    <rPh sb="0" eb="3">
      <t>オオサカフ</t>
    </rPh>
    <rPh sb="3" eb="5">
      <t>ゼンイキ</t>
    </rPh>
    <rPh sb="6" eb="8">
      <t>ゴウケイ</t>
    </rPh>
    <phoneticPr fontId="1"/>
  </si>
  <si>
    <t>注　２） 所管は次のとおり。なお、大阪府所管には、国設局（国設大阪及び国設四條畷）を含む。</t>
    <rPh sb="5" eb="7">
      <t>ショカン</t>
    </rPh>
    <phoneticPr fontId="1"/>
  </si>
  <si>
    <t>項目別測定局数</t>
    <rPh sb="0" eb="2">
      <t>コウモク</t>
    </rPh>
    <rPh sb="2" eb="3">
      <t>ベツ</t>
    </rPh>
    <rPh sb="3" eb="5">
      <t>ソクテイ</t>
    </rPh>
    <rPh sb="5" eb="6">
      <t>キョク</t>
    </rPh>
    <rPh sb="6" eb="7">
      <t>スウ</t>
    </rPh>
    <phoneticPr fontId="1"/>
  </si>
  <si>
    <t>一般市： 大気汚染防止法施行令では義務付けられていないが、自主的に常時監視を実施している市。守口市、茨木市、寝屋川市、松原市、柏原市、門真市、高石市、藤井寺市及び交野市の９市。</t>
    <rPh sb="29" eb="32">
      <t>ジシュテキ</t>
    </rPh>
    <rPh sb="33" eb="35">
      <t>ジョウジ</t>
    </rPh>
    <rPh sb="35" eb="37">
      <t>カンシ</t>
    </rPh>
    <rPh sb="38" eb="40">
      <t>ジッシ</t>
    </rPh>
    <rPh sb="50" eb="53">
      <t>イバラキシ</t>
    </rPh>
    <rPh sb="81" eb="84">
      <t>カタノシ</t>
    </rPh>
    <phoneticPr fontId="1"/>
  </si>
  <si>
    <t>政令市： 大気汚染防止法施行令により常時監視の実施が義務付けられている市。大阪市、堺市、豊中市、吹田市、高槻市、枚方市、八尾市及び東大阪市の８市。</t>
    <rPh sb="0" eb="3">
      <t>セイレイシ</t>
    </rPh>
    <rPh sb="5" eb="7">
      <t>タイキ</t>
    </rPh>
    <rPh sb="7" eb="9">
      <t>オセン</t>
    </rPh>
    <rPh sb="9" eb="11">
      <t>ボウシ</t>
    </rPh>
    <rPh sb="11" eb="12">
      <t>ホウ</t>
    </rPh>
    <rPh sb="12" eb="14">
      <t>シコウ</t>
    </rPh>
    <rPh sb="14" eb="15">
      <t>レイ</t>
    </rPh>
    <rPh sb="18" eb="20">
      <t>ジョウジ</t>
    </rPh>
    <rPh sb="20" eb="22">
      <t>カンシ</t>
    </rPh>
    <rPh sb="23" eb="25">
      <t>ジッシ</t>
    </rPh>
    <rPh sb="26" eb="28">
      <t>ギム</t>
    </rPh>
    <rPh sb="28" eb="29">
      <t>ヅ</t>
    </rPh>
    <rPh sb="35" eb="36">
      <t>シ</t>
    </rPh>
    <rPh sb="44" eb="47">
      <t>トヨナカシ</t>
    </rPh>
    <rPh sb="48" eb="51">
      <t>スイタシ</t>
    </rPh>
    <rPh sb="56" eb="59">
      <t>ヒラカタシ</t>
    </rPh>
    <rPh sb="60" eb="63">
      <t>ヤオシ</t>
    </rPh>
    <rPh sb="63" eb="64">
      <t>オヨ</t>
    </rPh>
    <phoneticPr fontId="1"/>
  </si>
  <si>
    <t>●</t>
    <phoneticPr fontId="1"/>
  </si>
  <si>
    <t>※</t>
    <phoneticPr fontId="1"/>
  </si>
  <si>
    <t>金岡南</t>
    <rPh sb="2" eb="3">
      <t>ミナミ</t>
    </rPh>
    <phoneticPr fontId="1"/>
  </si>
  <si>
    <t>堺市北区金岡町１１８２－１</t>
    <rPh sb="0" eb="2">
      <t>サカイシ</t>
    </rPh>
    <rPh sb="2" eb="4">
      <t>キタク</t>
    </rPh>
    <phoneticPr fontId="1"/>
  </si>
  <si>
    <t>平28</t>
    <rPh sb="0" eb="1">
      <t>ヒラ</t>
    </rPh>
    <phoneticPr fontId="1"/>
  </si>
  <si>
    <t>※</t>
    <phoneticPr fontId="1"/>
  </si>
  <si>
    <t>※</t>
    <phoneticPr fontId="1"/>
  </si>
  <si>
    <t>●</t>
    <phoneticPr fontId="1"/>
  </si>
  <si>
    <t>所在地</t>
    <rPh sb="0" eb="3">
      <t>ショザイチ</t>
    </rPh>
    <phoneticPr fontId="1"/>
  </si>
  <si>
    <t>堺市東区石原町１－１０２</t>
    <phoneticPr fontId="1"/>
  </si>
  <si>
    <t>吹田市垂水町３－３２－５０</t>
    <phoneticPr fontId="1"/>
  </si>
  <si>
    <t>大阪市中央区大手前４－１－６７</t>
    <rPh sb="3" eb="5">
      <t>チュウオウ</t>
    </rPh>
    <rPh sb="6" eb="9">
      <t>オオテマエ</t>
    </rPh>
    <phoneticPr fontId="1"/>
  </si>
  <si>
    <t>守口市文園町８－８</t>
    <phoneticPr fontId="1"/>
  </si>
  <si>
    <t>大阪市住之江区南港東８－５</t>
    <phoneticPr fontId="1"/>
  </si>
  <si>
    <t>大阪市東住吉区杭全町２－１３－６先</t>
    <rPh sb="16" eb="17">
      <t>サキ</t>
    </rPh>
    <phoneticPr fontId="1"/>
  </si>
  <si>
    <t>門真市三ッ島１－６</t>
    <phoneticPr fontId="1"/>
  </si>
  <si>
    <t>注　１） 平成29(2017)年3月31日時点の状況。</t>
    <rPh sb="24" eb="26">
      <t>ジョウキョウ</t>
    </rPh>
    <phoneticPr fontId="1"/>
  </si>
  <si>
    <t>注　６） 表中の測定局数は、平成28(2016)年度内で測定を終了した局・項目を含む延べ数。</t>
    <rPh sb="8" eb="11">
      <t>ソクテイキョク</t>
    </rPh>
    <rPh sb="11" eb="12">
      <t>スウ</t>
    </rPh>
    <phoneticPr fontId="1"/>
  </si>
  <si>
    <t>西部コミュニティセンター*</t>
    <rPh sb="0" eb="2">
      <t>セイブ</t>
    </rPh>
    <phoneticPr fontId="1"/>
  </si>
  <si>
    <t>西部コミュニティセンター*：平成29年3月、守口保健所（守口市梅園町４－１５）から移設しました。</t>
    <rPh sb="0" eb="2">
      <t>セイブ</t>
    </rPh>
    <rPh sb="14" eb="16">
      <t>ヘイセイ</t>
    </rPh>
    <rPh sb="18" eb="19">
      <t>ネン</t>
    </rPh>
    <rPh sb="20" eb="21">
      <t>ガツ</t>
    </rPh>
    <rPh sb="22" eb="24">
      <t>モリグチ</t>
    </rPh>
    <rPh sb="24" eb="26">
      <t>ホケン</t>
    </rPh>
    <rPh sb="26" eb="27">
      <t>ショ</t>
    </rPh>
    <rPh sb="28" eb="31">
      <t>モリグチシ</t>
    </rPh>
    <rPh sb="31" eb="34">
      <t>ウメゾノチョウ</t>
    </rPh>
    <rPh sb="41" eb="43">
      <t>イセツ</t>
    </rPh>
    <phoneticPr fontId="1"/>
  </si>
  <si>
    <t xml:space="preserve"> 1-13　大気汚染常時監視測定局設置状況（2016(平成28)年度）     </t>
    <rPh sb="32" eb="33">
      <t>ネン</t>
    </rPh>
    <rPh sb="33" eb="34">
      <t>ド</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</si>
</sst>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 "/>
  </numFmts>
  <fonts count="7" x14ac:knownFonts="1">
    <font>
      <sz val="11"/>
      <name val="ＭＳ Ｐゴシック"/>
      <family val="3"/>
      <charset val="128"/>
    </font>
    <font>
      <sz val="6"/>
      <name val="ＭＳ Ｐゴシック"/>
      <family val="3"/>
      <charset val="128"/>
    </font>
    <font>
      <sz val="12"/>
      <color theme="1"/>
      <name val="ＭＳ Ｐゴシック"/>
      <family val="3"/>
      <charset val="128"/>
    </font>
    <font>
      <sz val="14"/>
      <color theme="1"/>
      <name val="ＭＳ Ｐゴシック"/>
      <family val="3"/>
      <charset val="128"/>
    </font>
    <font>
      <sz val="12"/>
      <name val="ＭＳ Ｐゴシック"/>
      <family val="3"/>
      <charset val="128"/>
    </font>
    <font>
      <sz val="10"/>
      <name val="ＭＳ Ｐゴシック"/>
      <family val="3"/>
      <charset val="128"/>
    </font>
    <font>
      <sz val="14"/>
      <name val="ＭＳ Ｐゴシック"/>
      <family val="3"/>
      <charset val="128"/>
    </font>
  </fonts>
  <fills count="2">
    <fill>
      <patternFill patternType="none"/>
    </fill>
    <fill>
      <patternFill patternType="gray125"/>
    </fill>
  </fills>
  <borders count="41">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right style="medium">
        <color indexed="64"/>
      </right>
      <top style="thin">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style="medium">
        <color indexed="64"/>
      </top>
      <bottom style="medium">
        <color indexed="64"/>
      </bottom>
      <diagonal/>
    </border>
    <border>
      <left/>
      <right style="thin">
        <color indexed="64"/>
      </right>
      <top style="medium">
        <color indexed="64"/>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bottom style="thin">
        <color indexed="64"/>
      </bottom>
      <diagonal/>
    </border>
  </borders>
  <cellStyleXfs count="1">
    <xf numFmtId="0" fontId="0" fillId="0" borderId="0">
      <alignment vertical="center"/>
    </xf>
  </cellStyleXfs>
  <cellXfs count="93">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Fill="1">
      <alignment vertical="center"/>
    </xf>
    <xf numFmtId="0" fontId="4" fillId="0" borderId="8" xfId="0" applyFont="1" applyFill="1" applyBorder="1" applyAlignment="1">
      <alignment horizontal="center" vertical="center"/>
    </xf>
    <xf numFmtId="0" fontId="4" fillId="0" borderId="8" xfId="0" applyFont="1" applyFill="1" applyBorder="1" applyAlignment="1">
      <alignment horizontal="center" vertical="center" textRotation="255"/>
    </xf>
    <xf numFmtId="0" fontId="4" fillId="0" borderId="8" xfId="0" applyFont="1" applyFill="1" applyBorder="1" applyAlignment="1">
      <alignment vertical="center" textRotation="255"/>
    </xf>
    <xf numFmtId="0" fontId="4" fillId="0" borderId="9" xfId="0" applyFont="1" applyFill="1" applyBorder="1" applyAlignment="1">
      <alignment horizontal="center" vertical="center"/>
    </xf>
    <xf numFmtId="0" fontId="4" fillId="0" borderId="11" xfId="0" applyFont="1" applyFill="1" applyBorder="1">
      <alignment vertical="center"/>
    </xf>
    <xf numFmtId="49" fontId="5" fillId="0" borderId="11" xfId="0" applyNumberFormat="1" applyFont="1" applyFill="1" applyBorder="1" applyAlignment="1">
      <alignment horizontal="center" vertical="center"/>
    </xf>
    <xf numFmtId="176" fontId="4" fillId="0" borderId="11" xfId="0" applyNumberFormat="1" applyFont="1" applyFill="1" applyBorder="1">
      <alignment vertical="center"/>
    </xf>
    <xf numFmtId="0" fontId="4" fillId="0" borderId="12" xfId="0" applyFont="1" applyFill="1" applyBorder="1">
      <alignment vertical="center"/>
    </xf>
    <xf numFmtId="0" fontId="4" fillId="0" borderId="1" xfId="0" applyFont="1" applyFill="1" applyBorder="1">
      <alignment vertical="center"/>
    </xf>
    <xf numFmtId="49" fontId="5" fillId="0" borderId="1" xfId="0" applyNumberFormat="1" applyFont="1" applyFill="1" applyBorder="1" applyAlignment="1">
      <alignment horizontal="center" vertical="center"/>
    </xf>
    <xf numFmtId="176" fontId="4" fillId="0" borderId="1" xfId="0" applyNumberFormat="1" applyFont="1" applyFill="1" applyBorder="1">
      <alignment vertical="center"/>
    </xf>
    <xf numFmtId="0" fontId="4" fillId="0" borderId="14" xfId="0" applyFont="1" applyFill="1" applyBorder="1">
      <alignment vertical="center"/>
    </xf>
    <xf numFmtId="0" fontId="4" fillId="0" borderId="3" xfId="0" applyFont="1" applyFill="1" applyBorder="1" applyAlignment="1">
      <alignment horizontal="right" vertical="center"/>
    </xf>
    <xf numFmtId="0" fontId="4" fillId="0" borderId="1" xfId="0" applyNumberFormat="1" applyFont="1" applyFill="1" applyBorder="1" applyAlignment="1">
      <alignment horizontal="center" vertical="center"/>
    </xf>
    <xf numFmtId="0" fontId="4" fillId="0" borderId="6" xfId="0" applyFont="1" applyFill="1" applyBorder="1">
      <alignment vertical="center"/>
    </xf>
    <xf numFmtId="0" fontId="4" fillId="0" borderId="19" xfId="0" applyFont="1" applyFill="1" applyBorder="1" applyAlignment="1">
      <alignment horizontal="right" vertical="center"/>
    </xf>
    <xf numFmtId="0" fontId="4" fillId="0" borderId="22" xfId="0" applyNumberFormat="1" applyFont="1" applyFill="1" applyBorder="1" applyAlignment="1">
      <alignment horizontal="center" vertical="center"/>
    </xf>
    <xf numFmtId="0" fontId="4" fillId="0" borderId="23" xfId="0" applyFont="1" applyFill="1" applyBorder="1">
      <alignment vertical="center"/>
    </xf>
    <xf numFmtId="49" fontId="4" fillId="0" borderId="11" xfId="0" applyNumberFormat="1" applyFont="1" applyFill="1" applyBorder="1" applyAlignment="1">
      <alignment horizontal="center" vertical="center"/>
    </xf>
    <xf numFmtId="49" fontId="4" fillId="0" borderId="1" xfId="0" applyNumberFormat="1" applyFont="1" applyFill="1" applyBorder="1" applyAlignment="1">
      <alignment horizontal="center" vertical="center"/>
    </xf>
    <xf numFmtId="0" fontId="4" fillId="0" borderId="36" xfId="0" applyFont="1" applyFill="1" applyBorder="1" applyAlignment="1">
      <alignment vertical="center"/>
    </xf>
    <xf numFmtId="0" fontId="6" fillId="0" borderId="39" xfId="0" applyFont="1" applyFill="1" applyBorder="1" applyAlignment="1">
      <alignment horizontal="right" vertical="center"/>
    </xf>
    <xf numFmtId="0" fontId="6" fillId="0" borderId="11" xfId="0" applyNumberFormat="1" applyFont="1" applyFill="1" applyBorder="1" applyAlignment="1">
      <alignment horizontal="center" vertical="center"/>
    </xf>
    <xf numFmtId="0" fontId="6" fillId="0" borderId="26" xfId="0" applyFont="1" applyFill="1" applyBorder="1">
      <alignment vertical="center"/>
    </xf>
    <xf numFmtId="0" fontId="6" fillId="0" borderId="19" xfId="0" applyFont="1" applyFill="1" applyBorder="1" applyAlignment="1">
      <alignment horizontal="right" vertical="center"/>
    </xf>
    <xf numFmtId="0" fontId="6" fillId="0" borderId="22" xfId="0" applyNumberFormat="1" applyFont="1" applyFill="1" applyBorder="1" applyAlignment="1">
      <alignment horizontal="center" vertical="center"/>
    </xf>
    <xf numFmtId="0" fontId="6" fillId="0" borderId="23" xfId="0" applyFont="1" applyFill="1" applyBorder="1">
      <alignment vertical="center"/>
    </xf>
    <xf numFmtId="0" fontId="4" fillId="0" borderId="0" xfId="0" applyFont="1" applyFill="1" applyBorder="1">
      <alignment vertical="center"/>
    </xf>
    <xf numFmtId="49" fontId="4" fillId="0" borderId="0" xfId="0" applyNumberFormat="1" applyFont="1" applyFill="1" applyBorder="1" applyAlignment="1">
      <alignment horizontal="center" vertical="center"/>
    </xf>
    <xf numFmtId="176" fontId="4" fillId="0" borderId="0" xfId="0" applyNumberFormat="1" applyFont="1" applyFill="1" applyBorder="1">
      <alignment vertical="center"/>
    </xf>
    <xf numFmtId="0" fontId="4" fillId="0" borderId="0" xfId="0" applyFont="1" applyFill="1" applyBorder="1" applyAlignment="1">
      <alignment horizontal="center" vertical="center"/>
    </xf>
    <xf numFmtId="0" fontId="4" fillId="0" borderId="0" xfId="0" applyFont="1" applyFill="1" applyBorder="1" applyAlignment="1">
      <alignment horizontal="left" vertical="center"/>
    </xf>
    <xf numFmtId="0" fontId="4" fillId="0" borderId="0" xfId="0" applyFont="1" applyFill="1" applyBorder="1" applyAlignment="1">
      <alignment horizontal="right" vertical="center"/>
    </xf>
    <xf numFmtId="176" fontId="4" fillId="0" borderId="0" xfId="0" applyNumberFormat="1" applyFont="1" applyFill="1" applyBorder="1" applyAlignment="1">
      <alignment horizontal="center" vertical="center"/>
    </xf>
    <xf numFmtId="0" fontId="4" fillId="0" borderId="27" xfId="0" applyFont="1" applyFill="1" applyBorder="1" applyAlignment="1">
      <alignment horizontal="center" vertical="center"/>
    </xf>
    <xf numFmtId="0" fontId="4" fillId="0" borderId="27" xfId="0" applyFont="1" applyFill="1" applyBorder="1" applyAlignment="1">
      <alignment horizontal="right" vertical="center"/>
    </xf>
    <xf numFmtId="0" fontId="4" fillId="0" borderId="27" xfId="0" applyNumberFormat="1" applyFont="1" applyFill="1" applyBorder="1" applyAlignment="1">
      <alignment horizontal="center" vertical="center"/>
    </xf>
    <xf numFmtId="0" fontId="4" fillId="0" borderId="27" xfId="0" applyFont="1" applyFill="1" applyBorder="1">
      <alignment vertical="center"/>
    </xf>
    <xf numFmtId="176" fontId="4" fillId="0" borderId="27" xfId="0" applyNumberFormat="1" applyFont="1" applyFill="1" applyBorder="1" applyAlignment="1">
      <alignment horizontal="center" vertical="center"/>
    </xf>
    <xf numFmtId="0" fontId="4" fillId="0" borderId="27" xfId="0" applyFont="1" applyFill="1" applyBorder="1" applyAlignment="1">
      <alignment horizontal="left" vertical="center"/>
    </xf>
    <xf numFmtId="0" fontId="4" fillId="0" borderId="35" xfId="0" applyFont="1" applyFill="1" applyBorder="1">
      <alignment vertical="center"/>
    </xf>
    <xf numFmtId="49" fontId="5" fillId="0" borderId="35" xfId="0" applyNumberFormat="1" applyFont="1" applyFill="1" applyBorder="1" applyAlignment="1">
      <alignment horizontal="center" vertical="center"/>
    </xf>
    <xf numFmtId="176" fontId="4" fillId="0" borderId="35" xfId="0" applyNumberFormat="1" applyFont="1" applyFill="1" applyBorder="1">
      <alignment vertical="center"/>
    </xf>
    <xf numFmtId="0" fontId="4" fillId="0" borderId="40" xfId="0" applyFont="1" applyFill="1" applyBorder="1">
      <alignment vertical="center"/>
    </xf>
    <xf numFmtId="0" fontId="4" fillId="0" borderId="0" xfId="0" applyNumberFormat="1" applyFont="1" applyFill="1" applyBorder="1" applyAlignment="1">
      <alignment horizontal="center" vertical="center"/>
    </xf>
    <xf numFmtId="0" fontId="6" fillId="0" borderId="38" xfId="0" applyFont="1" applyFill="1" applyBorder="1" applyAlignment="1">
      <alignment horizontal="right" vertical="center"/>
    </xf>
    <xf numFmtId="0" fontId="6" fillId="0" borderId="11" xfId="0" applyFont="1" applyFill="1" applyBorder="1" applyAlignment="1">
      <alignment horizontal="right" vertical="center"/>
    </xf>
    <xf numFmtId="0" fontId="6" fillId="0" borderId="21" xfId="0" applyFont="1" applyFill="1" applyBorder="1" applyAlignment="1">
      <alignment horizontal="right" vertical="center"/>
    </xf>
    <xf numFmtId="0" fontId="6" fillId="0" borderId="22" xfId="0" applyFont="1" applyFill="1" applyBorder="1" applyAlignment="1">
      <alignment horizontal="right" vertical="center"/>
    </xf>
    <xf numFmtId="176" fontId="6" fillId="0" borderId="27" xfId="0" applyNumberFormat="1" applyFont="1" applyFill="1" applyBorder="1" applyAlignment="1">
      <alignment horizontal="center" vertical="center"/>
    </xf>
    <xf numFmtId="176" fontId="6" fillId="0" borderId="28" xfId="0" applyNumberFormat="1" applyFont="1" applyFill="1" applyBorder="1" applyAlignment="1">
      <alignment horizontal="center" vertical="center"/>
    </xf>
    <xf numFmtId="176" fontId="6" fillId="0" borderId="24" xfId="0" applyNumberFormat="1" applyFont="1" applyFill="1" applyBorder="1" applyAlignment="1">
      <alignment horizontal="center" vertical="center"/>
    </xf>
    <xf numFmtId="176" fontId="6" fillId="0" borderId="25" xfId="0" applyNumberFormat="1" applyFont="1" applyFill="1" applyBorder="1" applyAlignment="1">
      <alignment horizontal="center" vertical="center"/>
    </xf>
    <xf numFmtId="0" fontId="4" fillId="0" borderId="1" xfId="0" applyFont="1" applyFill="1" applyBorder="1" applyAlignment="1">
      <alignment horizontal="center" vertical="center"/>
    </xf>
    <xf numFmtId="0" fontId="4" fillId="0" borderId="22" xfId="0" applyFont="1" applyFill="1" applyBorder="1" applyAlignment="1">
      <alignment horizontal="center" vertical="center"/>
    </xf>
    <xf numFmtId="0" fontId="4" fillId="0" borderId="5" xfId="0" applyFont="1" applyFill="1" applyBorder="1" applyAlignment="1">
      <alignment horizontal="right" vertical="center"/>
    </xf>
    <xf numFmtId="0" fontId="4" fillId="0" borderId="4" xfId="0" applyFont="1" applyFill="1" applyBorder="1" applyAlignment="1">
      <alignment horizontal="right" vertical="center"/>
    </xf>
    <xf numFmtId="176" fontId="4" fillId="0" borderId="2" xfId="0" applyNumberFormat="1" applyFont="1" applyFill="1" applyBorder="1" applyAlignment="1">
      <alignment horizontal="center" vertical="center"/>
    </xf>
    <xf numFmtId="176" fontId="4" fillId="0" borderId="16" xfId="0" applyNumberFormat="1" applyFont="1" applyFill="1" applyBorder="1" applyAlignment="1">
      <alignment horizontal="center" vertical="center"/>
    </xf>
    <xf numFmtId="176" fontId="4" fillId="0" borderId="24" xfId="0" applyNumberFormat="1" applyFont="1" applyFill="1" applyBorder="1" applyAlignment="1">
      <alignment horizontal="center" vertical="center"/>
    </xf>
    <xf numFmtId="176" fontId="4" fillId="0" borderId="25" xfId="0" applyNumberFormat="1" applyFont="1" applyFill="1" applyBorder="1" applyAlignment="1">
      <alignment horizontal="center" vertical="center"/>
    </xf>
    <xf numFmtId="0" fontId="4" fillId="0" borderId="20" xfId="0" applyFont="1" applyFill="1" applyBorder="1" applyAlignment="1">
      <alignment horizontal="right" vertical="center"/>
    </xf>
    <xf numFmtId="0" fontId="4" fillId="0" borderId="21" xfId="0" applyFont="1" applyFill="1" applyBorder="1" applyAlignment="1">
      <alignment horizontal="right" vertical="center"/>
    </xf>
    <xf numFmtId="0" fontId="6" fillId="0" borderId="32" xfId="0" applyFont="1" applyFill="1" applyBorder="1" applyAlignment="1">
      <alignment horizontal="center" vertical="center"/>
    </xf>
    <xf numFmtId="0" fontId="6" fillId="0" borderId="27" xfId="0" applyFont="1" applyFill="1" applyBorder="1" applyAlignment="1">
      <alignment horizontal="center" vertical="center"/>
    </xf>
    <xf numFmtId="0" fontId="6" fillId="0" borderId="30" xfId="0" applyFont="1" applyFill="1" applyBorder="1" applyAlignment="1">
      <alignment horizontal="center" vertical="center"/>
    </xf>
    <xf numFmtId="0" fontId="6" fillId="0" borderId="17" xfId="0" applyFont="1" applyFill="1" applyBorder="1" applyAlignment="1">
      <alignment horizontal="center" vertical="center"/>
    </xf>
    <xf numFmtId="0" fontId="6" fillId="0" borderId="24" xfId="0" applyFont="1" applyFill="1" applyBorder="1" applyAlignment="1">
      <alignment horizontal="center" vertical="center"/>
    </xf>
    <xf numFmtId="0" fontId="6" fillId="0" borderId="18" xfId="0" applyFont="1" applyFill="1" applyBorder="1" applyAlignment="1">
      <alignment horizontal="center" vertical="center"/>
    </xf>
    <xf numFmtId="0" fontId="4" fillId="0" borderId="33" xfId="0" applyFont="1" applyFill="1" applyBorder="1" applyAlignment="1">
      <alignment vertical="center"/>
    </xf>
    <xf numFmtId="0" fontId="4" fillId="0" borderId="34" xfId="0" applyFont="1" applyFill="1" applyBorder="1" applyAlignment="1">
      <alignment vertical="center"/>
    </xf>
    <xf numFmtId="0" fontId="4" fillId="0" borderId="35" xfId="0" applyFont="1" applyFill="1" applyBorder="1" applyAlignment="1">
      <alignment vertical="center"/>
    </xf>
    <xf numFmtId="0" fontId="4" fillId="0" borderId="0" xfId="0" applyFont="1" applyFill="1" applyBorder="1" applyAlignment="1">
      <alignment horizontal="right" vertical="center"/>
    </xf>
    <xf numFmtId="0" fontId="4" fillId="0" borderId="6"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23" xfId="0" applyFont="1" applyFill="1" applyBorder="1" applyAlignment="1">
      <alignment horizontal="center" vertical="center"/>
    </xf>
    <xf numFmtId="0" fontId="4" fillId="0" borderId="18" xfId="0" applyFont="1" applyFill="1" applyBorder="1" applyAlignment="1">
      <alignment horizontal="center" vertical="center"/>
    </xf>
    <xf numFmtId="0" fontId="4" fillId="0" borderId="34" xfId="0" applyFont="1" applyFill="1" applyBorder="1" applyAlignment="1">
      <alignment horizontal="left" vertical="center"/>
    </xf>
    <xf numFmtId="0" fontId="4" fillId="0" borderId="35" xfId="0" applyFont="1" applyFill="1" applyBorder="1" applyAlignment="1">
      <alignment horizontal="left" vertical="center"/>
    </xf>
    <xf numFmtId="0" fontId="2" fillId="0" borderId="0" xfId="0" applyFont="1" applyAlignment="1">
      <alignment horizontal="center" vertical="center"/>
    </xf>
    <xf numFmtId="0" fontId="4" fillId="0" borderId="10" xfId="0" applyFont="1" applyFill="1" applyBorder="1" applyAlignment="1">
      <alignment horizontal="center" vertical="center"/>
    </xf>
    <xf numFmtId="0" fontId="4" fillId="0" borderId="13" xfId="0" applyFont="1" applyFill="1" applyBorder="1" applyAlignment="1">
      <alignment horizontal="center" vertical="center"/>
    </xf>
    <xf numFmtId="0" fontId="4" fillId="0" borderId="37" xfId="0" applyFont="1" applyFill="1" applyBorder="1" applyAlignment="1">
      <alignment horizontal="center" vertical="center"/>
    </xf>
    <xf numFmtId="0" fontId="4" fillId="0" borderId="31" xfId="0" applyFont="1" applyFill="1" applyBorder="1" applyAlignment="1">
      <alignment horizontal="center" vertical="center"/>
    </xf>
    <xf numFmtId="0" fontId="4" fillId="0" borderId="29" xfId="0" applyFont="1" applyFill="1" applyBorder="1" applyAlignment="1">
      <alignment horizontal="center" vertical="center"/>
    </xf>
    <xf numFmtId="0" fontId="4" fillId="0" borderId="15" xfId="0" applyFont="1" applyFill="1" applyBorder="1" applyAlignment="1">
      <alignment horizontal="center" vertical="center"/>
    </xf>
    <xf numFmtId="0" fontId="4" fillId="0" borderId="1" xfId="0" applyFont="1" applyFill="1" applyBorder="1" applyAlignment="1">
      <alignment vertical="center"/>
    </xf>
    <xf numFmtId="0" fontId="4" fillId="0" borderId="33" xfId="0" applyFont="1" applyFill="1" applyBorder="1" applyAlignment="1">
      <alignment horizontal="left" vertical="center"/>
    </xf>
    <xf numFmtId="0" fontId="4" fillId="0" borderId="36" xfId="0" applyFont="1" applyFill="1" applyBorder="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160"/>
  <sheetViews>
    <sheetView tabSelected="1" view="pageBreakPreview" zoomScale="70" zoomScaleNormal="100" zoomScaleSheetLayoutView="70" workbookViewId="0">
      <pane xSplit="2" ySplit="3" topLeftCell="C4" activePane="bottomRight" state="frozen"/>
      <selection pane="topRight" activeCell="C1" sqref="C1"/>
      <selection pane="bottomLeft" activeCell="A4" sqref="A4"/>
      <selection pane="bottomRight" activeCell="A3" sqref="A3:B3"/>
    </sheetView>
  </sheetViews>
  <sheetFormatPr defaultColWidth="3.625" defaultRowHeight="14.25" x14ac:dyDescent="0.15"/>
  <cols>
    <col min="1" max="1" width="11.25" style="3" customWidth="1"/>
    <col min="2" max="2" width="19.25" style="3" customWidth="1"/>
    <col min="3" max="3" width="4.75" style="3" customWidth="1"/>
    <col min="4" max="4" width="33.25" style="3" customWidth="1"/>
    <col min="5" max="5" width="39.25" style="3" customWidth="1"/>
    <col min="6" max="7" width="5.75" style="3" customWidth="1"/>
    <col min="8" max="20" width="3.625" style="3" customWidth="1"/>
    <col min="21" max="21" width="5.125" style="3" customWidth="1"/>
    <col min="22" max="23" width="4.625" style="3" customWidth="1"/>
    <col min="24" max="24" width="35.75" style="3" customWidth="1"/>
    <col min="25" max="25" width="8.375" style="1" customWidth="1"/>
    <col min="26" max="16384" width="3.625" style="1"/>
  </cols>
  <sheetData>
    <row r="1" spans="1:24" x14ac:dyDescent="0.15">
      <c r="A1" s="83" t="s">
        <v>372</v>
      </c>
      <c r="B1" s="83"/>
      <c r="C1" s="83"/>
      <c r="D1" s="83"/>
      <c r="E1" s="83"/>
      <c r="F1" s="83"/>
      <c r="G1" s="83"/>
      <c r="H1" s="83"/>
      <c r="I1" s="83"/>
      <c r="J1" s="83"/>
      <c r="K1" s="83"/>
      <c r="L1" s="83"/>
      <c r="M1" s="83"/>
      <c r="N1" s="83"/>
      <c r="O1" s="83"/>
      <c r="P1" s="83"/>
      <c r="Q1" s="83"/>
      <c r="R1" s="83"/>
      <c r="S1" s="83"/>
      <c r="T1" s="83"/>
      <c r="U1" s="83"/>
      <c r="V1" s="83"/>
      <c r="W1" s="83"/>
      <c r="X1" s="83"/>
    </row>
    <row r="2" spans="1:24" ht="15" thickBot="1" x14ac:dyDescent="0.2">
      <c r="S2" s="76"/>
      <c r="T2" s="76"/>
      <c r="U2" s="76"/>
      <c r="V2" s="76"/>
      <c r="W2" s="76"/>
      <c r="X2" s="76"/>
    </row>
    <row r="3" spans="1:24" ht="188.25" customHeight="1" thickBot="1" x14ac:dyDescent="0.2">
      <c r="A3" s="87" t="s">
        <v>0</v>
      </c>
      <c r="B3" s="88"/>
      <c r="C3" s="4" t="s">
        <v>76</v>
      </c>
      <c r="D3" s="4" t="s">
        <v>1</v>
      </c>
      <c r="E3" s="4" t="s">
        <v>360</v>
      </c>
      <c r="F3" s="5" t="s">
        <v>255</v>
      </c>
      <c r="G3" s="5" t="s">
        <v>256</v>
      </c>
      <c r="H3" s="6" t="s">
        <v>325</v>
      </c>
      <c r="I3" s="6" t="s">
        <v>5</v>
      </c>
      <c r="J3" s="6" t="s">
        <v>296</v>
      </c>
      <c r="K3" s="6" t="s">
        <v>4</v>
      </c>
      <c r="L3" s="6" t="s">
        <v>326</v>
      </c>
      <c r="M3" s="6" t="s">
        <v>2</v>
      </c>
      <c r="N3" s="6" t="s">
        <v>3</v>
      </c>
      <c r="O3" s="6" t="s">
        <v>6</v>
      </c>
      <c r="P3" s="6" t="s">
        <v>259</v>
      </c>
      <c r="Q3" s="6" t="s">
        <v>260</v>
      </c>
      <c r="R3" s="6" t="s">
        <v>313</v>
      </c>
      <c r="S3" s="6" t="s">
        <v>314</v>
      </c>
      <c r="T3" s="6" t="s">
        <v>7</v>
      </c>
      <c r="U3" s="6" t="s">
        <v>261</v>
      </c>
      <c r="V3" s="6" t="s">
        <v>298</v>
      </c>
      <c r="W3" s="5" t="s">
        <v>297</v>
      </c>
      <c r="X3" s="7" t="s">
        <v>257</v>
      </c>
    </row>
    <row r="4" spans="1:24" x14ac:dyDescent="0.15">
      <c r="A4" s="84" t="s">
        <v>334</v>
      </c>
      <c r="B4" s="73" t="s">
        <v>8</v>
      </c>
      <c r="C4" s="8">
        <v>1</v>
      </c>
      <c r="D4" s="8" t="s">
        <v>172</v>
      </c>
      <c r="E4" s="8" t="s">
        <v>363</v>
      </c>
      <c r="F4" s="8" t="s">
        <v>288</v>
      </c>
      <c r="G4" s="8" t="s">
        <v>147</v>
      </c>
      <c r="H4" s="9" t="s">
        <v>9</v>
      </c>
      <c r="I4" s="9" t="s">
        <v>9</v>
      </c>
      <c r="J4" s="9" t="s">
        <v>352</v>
      </c>
      <c r="K4" s="9" t="s">
        <v>9</v>
      </c>
      <c r="L4" s="9" t="s">
        <v>9</v>
      </c>
      <c r="M4" s="9" t="s">
        <v>9</v>
      </c>
      <c r="N4" s="9" t="s">
        <v>9</v>
      </c>
      <c r="O4" s="9" t="s">
        <v>9</v>
      </c>
      <c r="P4" s="9" t="s">
        <v>9</v>
      </c>
      <c r="Q4" s="9" t="s">
        <v>9</v>
      </c>
      <c r="R4" s="9" t="s">
        <v>9</v>
      </c>
      <c r="S4" s="9" t="s">
        <v>9</v>
      </c>
      <c r="T4" s="9"/>
      <c r="U4" s="8" t="s">
        <v>10</v>
      </c>
      <c r="V4" s="10">
        <v>25</v>
      </c>
      <c r="W4" s="10">
        <v>40</v>
      </c>
      <c r="X4" s="11"/>
    </row>
    <row r="5" spans="1:24" x14ac:dyDescent="0.15">
      <c r="A5" s="85"/>
      <c r="B5" s="74"/>
      <c r="C5" s="12">
        <f>C4+1</f>
        <v>2</v>
      </c>
      <c r="D5" s="12" t="s">
        <v>173</v>
      </c>
      <c r="E5" s="12" t="s">
        <v>174</v>
      </c>
      <c r="F5" s="12" t="s">
        <v>289</v>
      </c>
      <c r="G5" s="12" t="s">
        <v>175</v>
      </c>
      <c r="H5" s="13" t="s">
        <v>9</v>
      </c>
      <c r="I5" s="13" t="s">
        <v>9</v>
      </c>
      <c r="J5" s="13" t="s">
        <v>320</v>
      </c>
      <c r="K5" s="13"/>
      <c r="L5" s="13" t="s">
        <v>9</v>
      </c>
      <c r="M5" s="13" t="s">
        <v>9</v>
      </c>
      <c r="N5" s="13" t="s">
        <v>9</v>
      </c>
      <c r="O5" s="13" t="s">
        <v>9</v>
      </c>
      <c r="P5" s="13" t="s">
        <v>9</v>
      </c>
      <c r="Q5" s="13" t="s">
        <v>9</v>
      </c>
      <c r="R5" s="13"/>
      <c r="S5" s="13"/>
      <c r="T5" s="13" t="s">
        <v>9</v>
      </c>
      <c r="U5" s="12" t="s">
        <v>11</v>
      </c>
      <c r="V5" s="14">
        <v>4</v>
      </c>
      <c r="W5" s="14">
        <v>11</v>
      </c>
      <c r="X5" s="15" t="s">
        <v>176</v>
      </c>
    </row>
    <row r="6" spans="1:24" x14ac:dyDescent="0.15">
      <c r="A6" s="85"/>
      <c r="B6" s="74"/>
      <c r="C6" s="12">
        <f t="shared" ref="C6:C31" si="0">C5+1</f>
        <v>3</v>
      </c>
      <c r="D6" s="12" t="s">
        <v>370</v>
      </c>
      <c r="E6" s="12" t="s">
        <v>364</v>
      </c>
      <c r="F6" s="12" t="s">
        <v>289</v>
      </c>
      <c r="G6" s="12" t="s">
        <v>159</v>
      </c>
      <c r="H6" s="13" t="s">
        <v>9</v>
      </c>
      <c r="I6" s="13" t="s">
        <v>9</v>
      </c>
      <c r="J6" s="13" t="s">
        <v>320</v>
      </c>
      <c r="K6" s="13" t="s">
        <v>9</v>
      </c>
      <c r="L6" s="13"/>
      <c r="M6" s="13"/>
      <c r="N6" s="13"/>
      <c r="O6" s="13"/>
      <c r="P6" s="13" t="s">
        <v>9</v>
      </c>
      <c r="Q6" s="13"/>
      <c r="R6" s="13"/>
      <c r="S6" s="13"/>
      <c r="T6" s="13"/>
      <c r="U6" s="12" t="s">
        <v>10</v>
      </c>
      <c r="V6" s="14">
        <v>8</v>
      </c>
      <c r="W6" s="14"/>
      <c r="X6" s="15"/>
    </row>
    <row r="7" spans="1:24" x14ac:dyDescent="0.15">
      <c r="A7" s="85"/>
      <c r="B7" s="74"/>
      <c r="C7" s="12">
        <f t="shared" si="0"/>
        <v>4</v>
      </c>
      <c r="D7" s="12" t="s">
        <v>177</v>
      </c>
      <c r="E7" s="12" t="s">
        <v>77</v>
      </c>
      <c r="F7" s="12" t="s">
        <v>289</v>
      </c>
      <c r="G7" s="12" t="s">
        <v>148</v>
      </c>
      <c r="H7" s="13" t="s">
        <v>9</v>
      </c>
      <c r="I7" s="13" t="s">
        <v>9</v>
      </c>
      <c r="J7" s="13" t="s">
        <v>320</v>
      </c>
      <c r="K7" s="13" t="s">
        <v>9</v>
      </c>
      <c r="L7" s="13"/>
      <c r="M7" s="13" t="s">
        <v>9</v>
      </c>
      <c r="N7" s="13"/>
      <c r="O7" s="13" t="s">
        <v>9</v>
      </c>
      <c r="P7" s="13" t="s">
        <v>9</v>
      </c>
      <c r="Q7" s="13"/>
      <c r="R7" s="13"/>
      <c r="S7" s="13" t="s">
        <v>9</v>
      </c>
      <c r="T7" s="13"/>
      <c r="U7" s="12" t="s">
        <v>10</v>
      </c>
      <c r="V7" s="14">
        <v>10</v>
      </c>
      <c r="W7" s="14">
        <v>44</v>
      </c>
      <c r="X7" s="15"/>
    </row>
    <row r="8" spans="1:24" x14ac:dyDescent="0.15">
      <c r="A8" s="85"/>
      <c r="B8" s="74"/>
      <c r="C8" s="12">
        <f t="shared" si="0"/>
        <v>5</v>
      </c>
      <c r="D8" s="12" t="s">
        <v>178</v>
      </c>
      <c r="E8" s="12" t="s">
        <v>78</v>
      </c>
      <c r="F8" s="12" t="s">
        <v>289</v>
      </c>
      <c r="G8" s="12" t="s">
        <v>148</v>
      </c>
      <c r="H8" s="13" t="s">
        <v>9</v>
      </c>
      <c r="I8" s="13" t="s">
        <v>9</v>
      </c>
      <c r="J8" s="13" t="s">
        <v>9</v>
      </c>
      <c r="K8" s="13" t="s">
        <v>9</v>
      </c>
      <c r="L8" s="13" t="s">
        <v>9</v>
      </c>
      <c r="M8" s="13"/>
      <c r="N8" s="13"/>
      <c r="O8" s="13" t="s">
        <v>9</v>
      </c>
      <c r="P8" s="13" t="s">
        <v>9</v>
      </c>
      <c r="Q8" s="13" t="s">
        <v>9</v>
      </c>
      <c r="R8" s="13"/>
      <c r="S8" s="13" t="s">
        <v>320</v>
      </c>
      <c r="T8" s="13"/>
      <c r="U8" s="12" t="s">
        <v>10</v>
      </c>
      <c r="V8" s="14">
        <v>16</v>
      </c>
      <c r="W8" s="14">
        <v>29</v>
      </c>
      <c r="X8" s="15"/>
    </row>
    <row r="9" spans="1:24" x14ac:dyDescent="0.15">
      <c r="A9" s="85"/>
      <c r="B9" s="74"/>
      <c r="C9" s="12">
        <f t="shared" si="0"/>
        <v>6</v>
      </c>
      <c r="D9" s="12" t="s">
        <v>179</v>
      </c>
      <c r="E9" s="12" t="s">
        <v>79</v>
      </c>
      <c r="F9" s="12" t="s">
        <v>291</v>
      </c>
      <c r="G9" s="12" t="s">
        <v>148</v>
      </c>
      <c r="H9" s="13" t="s">
        <v>9</v>
      </c>
      <c r="I9" s="13" t="s">
        <v>9</v>
      </c>
      <c r="J9" s="13" t="s">
        <v>320</v>
      </c>
      <c r="K9" s="13" t="s">
        <v>9</v>
      </c>
      <c r="L9" s="13"/>
      <c r="M9" s="13" t="s">
        <v>9</v>
      </c>
      <c r="N9" s="13"/>
      <c r="O9" s="13" t="s">
        <v>9</v>
      </c>
      <c r="P9" s="13"/>
      <c r="Q9" s="13"/>
      <c r="R9" s="13"/>
      <c r="S9" s="13"/>
      <c r="T9" s="13"/>
      <c r="U9" s="12" t="s">
        <v>10</v>
      </c>
      <c r="V9" s="14">
        <v>16</v>
      </c>
      <c r="W9" s="14">
        <v>18</v>
      </c>
      <c r="X9" s="15"/>
    </row>
    <row r="10" spans="1:24" x14ac:dyDescent="0.15">
      <c r="A10" s="85"/>
      <c r="B10" s="74"/>
      <c r="C10" s="12">
        <f t="shared" si="0"/>
        <v>7</v>
      </c>
      <c r="D10" s="12" t="s">
        <v>180</v>
      </c>
      <c r="E10" s="12" t="s">
        <v>80</v>
      </c>
      <c r="F10" s="12" t="s">
        <v>291</v>
      </c>
      <c r="G10" s="12" t="s">
        <v>149</v>
      </c>
      <c r="H10" s="13" t="s">
        <v>9</v>
      </c>
      <c r="I10" s="13" t="s">
        <v>9</v>
      </c>
      <c r="J10" s="13" t="s">
        <v>320</v>
      </c>
      <c r="K10" s="13" t="s">
        <v>9</v>
      </c>
      <c r="L10" s="13" t="s">
        <v>9</v>
      </c>
      <c r="M10" s="13"/>
      <c r="N10" s="13"/>
      <c r="O10" s="13" t="s">
        <v>9</v>
      </c>
      <c r="P10" s="13" t="s">
        <v>9</v>
      </c>
      <c r="Q10" s="13" t="s">
        <v>9</v>
      </c>
      <c r="R10" s="13"/>
      <c r="S10" s="13" t="s">
        <v>9</v>
      </c>
      <c r="T10" s="13"/>
      <c r="U10" s="12" t="s">
        <v>10</v>
      </c>
      <c r="V10" s="14">
        <v>10</v>
      </c>
      <c r="W10" s="14">
        <v>15</v>
      </c>
      <c r="X10" s="15"/>
    </row>
    <row r="11" spans="1:24" x14ac:dyDescent="0.15">
      <c r="A11" s="85"/>
      <c r="B11" s="74"/>
      <c r="C11" s="12">
        <f t="shared" si="0"/>
        <v>8</v>
      </c>
      <c r="D11" s="12" t="s">
        <v>181</v>
      </c>
      <c r="E11" s="12" t="s">
        <v>81</v>
      </c>
      <c r="F11" s="12" t="s">
        <v>291</v>
      </c>
      <c r="G11" s="12" t="s">
        <v>150</v>
      </c>
      <c r="H11" s="13" t="s">
        <v>9</v>
      </c>
      <c r="I11" s="13" t="s">
        <v>9</v>
      </c>
      <c r="J11" s="13" t="s">
        <v>9</v>
      </c>
      <c r="K11" s="13" t="s">
        <v>9</v>
      </c>
      <c r="L11" s="13"/>
      <c r="M11" s="13"/>
      <c r="N11" s="13"/>
      <c r="O11" s="13" t="s">
        <v>9</v>
      </c>
      <c r="P11" s="13" t="s">
        <v>9</v>
      </c>
      <c r="Q11" s="13"/>
      <c r="R11" s="13"/>
      <c r="S11" s="13"/>
      <c r="T11" s="13"/>
      <c r="U11" s="12" t="s">
        <v>10</v>
      </c>
      <c r="V11" s="14">
        <v>17</v>
      </c>
      <c r="W11" s="14">
        <v>27</v>
      </c>
      <c r="X11" s="15"/>
    </row>
    <row r="12" spans="1:24" x14ac:dyDescent="0.15">
      <c r="A12" s="85"/>
      <c r="B12" s="74"/>
      <c r="C12" s="12">
        <f t="shared" si="0"/>
        <v>9</v>
      </c>
      <c r="D12" s="12" t="s">
        <v>182</v>
      </c>
      <c r="E12" s="12" t="s">
        <v>82</v>
      </c>
      <c r="F12" s="12" t="s">
        <v>292</v>
      </c>
      <c r="G12" s="12" t="s">
        <v>151</v>
      </c>
      <c r="H12" s="13" t="s">
        <v>9</v>
      </c>
      <c r="I12" s="13" t="s">
        <v>9</v>
      </c>
      <c r="J12" s="13" t="s">
        <v>9</v>
      </c>
      <c r="K12" s="13" t="s">
        <v>9</v>
      </c>
      <c r="L12" s="13"/>
      <c r="M12" s="13"/>
      <c r="N12" s="13"/>
      <c r="O12" s="13" t="s">
        <v>9</v>
      </c>
      <c r="P12" s="13"/>
      <c r="Q12" s="13"/>
      <c r="R12" s="13"/>
      <c r="S12" s="13"/>
      <c r="T12" s="13"/>
      <c r="U12" s="12" t="s">
        <v>10</v>
      </c>
      <c r="V12" s="14">
        <v>4</v>
      </c>
      <c r="W12" s="14">
        <v>15</v>
      </c>
      <c r="X12" s="15"/>
    </row>
    <row r="13" spans="1:24" x14ac:dyDescent="0.15">
      <c r="A13" s="85"/>
      <c r="B13" s="74"/>
      <c r="C13" s="12">
        <f t="shared" si="0"/>
        <v>10</v>
      </c>
      <c r="D13" s="12" t="s">
        <v>183</v>
      </c>
      <c r="E13" s="12" t="s">
        <v>184</v>
      </c>
      <c r="F13" s="12" t="s">
        <v>291</v>
      </c>
      <c r="G13" s="12" t="s">
        <v>151</v>
      </c>
      <c r="H13" s="13" t="s">
        <v>9</v>
      </c>
      <c r="I13" s="13" t="s">
        <v>9</v>
      </c>
      <c r="J13" s="13" t="s">
        <v>9</v>
      </c>
      <c r="K13" s="13" t="s">
        <v>9</v>
      </c>
      <c r="L13" s="13" t="s">
        <v>9</v>
      </c>
      <c r="M13" s="13"/>
      <c r="N13" s="13"/>
      <c r="O13" s="13" t="s">
        <v>9</v>
      </c>
      <c r="P13" s="13"/>
      <c r="Q13" s="13"/>
      <c r="R13" s="13"/>
      <c r="S13" s="13"/>
      <c r="T13" s="13"/>
      <c r="U13" s="12" t="s">
        <v>10</v>
      </c>
      <c r="V13" s="14">
        <v>16</v>
      </c>
      <c r="W13" s="14">
        <v>23</v>
      </c>
      <c r="X13" s="15"/>
    </row>
    <row r="14" spans="1:24" x14ac:dyDescent="0.15">
      <c r="A14" s="85"/>
      <c r="B14" s="74"/>
      <c r="C14" s="12">
        <f t="shared" si="0"/>
        <v>11</v>
      </c>
      <c r="D14" s="12" t="s">
        <v>185</v>
      </c>
      <c r="E14" s="12" t="s">
        <v>186</v>
      </c>
      <c r="F14" s="12" t="s">
        <v>291</v>
      </c>
      <c r="G14" s="12" t="s">
        <v>152</v>
      </c>
      <c r="H14" s="13" t="s">
        <v>9</v>
      </c>
      <c r="I14" s="13" t="s">
        <v>9</v>
      </c>
      <c r="J14" s="13" t="s">
        <v>320</v>
      </c>
      <c r="K14" s="13" t="s">
        <v>9</v>
      </c>
      <c r="L14" s="13"/>
      <c r="M14" s="13"/>
      <c r="N14" s="13"/>
      <c r="O14" s="13" t="s">
        <v>9</v>
      </c>
      <c r="P14" s="13"/>
      <c r="Q14" s="13"/>
      <c r="R14" s="13"/>
      <c r="S14" s="13"/>
      <c r="T14" s="13"/>
      <c r="U14" s="12" t="s">
        <v>10</v>
      </c>
      <c r="V14" s="14">
        <v>18</v>
      </c>
      <c r="W14" s="14">
        <v>21</v>
      </c>
      <c r="X14" s="15"/>
    </row>
    <row r="15" spans="1:24" x14ac:dyDescent="0.15">
      <c r="A15" s="85"/>
      <c r="B15" s="74"/>
      <c r="C15" s="12">
        <f t="shared" si="0"/>
        <v>12</v>
      </c>
      <c r="D15" s="12" t="s">
        <v>187</v>
      </c>
      <c r="E15" s="12" t="s">
        <v>83</v>
      </c>
      <c r="F15" s="12" t="s">
        <v>289</v>
      </c>
      <c r="G15" s="12" t="s">
        <v>153</v>
      </c>
      <c r="H15" s="13" t="s">
        <v>9</v>
      </c>
      <c r="I15" s="13" t="s">
        <v>9</v>
      </c>
      <c r="J15" s="13" t="s">
        <v>9</v>
      </c>
      <c r="K15" s="13" t="s">
        <v>9</v>
      </c>
      <c r="L15" s="13" t="s">
        <v>9</v>
      </c>
      <c r="M15" s="13" t="s">
        <v>9</v>
      </c>
      <c r="N15" s="13"/>
      <c r="O15" s="13" t="s">
        <v>9</v>
      </c>
      <c r="P15" s="13" t="s">
        <v>9</v>
      </c>
      <c r="Q15" s="13" t="s">
        <v>9</v>
      </c>
      <c r="R15" s="13"/>
      <c r="S15" s="13" t="s">
        <v>9</v>
      </c>
      <c r="T15" s="13"/>
      <c r="U15" s="12" t="s">
        <v>10</v>
      </c>
      <c r="V15" s="14">
        <v>30</v>
      </c>
      <c r="W15" s="14">
        <v>35</v>
      </c>
      <c r="X15" s="15"/>
    </row>
    <row r="16" spans="1:24" x14ac:dyDescent="0.15">
      <c r="A16" s="85"/>
      <c r="B16" s="74"/>
      <c r="C16" s="12">
        <f t="shared" si="0"/>
        <v>13</v>
      </c>
      <c r="D16" s="12" t="s">
        <v>188</v>
      </c>
      <c r="E16" s="12" t="s">
        <v>84</v>
      </c>
      <c r="F16" s="12" t="s">
        <v>291</v>
      </c>
      <c r="G16" s="12" t="s">
        <v>154</v>
      </c>
      <c r="H16" s="13" t="s">
        <v>9</v>
      </c>
      <c r="I16" s="13" t="s">
        <v>9</v>
      </c>
      <c r="J16" s="13" t="s">
        <v>320</v>
      </c>
      <c r="K16" s="13" t="s">
        <v>9</v>
      </c>
      <c r="L16" s="13"/>
      <c r="M16" s="13"/>
      <c r="N16" s="13"/>
      <c r="O16" s="13" t="s">
        <v>9</v>
      </c>
      <c r="P16" s="13"/>
      <c r="Q16" s="13"/>
      <c r="R16" s="13"/>
      <c r="S16" s="13"/>
      <c r="T16" s="13"/>
      <c r="U16" s="12" t="s">
        <v>10</v>
      </c>
      <c r="V16" s="14">
        <v>5</v>
      </c>
      <c r="W16" s="14">
        <v>11</v>
      </c>
      <c r="X16" s="15"/>
    </row>
    <row r="17" spans="1:24" x14ac:dyDescent="0.15">
      <c r="A17" s="85"/>
      <c r="B17" s="74"/>
      <c r="C17" s="12">
        <f t="shared" si="0"/>
        <v>14</v>
      </c>
      <c r="D17" s="12" t="s">
        <v>189</v>
      </c>
      <c r="E17" s="12" t="s">
        <v>273</v>
      </c>
      <c r="F17" s="12" t="s">
        <v>291</v>
      </c>
      <c r="G17" s="12" t="s">
        <v>154</v>
      </c>
      <c r="H17" s="13" t="s">
        <v>9</v>
      </c>
      <c r="I17" s="13" t="s">
        <v>9</v>
      </c>
      <c r="J17" s="13" t="s">
        <v>9</v>
      </c>
      <c r="K17" s="13" t="s">
        <v>9</v>
      </c>
      <c r="L17" s="13"/>
      <c r="M17" s="13"/>
      <c r="N17" s="13"/>
      <c r="O17" s="13" t="s">
        <v>9</v>
      </c>
      <c r="P17" s="13"/>
      <c r="Q17" s="13"/>
      <c r="R17" s="13"/>
      <c r="S17" s="13"/>
      <c r="T17" s="13"/>
      <c r="U17" s="12" t="s">
        <v>10</v>
      </c>
      <c r="V17" s="14">
        <v>10</v>
      </c>
      <c r="W17" s="14">
        <v>16</v>
      </c>
      <c r="X17" s="15"/>
    </row>
    <row r="18" spans="1:24" x14ac:dyDescent="0.15">
      <c r="A18" s="85"/>
      <c r="B18" s="74"/>
      <c r="C18" s="12">
        <f t="shared" si="0"/>
        <v>15</v>
      </c>
      <c r="D18" s="12" t="s">
        <v>190</v>
      </c>
      <c r="E18" s="12" t="s">
        <v>274</v>
      </c>
      <c r="F18" s="12" t="s">
        <v>291</v>
      </c>
      <c r="G18" s="12" t="s">
        <v>191</v>
      </c>
      <c r="H18" s="13" t="s">
        <v>9</v>
      </c>
      <c r="I18" s="13" t="s">
        <v>9</v>
      </c>
      <c r="J18" s="13" t="s">
        <v>9</v>
      </c>
      <c r="K18" s="13" t="s">
        <v>9</v>
      </c>
      <c r="L18" s="13"/>
      <c r="M18" s="13"/>
      <c r="N18" s="13"/>
      <c r="O18" s="13" t="s">
        <v>9</v>
      </c>
      <c r="P18" s="13" t="s">
        <v>9</v>
      </c>
      <c r="Q18" s="13"/>
      <c r="R18" s="13"/>
      <c r="S18" s="13" t="s">
        <v>9</v>
      </c>
      <c r="T18" s="13"/>
      <c r="U18" s="12" t="s">
        <v>10</v>
      </c>
      <c r="V18" s="14">
        <v>5</v>
      </c>
      <c r="W18" s="14">
        <v>18</v>
      </c>
      <c r="X18" s="15"/>
    </row>
    <row r="19" spans="1:24" x14ac:dyDescent="0.15">
      <c r="A19" s="85"/>
      <c r="B19" s="74"/>
      <c r="C19" s="12">
        <f t="shared" si="0"/>
        <v>16</v>
      </c>
      <c r="D19" s="12" t="s">
        <v>192</v>
      </c>
      <c r="E19" s="12" t="s">
        <v>263</v>
      </c>
      <c r="F19" s="12" t="s">
        <v>291</v>
      </c>
      <c r="G19" s="12" t="s">
        <v>193</v>
      </c>
      <c r="H19" s="13" t="s">
        <v>9</v>
      </c>
      <c r="I19" s="13" t="s">
        <v>9</v>
      </c>
      <c r="J19" s="13" t="s">
        <v>9</v>
      </c>
      <c r="K19" s="13" t="s">
        <v>9</v>
      </c>
      <c r="L19" s="13"/>
      <c r="M19" s="13"/>
      <c r="N19" s="13"/>
      <c r="O19" s="13" t="s">
        <v>9</v>
      </c>
      <c r="P19" s="13"/>
      <c r="Q19" s="13"/>
      <c r="R19" s="13"/>
      <c r="S19" s="13"/>
      <c r="T19" s="13"/>
      <c r="U19" s="12" t="s">
        <v>10</v>
      </c>
      <c r="V19" s="14">
        <v>5</v>
      </c>
      <c r="W19" s="14">
        <v>13</v>
      </c>
      <c r="X19" s="15"/>
    </row>
    <row r="20" spans="1:24" x14ac:dyDescent="0.15">
      <c r="A20" s="85"/>
      <c r="B20" s="74"/>
      <c r="C20" s="12">
        <f t="shared" si="0"/>
        <v>17</v>
      </c>
      <c r="D20" s="12" t="s">
        <v>194</v>
      </c>
      <c r="E20" s="12" t="s">
        <v>85</v>
      </c>
      <c r="F20" s="12" t="s">
        <v>291</v>
      </c>
      <c r="G20" s="12" t="s">
        <v>195</v>
      </c>
      <c r="H20" s="13" t="s">
        <v>9</v>
      </c>
      <c r="I20" s="13" t="s">
        <v>9</v>
      </c>
      <c r="J20" s="13" t="s">
        <v>320</v>
      </c>
      <c r="K20" s="13" t="s">
        <v>9</v>
      </c>
      <c r="L20" s="13"/>
      <c r="M20" s="13"/>
      <c r="N20" s="13"/>
      <c r="O20" s="13" t="s">
        <v>9</v>
      </c>
      <c r="P20" s="13" t="s">
        <v>9</v>
      </c>
      <c r="Q20" s="13"/>
      <c r="R20" s="13"/>
      <c r="S20" s="13"/>
      <c r="T20" s="13"/>
      <c r="U20" s="12" t="s">
        <v>10</v>
      </c>
      <c r="V20" s="14">
        <v>9</v>
      </c>
      <c r="W20" s="14">
        <v>45</v>
      </c>
      <c r="X20" s="15"/>
    </row>
    <row r="21" spans="1:24" x14ac:dyDescent="0.15">
      <c r="A21" s="85"/>
      <c r="B21" s="74"/>
      <c r="C21" s="12">
        <f t="shared" si="0"/>
        <v>18</v>
      </c>
      <c r="D21" s="12" t="s">
        <v>196</v>
      </c>
      <c r="E21" s="12" t="s">
        <v>86</v>
      </c>
      <c r="F21" s="12" t="s">
        <v>291</v>
      </c>
      <c r="G21" s="12" t="s">
        <v>197</v>
      </c>
      <c r="H21" s="13" t="s">
        <v>9</v>
      </c>
      <c r="I21" s="13" t="s">
        <v>9</v>
      </c>
      <c r="J21" s="13" t="s">
        <v>320</v>
      </c>
      <c r="K21" s="13" t="s">
        <v>9</v>
      </c>
      <c r="L21" s="13" t="s">
        <v>9</v>
      </c>
      <c r="M21" s="13" t="s">
        <v>9</v>
      </c>
      <c r="N21" s="13"/>
      <c r="O21" s="13" t="s">
        <v>9</v>
      </c>
      <c r="P21" s="13" t="s">
        <v>9</v>
      </c>
      <c r="Q21" s="13" t="s">
        <v>9</v>
      </c>
      <c r="R21" s="13"/>
      <c r="S21" s="13"/>
      <c r="T21" s="13"/>
      <c r="U21" s="12" t="s">
        <v>10</v>
      </c>
      <c r="V21" s="14">
        <v>5</v>
      </c>
      <c r="W21" s="14">
        <v>10</v>
      </c>
      <c r="X21" s="15"/>
    </row>
    <row r="22" spans="1:24" x14ac:dyDescent="0.15">
      <c r="A22" s="85"/>
      <c r="B22" s="74"/>
      <c r="C22" s="12">
        <f t="shared" si="0"/>
        <v>19</v>
      </c>
      <c r="D22" s="12" t="s">
        <v>198</v>
      </c>
      <c r="E22" s="12" t="s">
        <v>275</v>
      </c>
      <c r="F22" s="12" t="s">
        <v>291</v>
      </c>
      <c r="G22" s="12" t="s">
        <v>155</v>
      </c>
      <c r="H22" s="13" t="s">
        <v>9</v>
      </c>
      <c r="I22" s="13" t="s">
        <v>9</v>
      </c>
      <c r="J22" s="13" t="s">
        <v>320</v>
      </c>
      <c r="K22" s="13" t="s">
        <v>9</v>
      </c>
      <c r="L22" s="13"/>
      <c r="M22" s="13"/>
      <c r="N22" s="13"/>
      <c r="O22" s="13" t="s">
        <v>353</v>
      </c>
      <c r="P22" s="13"/>
      <c r="Q22" s="13"/>
      <c r="R22" s="13"/>
      <c r="S22" s="13"/>
      <c r="T22" s="13"/>
      <c r="U22" s="12" t="s">
        <v>10</v>
      </c>
      <c r="V22" s="14">
        <v>5</v>
      </c>
      <c r="W22" s="14">
        <v>15</v>
      </c>
      <c r="X22" s="15"/>
    </row>
    <row r="23" spans="1:24" x14ac:dyDescent="0.15">
      <c r="A23" s="85"/>
      <c r="B23" s="74"/>
      <c r="C23" s="12">
        <f t="shared" si="0"/>
        <v>20</v>
      </c>
      <c r="D23" s="12" t="s">
        <v>323</v>
      </c>
      <c r="E23" s="12" t="s">
        <v>276</v>
      </c>
      <c r="F23" s="12" t="s">
        <v>288</v>
      </c>
      <c r="G23" s="12" t="s">
        <v>156</v>
      </c>
      <c r="H23" s="13" t="s">
        <v>9</v>
      </c>
      <c r="I23" s="13" t="s">
        <v>9</v>
      </c>
      <c r="J23" s="13" t="s">
        <v>9</v>
      </c>
      <c r="K23" s="13" t="s">
        <v>9</v>
      </c>
      <c r="L23" s="13"/>
      <c r="M23" s="13"/>
      <c r="N23" s="13"/>
      <c r="O23" s="13" t="s">
        <v>9</v>
      </c>
      <c r="P23" s="13"/>
      <c r="Q23" s="13"/>
      <c r="R23" s="13"/>
      <c r="S23" s="13"/>
      <c r="T23" s="13"/>
      <c r="U23" s="12" t="s">
        <v>10</v>
      </c>
      <c r="V23" s="14">
        <v>24</v>
      </c>
      <c r="W23" s="14">
        <v>24</v>
      </c>
      <c r="X23" s="15"/>
    </row>
    <row r="24" spans="1:24" x14ac:dyDescent="0.15">
      <c r="A24" s="85"/>
      <c r="B24" s="74"/>
      <c r="C24" s="12">
        <f t="shared" si="0"/>
        <v>21</v>
      </c>
      <c r="D24" s="12" t="s">
        <v>264</v>
      </c>
      <c r="E24" s="12" t="s">
        <v>277</v>
      </c>
      <c r="F24" s="12" t="s">
        <v>292</v>
      </c>
      <c r="G24" s="12" t="s">
        <v>265</v>
      </c>
      <c r="H24" s="13" t="s">
        <v>9</v>
      </c>
      <c r="I24" s="13" t="s">
        <v>9</v>
      </c>
      <c r="J24" s="13" t="s">
        <v>320</v>
      </c>
      <c r="K24" s="13" t="s">
        <v>9</v>
      </c>
      <c r="L24" s="13"/>
      <c r="M24" s="13"/>
      <c r="N24" s="13"/>
      <c r="O24" s="13" t="s">
        <v>9</v>
      </c>
      <c r="P24" s="13" t="s">
        <v>9</v>
      </c>
      <c r="Q24" s="13"/>
      <c r="R24" s="13"/>
      <c r="S24" s="13"/>
      <c r="T24" s="13"/>
      <c r="U24" s="12" t="s">
        <v>10</v>
      </c>
      <c r="V24" s="14">
        <v>12</v>
      </c>
      <c r="W24" s="14">
        <v>17</v>
      </c>
      <c r="X24" s="15"/>
    </row>
    <row r="25" spans="1:24" x14ac:dyDescent="0.15">
      <c r="A25" s="85"/>
      <c r="B25" s="74"/>
      <c r="C25" s="12">
        <f t="shared" si="0"/>
        <v>22</v>
      </c>
      <c r="D25" s="12" t="s">
        <v>199</v>
      </c>
      <c r="E25" s="12" t="s">
        <v>87</v>
      </c>
      <c r="F25" s="12" t="s">
        <v>289</v>
      </c>
      <c r="G25" s="12" t="s">
        <v>158</v>
      </c>
      <c r="H25" s="13" t="s">
        <v>9</v>
      </c>
      <c r="I25" s="13" t="s">
        <v>9</v>
      </c>
      <c r="J25" s="13" t="s">
        <v>9</v>
      </c>
      <c r="K25" s="13"/>
      <c r="L25" s="13" t="s">
        <v>9</v>
      </c>
      <c r="M25" s="13"/>
      <c r="N25" s="13"/>
      <c r="O25" s="13"/>
      <c r="P25" s="13"/>
      <c r="Q25" s="13"/>
      <c r="R25" s="13"/>
      <c r="S25" s="13"/>
      <c r="T25" s="13"/>
      <c r="U25" s="12" t="s">
        <v>11</v>
      </c>
      <c r="V25" s="14">
        <v>3</v>
      </c>
      <c r="W25" s="14"/>
      <c r="X25" s="15" t="s">
        <v>200</v>
      </c>
    </row>
    <row r="26" spans="1:24" x14ac:dyDescent="0.15">
      <c r="A26" s="85"/>
      <c r="B26" s="74"/>
      <c r="C26" s="12">
        <f t="shared" si="0"/>
        <v>23</v>
      </c>
      <c r="D26" s="12" t="s">
        <v>201</v>
      </c>
      <c r="E26" s="12" t="s">
        <v>88</v>
      </c>
      <c r="F26" s="12" t="s">
        <v>289</v>
      </c>
      <c r="G26" s="12" t="s">
        <v>156</v>
      </c>
      <c r="H26" s="13" t="s">
        <v>9</v>
      </c>
      <c r="I26" s="13" t="s">
        <v>9</v>
      </c>
      <c r="J26" s="13" t="s">
        <v>9</v>
      </c>
      <c r="K26" s="13"/>
      <c r="L26" s="13" t="s">
        <v>9</v>
      </c>
      <c r="M26" s="13"/>
      <c r="N26" s="13"/>
      <c r="O26" s="13"/>
      <c r="P26" s="13"/>
      <c r="Q26" s="13"/>
      <c r="R26" s="13"/>
      <c r="S26" s="13"/>
      <c r="T26" s="13" t="s">
        <v>9</v>
      </c>
      <c r="U26" s="12" t="s">
        <v>11</v>
      </c>
      <c r="V26" s="14">
        <v>3</v>
      </c>
      <c r="W26" s="14"/>
      <c r="X26" s="15" t="s">
        <v>202</v>
      </c>
    </row>
    <row r="27" spans="1:24" x14ac:dyDescent="0.15">
      <c r="A27" s="85"/>
      <c r="B27" s="74"/>
      <c r="C27" s="12">
        <f t="shared" si="0"/>
        <v>24</v>
      </c>
      <c r="D27" s="12" t="s">
        <v>203</v>
      </c>
      <c r="E27" s="12" t="s">
        <v>89</v>
      </c>
      <c r="F27" s="12" t="s">
        <v>287</v>
      </c>
      <c r="G27" s="12" t="s">
        <v>157</v>
      </c>
      <c r="H27" s="13" t="s">
        <v>9</v>
      </c>
      <c r="I27" s="13" t="s">
        <v>9</v>
      </c>
      <c r="J27" s="13"/>
      <c r="K27" s="13"/>
      <c r="L27" s="13" t="s">
        <v>9</v>
      </c>
      <c r="M27" s="13"/>
      <c r="N27" s="13"/>
      <c r="O27" s="13"/>
      <c r="P27" s="13"/>
      <c r="Q27" s="13"/>
      <c r="R27" s="13"/>
      <c r="S27" s="13"/>
      <c r="T27" s="13" t="s">
        <v>9</v>
      </c>
      <c r="U27" s="12" t="s">
        <v>11</v>
      </c>
      <c r="V27" s="14">
        <v>3</v>
      </c>
      <c r="W27" s="14"/>
      <c r="X27" s="15" t="s">
        <v>271</v>
      </c>
    </row>
    <row r="28" spans="1:24" x14ac:dyDescent="0.15">
      <c r="A28" s="85"/>
      <c r="B28" s="74"/>
      <c r="C28" s="12">
        <f t="shared" si="0"/>
        <v>25</v>
      </c>
      <c r="D28" s="12" t="s">
        <v>204</v>
      </c>
      <c r="E28" s="12" t="s">
        <v>90</v>
      </c>
      <c r="F28" s="12" t="s">
        <v>287</v>
      </c>
      <c r="G28" s="12" t="s">
        <v>205</v>
      </c>
      <c r="H28" s="13" t="s">
        <v>9</v>
      </c>
      <c r="I28" s="13" t="s">
        <v>9</v>
      </c>
      <c r="J28" s="13" t="s">
        <v>320</v>
      </c>
      <c r="K28" s="13"/>
      <c r="L28" s="13"/>
      <c r="M28" s="13"/>
      <c r="N28" s="13"/>
      <c r="O28" s="13" t="s">
        <v>9</v>
      </c>
      <c r="P28" s="13" t="s">
        <v>9</v>
      </c>
      <c r="Q28" s="13" t="s">
        <v>9</v>
      </c>
      <c r="R28" s="13"/>
      <c r="S28" s="13" t="s">
        <v>9</v>
      </c>
      <c r="T28" s="13"/>
      <c r="U28" s="12" t="s">
        <v>11</v>
      </c>
      <c r="V28" s="14">
        <v>3</v>
      </c>
      <c r="W28" s="14">
        <v>15</v>
      </c>
      <c r="X28" s="15" t="s">
        <v>29</v>
      </c>
    </row>
    <row r="29" spans="1:24" x14ac:dyDescent="0.15">
      <c r="A29" s="85"/>
      <c r="B29" s="74"/>
      <c r="C29" s="12">
        <f t="shared" si="0"/>
        <v>26</v>
      </c>
      <c r="D29" s="12" t="s">
        <v>206</v>
      </c>
      <c r="E29" s="12" t="s">
        <v>91</v>
      </c>
      <c r="F29" s="12" t="s">
        <v>290</v>
      </c>
      <c r="G29" s="12" t="s">
        <v>207</v>
      </c>
      <c r="H29" s="13" t="s">
        <v>9</v>
      </c>
      <c r="I29" s="13" t="s">
        <v>9</v>
      </c>
      <c r="J29" s="13"/>
      <c r="K29" s="13"/>
      <c r="L29" s="13"/>
      <c r="M29" s="13"/>
      <c r="N29" s="13"/>
      <c r="O29" s="13"/>
      <c r="P29" s="13"/>
      <c r="Q29" s="13"/>
      <c r="R29" s="13"/>
      <c r="S29" s="13"/>
      <c r="T29" s="13"/>
      <c r="U29" s="12" t="s">
        <v>11</v>
      </c>
      <c r="V29" s="14">
        <v>4</v>
      </c>
      <c r="W29" s="14"/>
      <c r="X29" s="15" t="s">
        <v>41</v>
      </c>
    </row>
    <row r="30" spans="1:24" x14ac:dyDescent="0.15">
      <c r="A30" s="85"/>
      <c r="B30" s="74"/>
      <c r="C30" s="12">
        <f t="shared" si="0"/>
        <v>27</v>
      </c>
      <c r="D30" s="12" t="s">
        <v>208</v>
      </c>
      <c r="E30" s="12" t="s">
        <v>92</v>
      </c>
      <c r="F30" s="12" t="s">
        <v>287</v>
      </c>
      <c r="G30" s="12" t="s">
        <v>191</v>
      </c>
      <c r="H30" s="13" t="s">
        <v>9</v>
      </c>
      <c r="I30" s="13" t="s">
        <v>9</v>
      </c>
      <c r="J30" s="13" t="s">
        <v>9</v>
      </c>
      <c r="K30" s="13"/>
      <c r="L30" s="13"/>
      <c r="M30" s="13"/>
      <c r="N30" s="13"/>
      <c r="O30" s="13"/>
      <c r="P30" s="13"/>
      <c r="Q30" s="13"/>
      <c r="R30" s="13"/>
      <c r="S30" s="13"/>
      <c r="T30" s="13"/>
      <c r="U30" s="12" t="s">
        <v>11</v>
      </c>
      <c r="V30" s="14">
        <v>3</v>
      </c>
      <c r="W30" s="14"/>
      <c r="X30" s="15" t="s">
        <v>176</v>
      </c>
    </row>
    <row r="31" spans="1:24" x14ac:dyDescent="0.15">
      <c r="A31" s="85"/>
      <c r="B31" s="75"/>
      <c r="C31" s="12">
        <f t="shared" si="0"/>
        <v>28</v>
      </c>
      <c r="D31" s="12" t="s">
        <v>209</v>
      </c>
      <c r="E31" s="12" t="s">
        <v>93</v>
      </c>
      <c r="F31" s="12" t="s">
        <v>290</v>
      </c>
      <c r="G31" s="12" t="s">
        <v>193</v>
      </c>
      <c r="H31" s="13" t="s">
        <v>9</v>
      </c>
      <c r="I31" s="13" t="s">
        <v>9</v>
      </c>
      <c r="J31" s="13" t="s">
        <v>9</v>
      </c>
      <c r="K31" s="13"/>
      <c r="L31" s="13" t="s">
        <v>9</v>
      </c>
      <c r="M31" s="13"/>
      <c r="N31" s="13"/>
      <c r="O31" s="13"/>
      <c r="P31" s="13"/>
      <c r="Q31" s="13"/>
      <c r="R31" s="13"/>
      <c r="S31" s="13"/>
      <c r="T31" s="13"/>
      <c r="U31" s="12" t="s">
        <v>11</v>
      </c>
      <c r="V31" s="14">
        <v>2</v>
      </c>
      <c r="W31" s="14"/>
      <c r="X31" s="15" t="s">
        <v>29</v>
      </c>
    </row>
    <row r="32" spans="1:24" x14ac:dyDescent="0.15">
      <c r="A32" s="85"/>
      <c r="B32" s="77" t="s">
        <v>337</v>
      </c>
      <c r="C32" s="78"/>
      <c r="D32" s="16" t="str">
        <f>"一般局　"&amp;COUNTA(D4,D6:D24)&amp;"局"</f>
        <v>一般局　20局</v>
      </c>
      <c r="E32" s="59" t="s">
        <v>349</v>
      </c>
      <c r="F32" s="59"/>
      <c r="G32" s="60"/>
      <c r="H32" s="17">
        <f>COUNTA(H4,H6:H24)</f>
        <v>20</v>
      </c>
      <c r="I32" s="17">
        <f t="shared" ref="I32:T32" si="1">COUNTA(I4,I6:I24)</f>
        <v>20</v>
      </c>
      <c r="J32" s="17">
        <f t="shared" si="1"/>
        <v>20</v>
      </c>
      <c r="K32" s="17">
        <f t="shared" si="1"/>
        <v>20</v>
      </c>
      <c r="L32" s="17">
        <f t="shared" si="1"/>
        <v>6</v>
      </c>
      <c r="M32" s="17">
        <f t="shared" si="1"/>
        <v>5</v>
      </c>
      <c r="N32" s="17">
        <f t="shared" si="1"/>
        <v>1</v>
      </c>
      <c r="O32" s="17">
        <f>COUNTA(O4,O6:O24)</f>
        <v>19</v>
      </c>
      <c r="P32" s="17">
        <f t="shared" si="1"/>
        <v>11</v>
      </c>
      <c r="Q32" s="17">
        <f t="shared" si="1"/>
        <v>5</v>
      </c>
      <c r="R32" s="17">
        <f t="shared" si="1"/>
        <v>1</v>
      </c>
      <c r="S32" s="17">
        <f t="shared" si="1"/>
        <v>6</v>
      </c>
      <c r="T32" s="17">
        <f t="shared" si="1"/>
        <v>0</v>
      </c>
      <c r="U32" s="18"/>
      <c r="V32" s="61"/>
      <c r="W32" s="61"/>
      <c r="X32" s="62"/>
    </row>
    <row r="33" spans="1:24" ht="15" thickBot="1" x14ac:dyDescent="0.2">
      <c r="A33" s="86"/>
      <c r="B33" s="79"/>
      <c r="C33" s="80"/>
      <c r="D33" s="19" t="str">
        <f>"自排局  　"&amp;COUNTA(D5,D25:D31)&amp;"局"</f>
        <v>自排局  　8局</v>
      </c>
      <c r="E33" s="65" t="s">
        <v>349</v>
      </c>
      <c r="F33" s="65"/>
      <c r="G33" s="66"/>
      <c r="H33" s="20">
        <f>COUNTA(H5,H25:H31)</f>
        <v>8</v>
      </c>
      <c r="I33" s="20">
        <f t="shared" ref="I33:T33" si="2">COUNTA(I5,I25:I31)</f>
        <v>8</v>
      </c>
      <c r="J33" s="20">
        <f t="shared" si="2"/>
        <v>6</v>
      </c>
      <c r="K33" s="20">
        <f t="shared" si="2"/>
        <v>0</v>
      </c>
      <c r="L33" s="20">
        <f t="shared" si="2"/>
        <v>5</v>
      </c>
      <c r="M33" s="20">
        <f t="shared" si="2"/>
        <v>1</v>
      </c>
      <c r="N33" s="20">
        <f t="shared" si="2"/>
        <v>1</v>
      </c>
      <c r="O33" s="20">
        <f>COUNTA(O5,O25:O31)</f>
        <v>2</v>
      </c>
      <c r="P33" s="20">
        <f t="shared" si="2"/>
        <v>2</v>
      </c>
      <c r="Q33" s="20">
        <f t="shared" si="2"/>
        <v>2</v>
      </c>
      <c r="R33" s="20">
        <f t="shared" si="2"/>
        <v>0</v>
      </c>
      <c r="S33" s="20">
        <f t="shared" si="2"/>
        <v>1</v>
      </c>
      <c r="T33" s="20">
        <f t="shared" si="2"/>
        <v>3</v>
      </c>
      <c r="U33" s="21"/>
      <c r="V33" s="63"/>
      <c r="W33" s="63"/>
      <c r="X33" s="64"/>
    </row>
    <row r="34" spans="1:24" x14ac:dyDescent="0.15">
      <c r="A34" s="38"/>
      <c r="B34" s="38"/>
      <c r="C34" s="38"/>
      <c r="D34" s="43" t="s">
        <v>371</v>
      </c>
      <c r="E34" s="39"/>
      <c r="F34" s="39"/>
      <c r="G34" s="39"/>
      <c r="H34" s="40"/>
      <c r="I34" s="40"/>
      <c r="J34" s="40"/>
      <c r="K34" s="40"/>
      <c r="L34" s="40"/>
      <c r="M34" s="40"/>
      <c r="N34" s="40"/>
      <c r="O34" s="40"/>
      <c r="P34" s="40"/>
      <c r="Q34" s="40"/>
      <c r="R34" s="40"/>
      <c r="S34" s="40"/>
      <c r="T34" s="40"/>
      <c r="U34" s="41"/>
      <c r="V34" s="42"/>
      <c r="W34" s="42"/>
      <c r="X34" s="42"/>
    </row>
    <row r="35" spans="1:24" x14ac:dyDescent="0.15">
      <c r="A35" s="34"/>
      <c r="B35" s="34"/>
      <c r="C35" s="34"/>
      <c r="D35" s="36"/>
      <c r="E35" s="36"/>
      <c r="F35" s="36"/>
      <c r="G35" s="36"/>
      <c r="H35" s="48"/>
      <c r="I35" s="48"/>
      <c r="J35" s="48"/>
      <c r="K35" s="48"/>
      <c r="L35" s="48"/>
      <c r="M35" s="48"/>
      <c r="N35" s="48"/>
      <c r="O35" s="48"/>
      <c r="P35" s="48"/>
      <c r="Q35" s="48"/>
      <c r="R35" s="48"/>
      <c r="S35" s="48"/>
      <c r="T35" s="48"/>
      <c r="U35" s="31"/>
      <c r="V35" s="37"/>
      <c r="W35" s="37"/>
      <c r="X35" s="37"/>
    </row>
    <row r="36" spans="1:24" x14ac:dyDescent="0.15">
      <c r="A36" s="85" t="s">
        <v>335</v>
      </c>
      <c r="B36" s="81" t="s">
        <v>331</v>
      </c>
      <c r="C36" s="44">
        <f>C31+1</f>
        <v>29</v>
      </c>
      <c r="D36" s="44" t="s">
        <v>266</v>
      </c>
      <c r="E36" s="44" t="s">
        <v>267</v>
      </c>
      <c r="F36" s="44" t="s">
        <v>289</v>
      </c>
      <c r="G36" s="44" t="s">
        <v>157</v>
      </c>
      <c r="H36" s="45" t="s">
        <v>9</v>
      </c>
      <c r="I36" s="45" t="s">
        <v>9</v>
      </c>
      <c r="J36" s="45" t="s">
        <v>320</v>
      </c>
      <c r="K36" s="45"/>
      <c r="L36" s="45"/>
      <c r="M36" s="45"/>
      <c r="N36" s="45"/>
      <c r="O36" s="45"/>
      <c r="P36" s="45"/>
      <c r="Q36" s="45"/>
      <c r="R36" s="45"/>
      <c r="S36" s="45"/>
      <c r="T36" s="45"/>
      <c r="U36" s="44" t="s">
        <v>10</v>
      </c>
      <c r="V36" s="46">
        <v>20</v>
      </c>
      <c r="W36" s="46"/>
      <c r="X36" s="47"/>
    </row>
    <row r="37" spans="1:24" x14ac:dyDescent="0.15">
      <c r="A37" s="85"/>
      <c r="B37" s="81"/>
      <c r="C37" s="12">
        <f>C36+1</f>
        <v>30</v>
      </c>
      <c r="D37" s="12" t="s">
        <v>12</v>
      </c>
      <c r="E37" s="12" t="s">
        <v>94</v>
      </c>
      <c r="F37" s="12" t="s">
        <v>290</v>
      </c>
      <c r="G37" s="12" t="s">
        <v>159</v>
      </c>
      <c r="H37" s="13" t="s">
        <v>9</v>
      </c>
      <c r="I37" s="13" t="s">
        <v>9</v>
      </c>
      <c r="J37" s="13" t="s">
        <v>9</v>
      </c>
      <c r="K37" s="13" t="s">
        <v>9</v>
      </c>
      <c r="L37" s="13" t="s">
        <v>9</v>
      </c>
      <c r="M37" s="13" t="s">
        <v>9</v>
      </c>
      <c r="N37" s="13"/>
      <c r="O37" s="13" t="s">
        <v>9</v>
      </c>
      <c r="P37" s="13"/>
      <c r="Q37" s="13"/>
      <c r="R37" s="13"/>
      <c r="S37" s="13"/>
      <c r="T37" s="13"/>
      <c r="U37" s="12" t="s">
        <v>10</v>
      </c>
      <c r="V37" s="14">
        <v>15</v>
      </c>
      <c r="W37" s="14">
        <v>17</v>
      </c>
      <c r="X37" s="15"/>
    </row>
    <row r="38" spans="1:24" x14ac:dyDescent="0.15">
      <c r="A38" s="85"/>
      <c r="B38" s="81"/>
      <c r="C38" s="12">
        <f t="shared" ref="C38:C61" si="3">C37+1</f>
        <v>31</v>
      </c>
      <c r="D38" s="12" t="s">
        <v>13</v>
      </c>
      <c r="E38" s="12" t="s">
        <v>95</v>
      </c>
      <c r="F38" s="12" t="s">
        <v>290</v>
      </c>
      <c r="G38" s="12" t="s">
        <v>160</v>
      </c>
      <c r="H38" s="13" t="s">
        <v>9</v>
      </c>
      <c r="I38" s="13" t="s">
        <v>9</v>
      </c>
      <c r="J38" s="13" t="s">
        <v>9</v>
      </c>
      <c r="K38" s="13"/>
      <c r="L38" s="13"/>
      <c r="M38" s="13" t="s">
        <v>9</v>
      </c>
      <c r="N38" s="13"/>
      <c r="O38" s="13" t="s">
        <v>9</v>
      </c>
      <c r="P38" s="13" t="s">
        <v>9</v>
      </c>
      <c r="Q38" s="13" t="s">
        <v>9</v>
      </c>
      <c r="R38" s="13"/>
      <c r="S38" s="13" t="s">
        <v>9</v>
      </c>
      <c r="T38" s="13"/>
      <c r="U38" s="12" t="s">
        <v>10</v>
      </c>
      <c r="V38" s="14">
        <v>15</v>
      </c>
      <c r="W38" s="14">
        <v>18</v>
      </c>
      <c r="X38" s="15"/>
    </row>
    <row r="39" spans="1:24" x14ac:dyDescent="0.15">
      <c r="A39" s="85"/>
      <c r="B39" s="81"/>
      <c r="C39" s="12">
        <f t="shared" si="3"/>
        <v>32</v>
      </c>
      <c r="D39" s="12" t="s">
        <v>14</v>
      </c>
      <c r="E39" s="12" t="s">
        <v>96</v>
      </c>
      <c r="F39" s="12" t="s">
        <v>290</v>
      </c>
      <c r="G39" s="12" t="s">
        <v>161</v>
      </c>
      <c r="H39" s="13" t="s">
        <v>9</v>
      </c>
      <c r="I39" s="13" t="s">
        <v>9</v>
      </c>
      <c r="J39" s="13"/>
      <c r="K39" s="13" t="s">
        <v>9</v>
      </c>
      <c r="L39" s="13"/>
      <c r="M39" s="13"/>
      <c r="N39" s="13"/>
      <c r="O39" s="13" t="s">
        <v>9</v>
      </c>
      <c r="P39" s="13"/>
      <c r="Q39" s="13"/>
      <c r="R39" s="13"/>
      <c r="S39" s="13"/>
      <c r="T39" s="13"/>
      <c r="U39" s="12" t="s">
        <v>10</v>
      </c>
      <c r="V39" s="14">
        <v>15</v>
      </c>
      <c r="W39" s="14">
        <v>20</v>
      </c>
      <c r="X39" s="15"/>
    </row>
    <row r="40" spans="1:24" x14ac:dyDescent="0.15">
      <c r="A40" s="85"/>
      <c r="B40" s="81"/>
      <c r="C40" s="12">
        <f t="shared" si="3"/>
        <v>33</v>
      </c>
      <c r="D40" s="12" t="s">
        <v>321</v>
      </c>
      <c r="E40" s="12" t="s">
        <v>322</v>
      </c>
      <c r="F40" s="12" t="s">
        <v>295</v>
      </c>
      <c r="G40" s="12" t="s">
        <v>160</v>
      </c>
      <c r="H40" s="13" t="s">
        <v>9</v>
      </c>
      <c r="I40" s="13" t="s">
        <v>9</v>
      </c>
      <c r="J40" s="13" t="s">
        <v>320</v>
      </c>
      <c r="K40" s="13" t="s">
        <v>9</v>
      </c>
      <c r="L40" s="13" t="s">
        <v>9</v>
      </c>
      <c r="M40" s="13" t="s">
        <v>9</v>
      </c>
      <c r="N40" s="13"/>
      <c r="O40" s="13" t="s">
        <v>9</v>
      </c>
      <c r="P40" s="13"/>
      <c r="Q40" s="13"/>
      <c r="R40" s="13"/>
      <c r="S40" s="13"/>
      <c r="T40" s="13"/>
      <c r="U40" s="12" t="s">
        <v>10</v>
      </c>
      <c r="V40" s="14">
        <v>16</v>
      </c>
      <c r="W40" s="14">
        <v>20</v>
      </c>
      <c r="X40" s="15"/>
    </row>
    <row r="41" spans="1:24" x14ac:dyDescent="0.15">
      <c r="A41" s="85"/>
      <c r="B41" s="81"/>
      <c r="C41" s="12">
        <f t="shared" si="3"/>
        <v>34</v>
      </c>
      <c r="D41" s="12" t="s">
        <v>15</v>
      </c>
      <c r="E41" s="12" t="s">
        <v>97</v>
      </c>
      <c r="F41" s="12" t="s">
        <v>290</v>
      </c>
      <c r="G41" s="12" t="s">
        <v>159</v>
      </c>
      <c r="H41" s="13" t="s">
        <v>9</v>
      </c>
      <c r="I41" s="13" t="s">
        <v>9</v>
      </c>
      <c r="J41" s="13"/>
      <c r="K41" s="13" t="s">
        <v>9</v>
      </c>
      <c r="L41" s="13"/>
      <c r="M41" s="13" t="s">
        <v>9</v>
      </c>
      <c r="N41" s="13"/>
      <c r="O41" s="13" t="s">
        <v>9</v>
      </c>
      <c r="P41" s="13"/>
      <c r="Q41" s="13"/>
      <c r="R41" s="13"/>
      <c r="S41" s="13"/>
      <c r="T41" s="13"/>
      <c r="U41" s="12" t="s">
        <v>10</v>
      </c>
      <c r="V41" s="14">
        <v>18</v>
      </c>
      <c r="W41" s="14">
        <v>21</v>
      </c>
      <c r="X41" s="15"/>
    </row>
    <row r="42" spans="1:24" x14ac:dyDescent="0.15">
      <c r="A42" s="85"/>
      <c r="B42" s="81"/>
      <c r="C42" s="12">
        <f t="shared" si="3"/>
        <v>35</v>
      </c>
      <c r="D42" s="12" t="s">
        <v>16</v>
      </c>
      <c r="E42" s="12" t="s">
        <v>98</v>
      </c>
      <c r="F42" s="12" t="s">
        <v>290</v>
      </c>
      <c r="G42" s="12" t="s">
        <v>159</v>
      </c>
      <c r="H42" s="13" t="s">
        <v>9</v>
      </c>
      <c r="I42" s="13" t="s">
        <v>9</v>
      </c>
      <c r="J42" s="13"/>
      <c r="K42" s="13" t="s">
        <v>9</v>
      </c>
      <c r="L42" s="13"/>
      <c r="M42" s="13" t="s">
        <v>9</v>
      </c>
      <c r="N42" s="13"/>
      <c r="O42" s="13" t="s">
        <v>9</v>
      </c>
      <c r="P42" s="13"/>
      <c r="Q42" s="13"/>
      <c r="R42" s="13"/>
      <c r="S42" s="13"/>
      <c r="T42" s="13"/>
      <c r="U42" s="12" t="s">
        <v>10</v>
      </c>
      <c r="V42" s="14">
        <v>15</v>
      </c>
      <c r="W42" s="14">
        <v>17</v>
      </c>
      <c r="X42" s="15"/>
    </row>
    <row r="43" spans="1:24" x14ac:dyDescent="0.15">
      <c r="A43" s="85"/>
      <c r="B43" s="81"/>
      <c r="C43" s="12">
        <f t="shared" si="3"/>
        <v>36</v>
      </c>
      <c r="D43" s="12" t="s">
        <v>17</v>
      </c>
      <c r="E43" s="12" t="s">
        <v>99</v>
      </c>
      <c r="F43" s="12" t="s">
        <v>290</v>
      </c>
      <c r="G43" s="12" t="s">
        <v>161</v>
      </c>
      <c r="H43" s="13" t="s">
        <v>9</v>
      </c>
      <c r="I43" s="13" t="s">
        <v>9</v>
      </c>
      <c r="J43" s="13" t="s">
        <v>9</v>
      </c>
      <c r="K43" s="13" t="s">
        <v>9</v>
      </c>
      <c r="L43" s="13"/>
      <c r="M43" s="13" t="s">
        <v>9</v>
      </c>
      <c r="N43" s="13"/>
      <c r="O43" s="13" t="s">
        <v>9</v>
      </c>
      <c r="P43" s="13"/>
      <c r="Q43" s="13"/>
      <c r="R43" s="13"/>
      <c r="S43" s="13"/>
      <c r="T43" s="13"/>
      <c r="U43" s="12" t="s">
        <v>10</v>
      </c>
      <c r="V43" s="14">
        <v>16</v>
      </c>
      <c r="W43" s="14">
        <v>19</v>
      </c>
      <c r="X43" s="15"/>
    </row>
    <row r="44" spans="1:24" x14ac:dyDescent="0.15">
      <c r="A44" s="85"/>
      <c r="B44" s="81"/>
      <c r="C44" s="12">
        <f t="shared" si="3"/>
        <v>37</v>
      </c>
      <c r="D44" s="12" t="s">
        <v>18</v>
      </c>
      <c r="E44" s="12" t="s">
        <v>100</v>
      </c>
      <c r="F44" s="12" t="s">
        <v>290</v>
      </c>
      <c r="G44" s="12" t="s">
        <v>159</v>
      </c>
      <c r="H44" s="13" t="s">
        <v>9</v>
      </c>
      <c r="I44" s="13" t="s">
        <v>9</v>
      </c>
      <c r="J44" s="13"/>
      <c r="K44" s="13" t="s">
        <v>9</v>
      </c>
      <c r="L44" s="13"/>
      <c r="M44" s="13" t="s">
        <v>9</v>
      </c>
      <c r="N44" s="13"/>
      <c r="O44" s="13" t="s">
        <v>9</v>
      </c>
      <c r="P44" s="13"/>
      <c r="Q44" s="13"/>
      <c r="R44" s="13"/>
      <c r="T44" s="13"/>
      <c r="U44" s="12" t="s">
        <v>10</v>
      </c>
      <c r="V44" s="14">
        <v>18</v>
      </c>
      <c r="W44" s="14">
        <v>21</v>
      </c>
      <c r="X44" s="15"/>
    </row>
    <row r="45" spans="1:24" x14ac:dyDescent="0.15">
      <c r="A45" s="85"/>
      <c r="B45" s="81"/>
      <c r="C45" s="12">
        <f t="shared" si="3"/>
        <v>38</v>
      </c>
      <c r="D45" s="12" t="s">
        <v>19</v>
      </c>
      <c r="E45" s="12" t="s">
        <v>101</v>
      </c>
      <c r="F45" s="12" t="s">
        <v>290</v>
      </c>
      <c r="G45" s="12" t="s">
        <v>147</v>
      </c>
      <c r="H45" s="13" t="s">
        <v>9</v>
      </c>
      <c r="I45" s="13" t="s">
        <v>9</v>
      </c>
      <c r="J45" s="13"/>
      <c r="K45" s="13" t="s">
        <v>9</v>
      </c>
      <c r="L45" s="13" t="s">
        <v>9</v>
      </c>
      <c r="M45" s="13" t="s">
        <v>9</v>
      </c>
      <c r="N45" s="13"/>
      <c r="O45" s="13" t="s">
        <v>9</v>
      </c>
      <c r="P45" s="13" t="s">
        <v>9</v>
      </c>
      <c r="Q45" s="13" t="s">
        <v>9</v>
      </c>
      <c r="R45" s="13"/>
      <c r="S45" s="13" t="s">
        <v>9</v>
      </c>
      <c r="T45" s="13"/>
      <c r="U45" s="12" t="s">
        <v>10</v>
      </c>
      <c r="V45" s="14">
        <v>16</v>
      </c>
      <c r="W45" s="14">
        <v>21</v>
      </c>
      <c r="X45" s="15"/>
    </row>
    <row r="46" spans="1:24" x14ac:dyDescent="0.15">
      <c r="A46" s="85"/>
      <c r="B46" s="81"/>
      <c r="C46" s="12">
        <f t="shared" si="3"/>
        <v>39</v>
      </c>
      <c r="D46" s="12" t="s">
        <v>20</v>
      </c>
      <c r="E46" s="12" t="s">
        <v>102</v>
      </c>
      <c r="F46" s="12" t="s">
        <v>289</v>
      </c>
      <c r="G46" s="12" t="s">
        <v>159</v>
      </c>
      <c r="H46" s="13" t="s">
        <v>9</v>
      </c>
      <c r="I46" s="13" t="s">
        <v>9</v>
      </c>
      <c r="J46" s="13"/>
      <c r="K46" s="13" t="s">
        <v>9</v>
      </c>
      <c r="L46" s="13"/>
      <c r="M46" s="13"/>
      <c r="N46" s="13"/>
      <c r="O46" s="13" t="s">
        <v>9</v>
      </c>
      <c r="P46" s="13"/>
      <c r="Q46" s="13"/>
      <c r="R46" s="13"/>
      <c r="S46" s="13"/>
      <c r="T46" s="13"/>
      <c r="U46" s="12" t="s">
        <v>10</v>
      </c>
      <c r="V46" s="14">
        <v>14</v>
      </c>
      <c r="W46" s="14">
        <v>16</v>
      </c>
      <c r="X46" s="15"/>
    </row>
    <row r="47" spans="1:24" x14ac:dyDescent="0.15">
      <c r="A47" s="85"/>
      <c r="B47" s="81"/>
      <c r="C47" s="12">
        <f t="shared" si="3"/>
        <v>40</v>
      </c>
      <c r="D47" s="12" t="s">
        <v>268</v>
      </c>
      <c r="E47" s="12" t="s">
        <v>269</v>
      </c>
      <c r="F47" s="12" t="s">
        <v>287</v>
      </c>
      <c r="G47" s="12" t="s">
        <v>151</v>
      </c>
      <c r="H47" s="13" t="s">
        <v>9</v>
      </c>
      <c r="I47" s="13" t="s">
        <v>9</v>
      </c>
      <c r="J47" s="13" t="s">
        <v>9</v>
      </c>
      <c r="K47" s="13" t="s">
        <v>9</v>
      </c>
      <c r="L47" s="13"/>
      <c r="M47" s="13" t="s">
        <v>9</v>
      </c>
      <c r="N47" s="13"/>
      <c r="O47" s="13"/>
      <c r="P47" s="13"/>
      <c r="Q47" s="13"/>
      <c r="R47" s="13"/>
      <c r="S47" s="13"/>
      <c r="T47" s="13"/>
      <c r="U47" s="12" t="s">
        <v>10</v>
      </c>
      <c r="V47" s="14">
        <v>22</v>
      </c>
      <c r="W47" s="14"/>
      <c r="X47" s="15"/>
    </row>
    <row r="48" spans="1:24" x14ac:dyDescent="0.15">
      <c r="A48" s="85"/>
      <c r="B48" s="81"/>
      <c r="C48" s="12">
        <f t="shared" si="3"/>
        <v>41</v>
      </c>
      <c r="D48" s="12" t="s">
        <v>21</v>
      </c>
      <c r="E48" s="12" t="s">
        <v>103</v>
      </c>
      <c r="F48" s="12" t="s">
        <v>290</v>
      </c>
      <c r="G48" s="12" t="s">
        <v>150</v>
      </c>
      <c r="H48" s="13"/>
      <c r="I48" s="13" t="s">
        <v>9</v>
      </c>
      <c r="J48" s="13"/>
      <c r="K48" s="13" t="s">
        <v>9</v>
      </c>
      <c r="L48" s="13"/>
      <c r="M48" s="13"/>
      <c r="N48" s="13"/>
      <c r="O48" s="13"/>
      <c r="P48" s="13"/>
      <c r="Q48" s="13"/>
      <c r="R48" s="13"/>
      <c r="S48" s="13"/>
      <c r="T48" s="13"/>
      <c r="U48" s="12" t="s">
        <v>10</v>
      </c>
      <c r="V48" s="14">
        <v>15</v>
      </c>
      <c r="W48" s="14"/>
      <c r="X48" s="15"/>
    </row>
    <row r="49" spans="1:24" x14ac:dyDescent="0.15">
      <c r="A49" s="85"/>
      <c r="B49" s="81"/>
      <c r="C49" s="12">
        <f t="shared" si="3"/>
        <v>42</v>
      </c>
      <c r="D49" s="12" t="s">
        <v>22</v>
      </c>
      <c r="E49" s="12" t="s">
        <v>104</v>
      </c>
      <c r="F49" s="12" t="s">
        <v>290</v>
      </c>
      <c r="G49" s="12" t="s">
        <v>151</v>
      </c>
      <c r="H49" s="13"/>
      <c r="I49" s="13"/>
      <c r="J49" s="13"/>
      <c r="K49" s="13" t="s">
        <v>9</v>
      </c>
      <c r="L49" s="13"/>
      <c r="M49" s="13"/>
      <c r="N49" s="13"/>
      <c r="O49" s="13"/>
      <c r="P49" s="13"/>
      <c r="Q49" s="13"/>
      <c r="R49" s="13"/>
      <c r="S49" s="13"/>
      <c r="T49" s="13"/>
      <c r="U49" s="12" t="s">
        <v>10</v>
      </c>
      <c r="V49" s="14">
        <v>19</v>
      </c>
      <c r="W49" s="14"/>
      <c r="X49" s="15"/>
    </row>
    <row r="50" spans="1:24" x14ac:dyDescent="0.15">
      <c r="A50" s="85"/>
      <c r="B50" s="81"/>
      <c r="C50" s="12">
        <f t="shared" si="3"/>
        <v>43</v>
      </c>
      <c r="D50" s="12" t="s">
        <v>23</v>
      </c>
      <c r="E50" s="12" t="s">
        <v>365</v>
      </c>
      <c r="F50" s="12" t="s">
        <v>295</v>
      </c>
      <c r="G50" s="12" t="s">
        <v>155</v>
      </c>
      <c r="H50" s="13" t="s">
        <v>9</v>
      </c>
      <c r="I50" s="13" t="s">
        <v>9</v>
      </c>
      <c r="J50" s="13" t="s">
        <v>9</v>
      </c>
      <c r="K50" s="13" t="s">
        <v>9</v>
      </c>
      <c r="L50" s="13"/>
      <c r="M50" s="13" t="s">
        <v>9</v>
      </c>
      <c r="N50" s="13"/>
      <c r="O50" s="13" t="s">
        <v>9</v>
      </c>
      <c r="P50" s="13"/>
      <c r="Q50" s="13"/>
      <c r="R50" s="13"/>
      <c r="S50" s="13"/>
      <c r="T50" s="13"/>
      <c r="U50" s="12" t="s">
        <v>10</v>
      </c>
      <c r="V50" s="14">
        <v>5</v>
      </c>
      <c r="W50" s="14">
        <v>14</v>
      </c>
      <c r="X50" s="15"/>
    </row>
    <row r="51" spans="1:24" x14ac:dyDescent="0.15">
      <c r="A51" s="85"/>
      <c r="B51" s="81"/>
      <c r="C51" s="12">
        <f t="shared" si="3"/>
        <v>44</v>
      </c>
      <c r="D51" s="12" t="s">
        <v>24</v>
      </c>
      <c r="E51" s="12" t="s">
        <v>105</v>
      </c>
      <c r="F51" s="12" t="s">
        <v>289</v>
      </c>
      <c r="G51" s="12" t="s">
        <v>161</v>
      </c>
      <c r="H51" s="13" t="s">
        <v>9</v>
      </c>
      <c r="I51" s="13" t="s">
        <v>9</v>
      </c>
      <c r="J51" s="13"/>
      <c r="K51" s="13"/>
      <c r="L51" s="13"/>
      <c r="M51" s="13"/>
      <c r="N51" s="13" t="s">
        <v>9</v>
      </c>
      <c r="O51" s="13"/>
      <c r="P51" s="13"/>
      <c r="Q51" s="13"/>
      <c r="R51" s="13"/>
      <c r="S51" s="13"/>
      <c r="T51" s="13"/>
      <c r="U51" s="12" t="s">
        <v>11</v>
      </c>
      <c r="V51" s="14">
        <v>3</v>
      </c>
      <c r="W51" s="14"/>
      <c r="X51" s="15" t="s">
        <v>25</v>
      </c>
    </row>
    <row r="52" spans="1:24" x14ac:dyDescent="0.15">
      <c r="A52" s="85"/>
      <c r="B52" s="81"/>
      <c r="C52" s="12">
        <f t="shared" si="3"/>
        <v>45</v>
      </c>
      <c r="D52" s="12" t="s">
        <v>26</v>
      </c>
      <c r="E52" s="12" t="s">
        <v>106</v>
      </c>
      <c r="F52" s="12" t="s">
        <v>290</v>
      </c>
      <c r="G52" s="12" t="s">
        <v>148</v>
      </c>
      <c r="H52" s="13" t="s">
        <v>9</v>
      </c>
      <c r="I52" s="13" t="s">
        <v>9</v>
      </c>
      <c r="J52" s="13" t="s">
        <v>9</v>
      </c>
      <c r="K52" s="13"/>
      <c r="L52" s="13" t="s">
        <v>9</v>
      </c>
      <c r="M52" s="13" t="s">
        <v>9</v>
      </c>
      <c r="N52" s="13" t="s">
        <v>9</v>
      </c>
      <c r="O52" s="13"/>
      <c r="P52" s="13"/>
      <c r="Q52" s="13"/>
      <c r="R52" s="13"/>
      <c r="S52" s="13"/>
      <c r="T52" s="13"/>
      <c r="U52" s="12" t="s">
        <v>11</v>
      </c>
      <c r="V52" s="14">
        <v>3</v>
      </c>
      <c r="W52" s="14"/>
      <c r="X52" s="15" t="s">
        <v>27</v>
      </c>
    </row>
    <row r="53" spans="1:24" x14ac:dyDescent="0.15">
      <c r="A53" s="85"/>
      <c r="B53" s="81"/>
      <c r="C53" s="12">
        <f t="shared" si="3"/>
        <v>46</v>
      </c>
      <c r="D53" s="12" t="s">
        <v>28</v>
      </c>
      <c r="E53" s="12" t="s">
        <v>107</v>
      </c>
      <c r="F53" s="12" t="s">
        <v>289</v>
      </c>
      <c r="G53" s="12" t="s">
        <v>147</v>
      </c>
      <c r="H53" s="13" t="s">
        <v>9</v>
      </c>
      <c r="I53" s="13" t="s">
        <v>9</v>
      </c>
      <c r="J53" s="13" t="s">
        <v>320</v>
      </c>
      <c r="K53" s="13"/>
      <c r="L53" s="13" t="s">
        <v>9</v>
      </c>
      <c r="M53" s="13"/>
      <c r="N53" s="13"/>
      <c r="O53" s="13"/>
      <c r="P53" s="13"/>
      <c r="Q53" s="13"/>
      <c r="R53" s="13"/>
      <c r="S53" s="13"/>
      <c r="T53" s="13"/>
      <c r="U53" s="12" t="s">
        <v>11</v>
      </c>
      <c r="V53" s="14">
        <v>3</v>
      </c>
      <c r="W53" s="14"/>
      <c r="X53" s="15" t="s">
        <v>29</v>
      </c>
    </row>
    <row r="54" spans="1:24" x14ac:dyDescent="0.15">
      <c r="A54" s="85"/>
      <c r="B54" s="81"/>
      <c r="C54" s="12">
        <f t="shared" si="3"/>
        <v>47</v>
      </c>
      <c r="D54" s="12" t="s">
        <v>30</v>
      </c>
      <c r="E54" s="12" t="s">
        <v>366</v>
      </c>
      <c r="F54" s="12" t="s">
        <v>290</v>
      </c>
      <c r="G54" s="12" t="s">
        <v>158</v>
      </c>
      <c r="H54" s="13" t="s">
        <v>9</v>
      </c>
      <c r="I54" s="13" t="s">
        <v>9</v>
      </c>
      <c r="J54" s="13" t="s">
        <v>9</v>
      </c>
      <c r="K54" s="13"/>
      <c r="L54" s="13"/>
      <c r="M54" s="13"/>
      <c r="N54" s="13"/>
      <c r="O54" s="13"/>
      <c r="P54" s="13"/>
      <c r="Q54" s="13"/>
      <c r="R54" s="13"/>
      <c r="S54" s="13"/>
      <c r="T54" s="13"/>
      <c r="U54" s="12" t="s">
        <v>11</v>
      </c>
      <c r="V54" s="14">
        <v>3</v>
      </c>
      <c r="W54" s="14"/>
      <c r="X54" s="15" t="s">
        <v>25</v>
      </c>
    </row>
    <row r="55" spans="1:24" x14ac:dyDescent="0.15">
      <c r="A55" s="85"/>
      <c r="B55" s="81"/>
      <c r="C55" s="12">
        <f t="shared" si="3"/>
        <v>48</v>
      </c>
      <c r="D55" s="12" t="s">
        <v>31</v>
      </c>
      <c r="E55" s="12" t="s">
        <v>108</v>
      </c>
      <c r="F55" s="12" t="s">
        <v>290</v>
      </c>
      <c r="G55" s="12" t="s">
        <v>158</v>
      </c>
      <c r="H55" s="13" t="s">
        <v>9</v>
      </c>
      <c r="I55" s="13" t="s">
        <v>9</v>
      </c>
      <c r="J55" s="13" t="s">
        <v>9</v>
      </c>
      <c r="K55" s="13"/>
      <c r="L55" s="13"/>
      <c r="M55" s="13"/>
      <c r="N55" s="13"/>
      <c r="O55" s="13"/>
      <c r="P55" s="13"/>
      <c r="Q55" s="13"/>
      <c r="R55" s="13"/>
      <c r="S55" s="13"/>
      <c r="T55" s="13"/>
      <c r="U55" s="12" t="s">
        <v>11</v>
      </c>
      <c r="V55" s="14">
        <v>4</v>
      </c>
      <c r="W55" s="14"/>
      <c r="X55" s="15" t="s">
        <v>32</v>
      </c>
    </row>
    <row r="56" spans="1:24" x14ac:dyDescent="0.15">
      <c r="A56" s="85"/>
      <c r="B56" s="81"/>
      <c r="C56" s="12">
        <f t="shared" si="3"/>
        <v>49</v>
      </c>
      <c r="D56" s="12" t="s">
        <v>33</v>
      </c>
      <c r="E56" s="12" t="s">
        <v>315</v>
      </c>
      <c r="F56" s="12" t="s">
        <v>289</v>
      </c>
      <c r="G56" s="12" t="s">
        <v>158</v>
      </c>
      <c r="H56" s="13" t="s">
        <v>9</v>
      </c>
      <c r="I56" s="13" t="s">
        <v>9</v>
      </c>
      <c r="J56" s="13"/>
      <c r="K56" s="13"/>
      <c r="L56" s="13"/>
      <c r="M56" s="13" t="s">
        <v>9</v>
      </c>
      <c r="N56" s="13"/>
      <c r="O56" s="13"/>
      <c r="P56" s="13"/>
      <c r="Q56" s="13"/>
      <c r="R56" s="13"/>
      <c r="S56" s="13"/>
      <c r="T56" s="13"/>
      <c r="U56" s="12" t="s">
        <v>11</v>
      </c>
      <c r="V56" s="14">
        <v>3</v>
      </c>
      <c r="W56" s="14"/>
      <c r="X56" s="15" t="s">
        <v>34</v>
      </c>
    </row>
    <row r="57" spans="1:24" x14ac:dyDescent="0.15">
      <c r="A57" s="85"/>
      <c r="B57" s="81"/>
      <c r="C57" s="12">
        <f t="shared" si="3"/>
        <v>50</v>
      </c>
      <c r="D57" s="12" t="s">
        <v>35</v>
      </c>
      <c r="E57" s="12" t="s">
        <v>109</v>
      </c>
      <c r="F57" s="12" t="s">
        <v>289</v>
      </c>
      <c r="G57" s="12" t="s">
        <v>156</v>
      </c>
      <c r="H57" s="13" t="s">
        <v>9</v>
      </c>
      <c r="I57" s="13" t="s">
        <v>9</v>
      </c>
      <c r="J57" s="13"/>
      <c r="K57" s="13"/>
      <c r="L57" s="13"/>
      <c r="M57" s="13"/>
      <c r="N57" s="13" t="s">
        <v>9</v>
      </c>
      <c r="O57" s="13"/>
      <c r="P57" s="13"/>
      <c r="Q57" s="13"/>
      <c r="R57" s="13"/>
      <c r="S57" s="13"/>
      <c r="T57" s="13"/>
      <c r="U57" s="12" t="s">
        <v>11</v>
      </c>
      <c r="V57" s="14">
        <v>5</v>
      </c>
      <c r="W57" s="14"/>
      <c r="X57" s="15" t="s">
        <v>36</v>
      </c>
    </row>
    <row r="58" spans="1:24" x14ac:dyDescent="0.15">
      <c r="A58" s="85"/>
      <c r="B58" s="81"/>
      <c r="C58" s="12">
        <f t="shared" si="3"/>
        <v>51</v>
      </c>
      <c r="D58" s="12" t="s">
        <v>37</v>
      </c>
      <c r="E58" s="12" t="s">
        <v>110</v>
      </c>
      <c r="F58" s="12" t="s">
        <v>289</v>
      </c>
      <c r="G58" s="12" t="s">
        <v>157</v>
      </c>
      <c r="H58" s="13" t="s">
        <v>9</v>
      </c>
      <c r="I58" s="13" t="s">
        <v>9</v>
      </c>
      <c r="J58" s="13"/>
      <c r="K58" s="13"/>
      <c r="L58" s="13"/>
      <c r="M58" s="13"/>
      <c r="N58" s="13"/>
      <c r="O58" s="13"/>
      <c r="P58" s="13"/>
      <c r="Q58" s="13"/>
      <c r="R58" s="13"/>
      <c r="S58" s="13"/>
      <c r="T58" s="13"/>
      <c r="U58" s="12" t="s">
        <v>11</v>
      </c>
      <c r="V58" s="14">
        <v>3</v>
      </c>
      <c r="W58" s="14"/>
      <c r="X58" s="15" t="s">
        <v>38</v>
      </c>
    </row>
    <row r="59" spans="1:24" x14ac:dyDescent="0.15">
      <c r="A59" s="85"/>
      <c r="B59" s="81"/>
      <c r="C59" s="12">
        <f t="shared" si="3"/>
        <v>52</v>
      </c>
      <c r="D59" s="12" t="s">
        <v>39</v>
      </c>
      <c r="E59" s="12" t="s">
        <v>111</v>
      </c>
      <c r="F59" s="12" t="s">
        <v>290</v>
      </c>
      <c r="G59" s="12" t="s">
        <v>157</v>
      </c>
      <c r="H59" s="13" t="s">
        <v>9</v>
      </c>
      <c r="I59" s="13"/>
      <c r="J59" s="13"/>
      <c r="K59" s="13"/>
      <c r="L59" s="13"/>
      <c r="M59" s="13"/>
      <c r="N59" s="13"/>
      <c r="O59" s="13"/>
      <c r="P59" s="13"/>
      <c r="Q59" s="13"/>
      <c r="R59" s="13"/>
      <c r="S59" s="13"/>
      <c r="T59" s="13"/>
      <c r="U59" s="12" t="s">
        <v>11</v>
      </c>
      <c r="V59" s="14">
        <v>2</v>
      </c>
      <c r="W59" s="14"/>
      <c r="X59" s="15" t="s">
        <v>40</v>
      </c>
    </row>
    <row r="60" spans="1:24" x14ac:dyDescent="0.15">
      <c r="A60" s="85"/>
      <c r="B60" s="81"/>
      <c r="C60" s="12">
        <f t="shared" si="3"/>
        <v>53</v>
      </c>
      <c r="D60" s="12" t="s">
        <v>42</v>
      </c>
      <c r="E60" s="12" t="s">
        <v>112</v>
      </c>
      <c r="F60" s="12" t="s">
        <v>290</v>
      </c>
      <c r="G60" s="12" t="s">
        <v>157</v>
      </c>
      <c r="H60" s="13" t="s">
        <v>9</v>
      </c>
      <c r="I60" s="13"/>
      <c r="J60" s="13"/>
      <c r="K60" s="13"/>
      <c r="L60" s="13"/>
      <c r="M60" s="13"/>
      <c r="N60" s="13"/>
      <c r="O60" s="13"/>
      <c r="P60" s="13"/>
      <c r="Q60" s="13"/>
      <c r="R60" s="13"/>
      <c r="S60" s="13"/>
      <c r="T60" s="13"/>
      <c r="U60" s="12" t="s">
        <v>11</v>
      </c>
      <c r="V60" s="14">
        <v>2</v>
      </c>
      <c r="W60" s="14"/>
      <c r="X60" s="15" t="s">
        <v>43</v>
      </c>
    </row>
    <row r="61" spans="1:24" x14ac:dyDescent="0.15">
      <c r="A61" s="85"/>
      <c r="B61" s="82"/>
      <c r="C61" s="12">
        <f t="shared" si="3"/>
        <v>54</v>
      </c>
      <c r="D61" s="12" t="s">
        <v>44</v>
      </c>
      <c r="E61" s="12" t="s">
        <v>113</v>
      </c>
      <c r="F61" s="12" t="s">
        <v>289</v>
      </c>
      <c r="G61" s="12" t="s">
        <v>150</v>
      </c>
      <c r="H61" s="13" t="s">
        <v>9</v>
      </c>
      <c r="I61" s="13" t="s">
        <v>9</v>
      </c>
      <c r="J61" s="13" t="s">
        <v>9</v>
      </c>
      <c r="K61" s="13"/>
      <c r="L61" s="13"/>
      <c r="M61" s="13"/>
      <c r="N61" s="13"/>
      <c r="O61" s="13"/>
      <c r="P61" s="13"/>
      <c r="Q61" s="13"/>
      <c r="R61" s="13"/>
      <c r="S61" s="13"/>
      <c r="T61" s="13"/>
      <c r="U61" s="12" t="s">
        <v>11</v>
      </c>
      <c r="V61" s="14">
        <v>3</v>
      </c>
      <c r="W61" s="14"/>
      <c r="X61" s="15" t="s">
        <v>45</v>
      </c>
    </row>
    <row r="62" spans="1:24" x14ac:dyDescent="0.15">
      <c r="A62" s="85"/>
      <c r="B62" s="77" t="s">
        <v>338</v>
      </c>
      <c r="C62" s="78"/>
      <c r="D62" s="16" t="str">
        <f>"一般局　"&amp;COUNTA(D36:D50)&amp;"局"</f>
        <v>一般局　15局</v>
      </c>
      <c r="E62" s="59" t="s">
        <v>349</v>
      </c>
      <c r="F62" s="59"/>
      <c r="G62" s="60"/>
      <c r="H62" s="17">
        <f>COUNTA(H36:H50)</f>
        <v>13</v>
      </c>
      <c r="I62" s="17">
        <f t="shared" ref="I62:T62" si="4">COUNTA(I36:I50)</f>
        <v>14</v>
      </c>
      <c r="J62" s="17">
        <f t="shared" si="4"/>
        <v>7</v>
      </c>
      <c r="K62" s="17">
        <f t="shared" si="4"/>
        <v>13</v>
      </c>
      <c r="L62" s="17">
        <f t="shared" si="4"/>
        <v>3</v>
      </c>
      <c r="M62" s="17">
        <f t="shared" si="4"/>
        <v>10</v>
      </c>
      <c r="N62" s="17">
        <f t="shared" si="4"/>
        <v>0</v>
      </c>
      <c r="O62" s="17">
        <f>COUNTA(O36:O50)</f>
        <v>11</v>
      </c>
      <c r="P62" s="17">
        <f t="shared" si="4"/>
        <v>2</v>
      </c>
      <c r="Q62" s="17">
        <f t="shared" si="4"/>
        <v>2</v>
      </c>
      <c r="R62" s="17">
        <f t="shared" si="4"/>
        <v>0</v>
      </c>
      <c r="S62" s="17">
        <f t="shared" si="4"/>
        <v>2</v>
      </c>
      <c r="T62" s="17">
        <f t="shared" si="4"/>
        <v>0</v>
      </c>
      <c r="U62" s="18"/>
      <c r="V62" s="61"/>
      <c r="W62" s="61"/>
      <c r="X62" s="62"/>
    </row>
    <row r="63" spans="1:24" ht="15" thickBot="1" x14ac:dyDescent="0.2">
      <c r="A63" s="85"/>
      <c r="B63" s="79"/>
      <c r="C63" s="80"/>
      <c r="D63" s="19" t="str">
        <f>"自排局　"&amp;COUNTA(D51:D61)&amp;"局"</f>
        <v>自排局　11局</v>
      </c>
      <c r="E63" s="65" t="s">
        <v>349</v>
      </c>
      <c r="F63" s="65"/>
      <c r="G63" s="66"/>
      <c r="H63" s="20">
        <f>COUNTA(H51:H61)</f>
        <v>11</v>
      </c>
      <c r="I63" s="20">
        <f t="shared" ref="I63:T63" si="5">COUNTA(I51:I61)</f>
        <v>9</v>
      </c>
      <c r="J63" s="20">
        <f t="shared" si="5"/>
        <v>5</v>
      </c>
      <c r="K63" s="20">
        <f t="shared" si="5"/>
        <v>0</v>
      </c>
      <c r="L63" s="20">
        <f t="shared" si="5"/>
        <v>2</v>
      </c>
      <c r="M63" s="20">
        <f t="shared" si="5"/>
        <v>2</v>
      </c>
      <c r="N63" s="20">
        <f t="shared" si="5"/>
        <v>3</v>
      </c>
      <c r="O63" s="20">
        <f>COUNTA(O51:O61)</f>
        <v>0</v>
      </c>
      <c r="P63" s="20">
        <f t="shared" si="5"/>
        <v>0</v>
      </c>
      <c r="Q63" s="20">
        <f t="shared" si="5"/>
        <v>0</v>
      </c>
      <c r="R63" s="20">
        <f t="shared" si="5"/>
        <v>0</v>
      </c>
      <c r="S63" s="20">
        <f t="shared" si="5"/>
        <v>0</v>
      </c>
      <c r="T63" s="20">
        <f t="shared" si="5"/>
        <v>0</v>
      </c>
      <c r="U63" s="21"/>
      <c r="V63" s="63"/>
      <c r="W63" s="63"/>
      <c r="X63" s="64"/>
    </row>
    <row r="64" spans="1:24" x14ac:dyDescent="0.15">
      <c r="A64" s="85"/>
      <c r="B64" s="73" t="s">
        <v>46</v>
      </c>
      <c r="C64" s="8">
        <f>C61+1</f>
        <v>55</v>
      </c>
      <c r="D64" s="8" t="s">
        <v>47</v>
      </c>
      <c r="E64" s="8" t="s">
        <v>114</v>
      </c>
      <c r="F64" s="8" t="s">
        <v>290</v>
      </c>
      <c r="G64" s="8" t="s">
        <v>162</v>
      </c>
      <c r="H64" s="9" t="s">
        <v>9</v>
      </c>
      <c r="I64" s="9" t="s">
        <v>9</v>
      </c>
      <c r="J64" s="9"/>
      <c r="K64" s="9" t="s">
        <v>9</v>
      </c>
      <c r="L64" s="9" t="s">
        <v>9</v>
      </c>
      <c r="M64" s="9" t="s">
        <v>9</v>
      </c>
      <c r="N64" s="9"/>
      <c r="O64" s="9" t="s">
        <v>9</v>
      </c>
      <c r="P64" s="9" t="s">
        <v>9</v>
      </c>
      <c r="Q64" s="9" t="s">
        <v>9</v>
      </c>
      <c r="R64" s="9"/>
      <c r="S64" s="9" t="s">
        <v>9</v>
      </c>
      <c r="T64" s="9"/>
      <c r="U64" s="8" t="s">
        <v>10</v>
      </c>
      <c r="V64" s="10">
        <v>14</v>
      </c>
      <c r="W64" s="10">
        <v>18</v>
      </c>
      <c r="X64" s="11"/>
    </row>
    <row r="65" spans="1:24" x14ac:dyDescent="0.15">
      <c r="A65" s="85"/>
      <c r="B65" s="74"/>
      <c r="C65" s="12">
        <f>C64+1</f>
        <v>56</v>
      </c>
      <c r="D65" s="12" t="s">
        <v>48</v>
      </c>
      <c r="E65" s="12" t="s">
        <v>115</v>
      </c>
      <c r="F65" s="12" t="s">
        <v>290</v>
      </c>
      <c r="G65" s="12" t="s">
        <v>162</v>
      </c>
      <c r="H65" s="13" t="s">
        <v>9</v>
      </c>
      <c r="I65" s="13" t="s">
        <v>9</v>
      </c>
      <c r="J65" s="13" t="s">
        <v>9</v>
      </c>
      <c r="K65" s="13" t="s">
        <v>9</v>
      </c>
      <c r="L65" s="13" t="s">
        <v>9</v>
      </c>
      <c r="M65" s="13" t="s">
        <v>9</v>
      </c>
      <c r="N65" s="13"/>
      <c r="O65" s="13" t="s">
        <v>9</v>
      </c>
      <c r="P65" s="13" t="s">
        <v>9</v>
      </c>
      <c r="Q65" s="13" t="s">
        <v>9</v>
      </c>
      <c r="R65" s="13"/>
      <c r="S65" s="13"/>
      <c r="T65" s="13"/>
      <c r="U65" s="12" t="s">
        <v>10</v>
      </c>
      <c r="V65" s="14">
        <v>15</v>
      </c>
      <c r="W65" s="14">
        <v>18</v>
      </c>
      <c r="X65" s="15"/>
    </row>
    <row r="66" spans="1:24" x14ac:dyDescent="0.15">
      <c r="A66" s="85"/>
      <c r="B66" s="74"/>
      <c r="C66" s="12">
        <f t="shared" ref="C66:C79" si="6">C65+1</f>
        <v>57</v>
      </c>
      <c r="D66" s="12" t="s">
        <v>49</v>
      </c>
      <c r="E66" s="12" t="s">
        <v>116</v>
      </c>
      <c r="F66" s="12" t="s">
        <v>290</v>
      </c>
      <c r="G66" s="12" t="s">
        <v>160</v>
      </c>
      <c r="H66" s="13" t="s">
        <v>357</v>
      </c>
      <c r="I66" s="13" t="s">
        <v>357</v>
      </c>
      <c r="J66" s="13" t="s">
        <v>357</v>
      </c>
      <c r="K66" s="13" t="s">
        <v>357</v>
      </c>
      <c r="L66" s="13" t="s">
        <v>358</v>
      </c>
      <c r="M66" s="13" t="s">
        <v>357</v>
      </c>
      <c r="N66" s="13"/>
      <c r="O66" s="13" t="s">
        <v>357</v>
      </c>
      <c r="P66" s="13"/>
      <c r="Q66" s="13"/>
      <c r="R66" s="13"/>
      <c r="S66" s="13"/>
      <c r="T66" s="13"/>
      <c r="U66" s="12" t="s">
        <v>10</v>
      </c>
      <c r="V66" s="14">
        <v>15</v>
      </c>
      <c r="W66" s="14">
        <v>18</v>
      </c>
      <c r="X66" s="15"/>
    </row>
    <row r="67" spans="1:24" x14ac:dyDescent="0.15">
      <c r="A67" s="85"/>
      <c r="B67" s="74"/>
      <c r="C67" s="12">
        <f t="shared" si="6"/>
        <v>58</v>
      </c>
      <c r="D67" s="12" t="s">
        <v>50</v>
      </c>
      <c r="E67" s="12" t="s">
        <v>117</v>
      </c>
      <c r="F67" s="12" t="s">
        <v>290</v>
      </c>
      <c r="G67" s="12" t="s">
        <v>158</v>
      </c>
      <c r="H67" s="13" t="s">
        <v>9</v>
      </c>
      <c r="I67" s="13" t="s">
        <v>9</v>
      </c>
      <c r="J67" s="13" t="s">
        <v>9</v>
      </c>
      <c r="K67" s="13" t="s">
        <v>9</v>
      </c>
      <c r="L67" s="13" t="s">
        <v>9</v>
      </c>
      <c r="M67" s="13" t="s">
        <v>9</v>
      </c>
      <c r="N67" s="13"/>
      <c r="O67" s="13" t="s">
        <v>9</v>
      </c>
      <c r="P67" s="13"/>
      <c r="Q67" s="13"/>
      <c r="R67" s="13"/>
      <c r="S67" s="13"/>
      <c r="T67" s="13"/>
      <c r="U67" s="12" t="s">
        <v>10</v>
      </c>
      <c r="V67" s="14">
        <v>4</v>
      </c>
      <c r="W67" s="14">
        <v>6</v>
      </c>
      <c r="X67" s="15"/>
    </row>
    <row r="68" spans="1:24" x14ac:dyDescent="0.15">
      <c r="A68" s="85"/>
      <c r="B68" s="74"/>
      <c r="C68" s="12">
        <f t="shared" si="6"/>
        <v>59</v>
      </c>
      <c r="D68" s="12" t="s">
        <v>51</v>
      </c>
      <c r="E68" s="12" t="s">
        <v>118</v>
      </c>
      <c r="F68" s="12" t="s">
        <v>290</v>
      </c>
      <c r="G68" s="12" t="s">
        <v>156</v>
      </c>
      <c r="H68" s="13" t="s">
        <v>9</v>
      </c>
      <c r="I68" s="13" t="s">
        <v>9</v>
      </c>
      <c r="J68" s="13" t="s">
        <v>9</v>
      </c>
      <c r="K68" s="13" t="s">
        <v>9</v>
      </c>
      <c r="L68" s="13"/>
      <c r="M68" s="13" t="s">
        <v>9</v>
      </c>
      <c r="N68" s="13"/>
      <c r="O68" s="13" t="s">
        <v>9</v>
      </c>
      <c r="P68" s="13" t="s">
        <v>9</v>
      </c>
      <c r="Q68" s="13" t="s">
        <v>9</v>
      </c>
      <c r="R68" s="13"/>
      <c r="S68" s="13"/>
      <c r="T68" s="13"/>
      <c r="U68" s="12" t="s">
        <v>10</v>
      </c>
      <c r="V68" s="14">
        <v>15</v>
      </c>
      <c r="W68" s="14">
        <v>18</v>
      </c>
      <c r="X68" s="15"/>
    </row>
    <row r="69" spans="1:24" x14ac:dyDescent="0.15">
      <c r="A69" s="85"/>
      <c r="B69" s="74"/>
      <c r="C69" s="12">
        <f t="shared" si="6"/>
        <v>60</v>
      </c>
      <c r="D69" s="12" t="s">
        <v>52</v>
      </c>
      <c r="E69" s="12" t="s">
        <v>119</v>
      </c>
      <c r="F69" s="12" t="s">
        <v>290</v>
      </c>
      <c r="G69" s="12" t="s">
        <v>163</v>
      </c>
      <c r="H69" s="13" t="s">
        <v>9</v>
      </c>
      <c r="I69" s="13" t="s">
        <v>9</v>
      </c>
      <c r="J69" s="13"/>
      <c r="K69" s="13" t="s">
        <v>9</v>
      </c>
      <c r="L69" s="13" t="s">
        <v>9</v>
      </c>
      <c r="M69" s="13" t="s">
        <v>9</v>
      </c>
      <c r="N69" s="13"/>
      <c r="O69" s="13" t="s">
        <v>9</v>
      </c>
      <c r="P69" s="13"/>
      <c r="Q69" s="13"/>
      <c r="R69" s="13"/>
      <c r="S69" s="13"/>
      <c r="T69" s="13"/>
      <c r="U69" s="12" t="s">
        <v>10</v>
      </c>
      <c r="V69" s="14">
        <v>15</v>
      </c>
      <c r="W69" s="14">
        <v>18</v>
      </c>
      <c r="X69" s="15"/>
    </row>
    <row r="70" spans="1:24" x14ac:dyDescent="0.15">
      <c r="A70" s="85"/>
      <c r="B70" s="74"/>
      <c r="C70" s="12">
        <f t="shared" si="6"/>
        <v>61</v>
      </c>
      <c r="D70" s="12" t="s">
        <v>53</v>
      </c>
      <c r="E70" s="12" t="s">
        <v>120</v>
      </c>
      <c r="F70" s="12" t="s">
        <v>290</v>
      </c>
      <c r="G70" s="12" t="s">
        <v>156</v>
      </c>
      <c r="H70" s="13" t="s">
        <v>9</v>
      </c>
      <c r="I70" s="13" t="s">
        <v>9</v>
      </c>
      <c r="J70" s="13"/>
      <c r="K70" s="13" t="s">
        <v>9</v>
      </c>
      <c r="L70" s="13"/>
      <c r="M70" s="13"/>
      <c r="N70" s="13"/>
      <c r="O70" s="13" t="s">
        <v>9</v>
      </c>
      <c r="P70" s="13"/>
      <c r="Q70" s="13"/>
      <c r="R70" s="13"/>
      <c r="S70" s="13"/>
      <c r="T70" s="13"/>
      <c r="U70" s="12" t="s">
        <v>10</v>
      </c>
      <c r="V70" s="14">
        <v>15</v>
      </c>
      <c r="W70" s="14">
        <v>18</v>
      </c>
      <c r="X70" s="15"/>
    </row>
    <row r="71" spans="1:24" x14ac:dyDescent="0.15">
      <c r="A71" s="85"/>
      <c r="B71" s="74"/>
      <c r="C71" s="12">
        <f t="shared" si="6"/>
        <v>62</v>
      </c>
      <c r="D71" s="12" t="s">
        <v>54</v>
      </c>
      <c r="E71" s="12" t="s">
        <v>121</v>
      </c>
      <c r="F71" s="12" t="s">
        <v>290</v>
      </c>
      <c r="G71" s="12" t="s">
        <v>207</v>
      </c>
      <c r="H71" s="13" t="s">
        <v>9</v>
      </c>
      <c r="I71" s="13" t="s">
        <v>9</v>
      </c>
      <c r="J71" s="13" t="s">
        <v>9</v>
      </c>
      <c r="K71" s="13" t="s">
        <v>9</v>
      </c>
      <c r="L71" s="13"/>
      <c r="M71" s="13"/>
      <c r="N71" s="13"/>
      <c r="O71" s="13" t="s">
        <v>9</v>
      </c>
      <c r="P71" s="13"/>
      <c r="Q71" s="13"/>
      <c r="R71" s="13"/>
      <c r="S71" s="13"/>
      <c r="T71" s="13"/>
      <c r="U71" s="12" t="s">
        <v>10</v>
      </c>
      <c r="V71" s="14">
        <v>15</v>
      </c>
      <c r="W71" s="14">
        <v>19</v>
      </c>
      <c r="X71" s="15"/>
    </row>
    <row r="72" spans="1:24" x14ac:dyDescent="0.15">
      <c r="A72" s="85"/>
      <c r="B72" s="74"/>
      <c r="C72" s="12">
        <f t="shared" si="6"/>
        <v>63</v>
      </c>
      <c r="D72" s="12" t="s">
        <v>210</v>
      </c>
      <c r="E72" s="12" t="s">
        <v>278</v>
      </c>
      <c r="F72" s="12" t="s">
        <v>290</v>
      </c>
      <c r="G72" s="12" t="s">
        <v>211</v>
      </c>
      <c r="H72" s="13" t="s">
        <v>9</v>
      </c>
      <c r="I72" s="13" t="s">
        <v>9</v>
      </c>
      <c r="J72" s="13"/>
      <c r="K72" s="13" t="s">
        <v>9</v>
      </c>
      <c r="L72" s="13"/>
      <c r="M72" s="13"/>
      <c r="N72" s="13"/>
      <c r="O72" s="13" t="s">
        <v>9</v>
      </c>
      <c r="P72" s="13" t="s">
        <v>9</v>
      </c>
      <c r="Q72" s="13" t="s">
        <v>9</v>
      </c>
      <c r="R72" s="13"/>
      <c r="S72" s="13"/>
      <c r="T72" s="13"/>
      <c r="U72" s="12" t="s">
        <v>10</v>
      </c>
      <c r="V72" s="14">
        <v>3</v>
      </c>
      <c r="W72" s="14">
        <v>10</v>
      </c>
      <c r="X72" s="15"/>
    </row>
    <row r="73" spans="1:24" x14ac:dyDescent="0.15">
      <c r="A73" s="85"/>
      <c r="B73" s="74"/>
      <c r="C73" s="12">
        <f t="shared" si="6"/>
        <v>64</v>
      </c>
      <c r="D73" s="12" t="s">
        <v>354</v>
      </c>
      <c r="E73" s="12" t="s">
        <v>355</v>
      </c>
      <c r="F73" s="12" t="s">
        <v>290</v>
      </c>
      <c r="G73" s="12" t="s">
        <v>356</v>
      </c>
      <c r="H73" s="13" t="s">
        <v>9</v>
      </c>
      <c r="I73" s="13" t="s">
        <v>9</v>
      </c>
      <c r="J73" s="13" t="s">
        <v>9</v>
      </c>
      <c r="K73" s="13" t="s">
        <v>9</v>
      </c>
      <c r="L73" s="13" t="s">
        <v>9</v>
      </c>
      <c r="M73" s="13" t="s">
        <v>9</v>
      </c>
      <c r="N73" s="13"/>
      <c r="O73" s="13" t="s">
        <v>9</v>
      </c>
      <c r="P73" s="13"/>
      <c r="Q73" s="13"/>
      <c r="R73" s="13"/>
      <c r="S73" s="13"/>
      <c r="T73" s="13"/>
      <c r="U73" s="12" t="s">
        <v>10</v>
      </c>
      <c r="V73" s="14">
        <v>15</v>
      </c>
      <c r="W73" s="14">
        <v>18</v>
      </c>
      <c r="X73" s="15"/>
    </row>
    <row r="74" spans="1:24" x14ac:dyDescent="0.15">
      <c r="A74" s="85"/>
      <c r="B74" s="74"/>
      <c r="C74" s="12">
        <f t="shared" si="6"/>
        <v>65</v>
      </c>
      <c r="D74" s="12" t="s">
        <v>55</v>
      </c>
      <c r="E74" s="12" t="s">
        <v>122</v>
      </c>
      <c r="F74" s="12" t="s">
        <v>289</v>
      </c>
      <c r="G74" s="12" t="s">
        <v>158</v>
      </c>
      <c r="H74" s="13" t="s">
        <v>9</v>
      </c>
      <c r="I74" s="13" t="s">
        <v>9</v>
      </c>
      <c r="J74" s="13"/>
      <c r="K74" s="13"/>
      <c r="L74" s="13"/>
      <c r="M74" s="13"/>
      <c r="N74" s="13"/>
      <c r="O74" s="13"/>
      <c r="P74" s="13"/>
      <c r="Q74" s="13"/>
      <c r="R74" s="13"/>
      <c r="S74" s="13"/>
      <c r="T74" s="13"/>
      <c r="U74" s="12" t="s">
        <v>11</v>
      </c>
      <c r="V74" s="14">
        <v>3</v>
      </c>
      <c r="W74" s="14"/>
      <c r="X74" s="15" t="s">
        <v>56</v>
      </c>
    </row>
    <row r="75" spans="1:24" x14ac:dyDescent="0.15">
      <c r="A75" s="85"/>
      <c r="B75" s="74"/>
      <c r="C75" s="12">
        <f t="shared" si="6"/>
        <v>66</v>
      </c>
      <c r="D75" s="12" t="s">
        <v>57</v>
      </c>
      <c r="E75" s="12" t="s">
        <v>123</v>
      </c>
      <c r="F75" s="12" t="s">
        <v>290</v>
      </c>
      <c r="G75" s="12" t="s">
        <v>154</v>
      </c>
      <c r="H75" s="13" t="s">
        <v>9</v>
      </c>
      <c r="I75" s="13" t="s">
        <v>9</v>
      </c>
      <c r="J75" s="13"/>
      <c r="K75" s="13"/>
      <c r="L75" s="13"/>
      <c r="M75" s="13"/>
      <c r="N75" s="13"/>
      <c r="O75" s="13"/>
      <c r="P75" s="13"/>
      <c r="Q75" s="13"/>
      <c r="R75" s="13"/>
      <c r="S75" s="13"/>
      <c r="T75" s="13"/>
      <c r="U75" s="12" t="s">
        <v>11</v>
      </c>
      <c r="V75" s="14">
        <v>4</v>
      </c>
      <c r="W75" s="14"/>
      <c r="X75" s="15" t="s">
        <v>41</v>
      </c>
    </row>
    <row r="76" spans="1:24" x14ac:dyDescent="0.15">
      <c r="A76" s="85"/>
      <c r="B76" s="74"/>
      <c r="C76" s="12">
        <f t="shared" si="6"/>
        <v>67</v>
      </c>
      <c r="D76" s="12" t="s">
        <v>58</v>
      </c>
      <c r="E76" s="12" t="s">
        <v>124</v>
      </c>
      <c r="F76" s="12" t="s">
        <v>289</v>
      </c>
      <c r="G76" s="12" t="s">
        <v>154</v>
      </c>
      <c r="H76" s="13" t="s">
        <v>9</v>
      </c>
      <c r="I76" s="13" t="s">
        <v>9</v>
      </c>
      <c r="J76" s="13"/>
      <c r="K76" s="13"/>
      <c r="L76" s="13"/>
      <c r="M76" s="13"/>
      <c r="N76" s="13"/>
      <c r="O76" s="13"/>
      <c r="P76" s="13"/>
      <c r="Q76" s="13"/>
      <c r="R76" s="13"/>
      <c r="S76" s="13"/>
      <c r="T76" s="13"/>
      <c r="U76" s="12" t="s">
        <v>11</v>
      </c>
      <c r="V76" s="14">
        <v>3</v>
      </c>
      <c r="W76" s="14"/>
      <c r="X76" s="15" t="s">
        <v>45</v>
      </c>
    </row>
    <row r="77" spans="1:24" x14ac:dyDescent="0.15">
      <c r="A77" s="85"/>
      <c r="B77" s="74"/>
      <c r="C77" s="12">
        <f t="shared" si="6"/>
        <v>68</v>
      </c>
      <c r="D77" s="12" t="s">
        <v>59</v>
      </c>
      <c r="E77" s="12" t="s">
        <v>125</v>
      </c>
      <c r="F77" s="12" t="s">
        <v>293</v>
      </c>
      <c r="G77" s="12" t="s">
        <v>193</v>
      </c>
      <c r="H77" s="13" t="s">
        <v>9</v>
      </c>
      <c r="I77" s="13" t="s">
        <v>9</v>
      </c>
      <c r="J77" s="13"/>
      <c r="K77" s="13"/>
      <c r="L77" s="13"/>
      <c r="M77" s="13"/>
      <c r="N77" s="13"/>
      <c r="O77" s="13" t="s">
        <v>9</v>
      </c>
      <c r="P77" s="13"/>
      <c r="Q77" s="13"/>
      <c r="R77" s="13"/>
      <c r="S77" s="13"/>
      <c r="T77" s="13"/>
      <c r="U77" s="12" t="s">
        <v>11</v>
      </c>
      <c r="V77" s="14">
        <v>7</v>
      </c>
      <c r="W77" s="14">
        <v>8</v>
      </c>
      <c r="X77" s="15" t="s">
        <v>60</v>
      </c>
    </row>
    <row r="78" spans="1:24" x14ac:dyDescent="0.15">
      <c r="A78" s="85"/>
      <c r="B78" s="74"/>
      <c r="C78" s="12">
        <f t="shared" si="6"/>
        <v>69</v>
      </c>
      <c r="D78" s="12" t="s">
        <v>61</v>
      </c>
      <c r="E78" s="12" t="s">
        <v>279</v>
      </c>
      <c r="F78" s="12" t="s">
        <v>288</v>
      </c>
      <c r="G78" s="12" t="s">
        <v>165</v>
      </c>
      <c r="H78" s="13" t="s">
        <v>9</v>
      </c>
      <c r="I78" s="13" t="s">
        <v>9</v>
      </c>
      <c r="J78" s="13" t="s">
        <v>9</v>
      </c>
      <c r="K78" s="13"/>
      <c r="L78" s="13"/>
      <c r="M78" s="13"/>
      <c r="N78" s="13" t="s">
        <v>9</v>
      </c>
      <c r="O78" s="13" t="s">
        <v>9</v>
      </c>
      <c r="P78" s="13"/>
      <c r="Q78" s="13"/>
      <c r="R78" s="13"/>
      <c r="S78" s="13"/>
      <c r="T78" s="13"/>
      <c r="U78" s="12" t="s">
        <v>11</v>
      </c>
      <c r="V78" s="14">
        <v>5</v>
      </c>
      <c r="W78" s="14">
        <v>10</v>
      </c>
      <c r="X78" s="15" t="s">
        <v>62</v>
      </c>
    </row>
    <row r="79" spans="1:24" x14ac:dyDescent="0.15">
      <c r="A79" s="85"/>
      <c r="B79" s="75"/>
      <c r="C79" s="12">
        <f t="shared" si="6"/>
        <v>70</v>
      </c>
      <c r="D79" s="12" t="s">
        <v>299</v>
      </c>
      <c r="E79" s="12" t="s">
        <v>361</v>
      </c>
      <c r="F79" s="12" t="s">
        <v>287</v>
      </c>
      <c r="G79" s="12" t="s">
        <v>300</v>
      </c>
      <c r="H79" s="13" t="s">
        <v>9</v>
      </c>
      <c r="I79" s="13" t="s">
        <v>9</v>
      </c>
      <c r="J79" s="13" t="s">
        <v>9</v>
      </c>
      <c r="K79" s="13"/>
      <c r="L79" s="13"/>
      <c r="M79" s="13"/>
      <c r="N79" s="13" t="s">
        <v>9</v>
      </c>
      <c r="O79" s="13" t="s">
        <v>9</v>
      </c>
      <c r="P79" s="13"/>
      <c r="Q79" s="13"/>
      <c r="R79" s="13"/>
      <c r="S79" s="13"/>
      <c r="T79" s="13"/>
      <c r="U79" s="12" t="s">
        <v>11</v>
      </c>
      <c r="V79" s="14">
        <v>3</v>
      </c>
      <c r="W79" s="14">
        <v>6</v>
      </c>
      <c r="X79" s="15" t="s">
        <v>271</v>
      </c>
    </row>
    <row r="80" spans="1:24" x14ac:dyDescent="0.15">
      <c r="A80" s="85"/>
      <c r="B80" s="57" t="s">
        <v>339</v>
      </c>
      <c r="C80" s="57"/>
      <c r="D80" s="16" t="str">
        <f>"一般局　"&amp;COUNTA(D64:D72)&amp;"局"</f>
        <v>一般局　9局</v>
      </c>
      <c r="E80" s="59" t="s">
        <v>349</v>
      </c>
      <c r="F80" s="59"/>
      <c r="G80" s="60"/>
      <c r="H80" s="17">
        <f>COUNTA(H64:H73)</f>
        <v>10</v>
      </c>
      <c r="I80" s="17">
        <f t="shared" ref="I80:T80" si="7">COUNTA(I64:I73)</f>
        <v>10</v>
      </c>
      <c r="J80" s="17">
        <f t="shared" si="7"/>
        <v>6</v>
      </c>
      <c r="K80" s="17">
        <f t="shared" si="7"/>
        <v>10</v>
      </c>
      <c r="L80" s="17">
        <f t="shared" si="7"/>
        <v>6</v>
      </c>
      <c r="M80" s="17">
        <f t="shared" si="7"/>
        <v>7</v>
      </c>
      <c r="N80" s="17">
        <f t="shared" si="7"/>
        <v>0</v>
      </c>
      <c r="O80" s="17">
        <f>COUNTA(O64:O73)</f>
        <v>10</v>
      </c>
      <c r="P80" s="17">
        <f t="shared" si="7"/>
        <v>4</v>
      </c>
      <c r="Q80" s="17">
        <f t="shared" si="7"/>
        <v>4</v>
      </c>
      <c r="R80" s="17">
        <f t="shared" si="7"/>
        <v>0</v>
      </c>
      <c r="S80" s="17">
        <f t="shared" si="7"/>
        <v>1</v>
      </c>
      <c r="T80" s="17">
        <f t="shared" si="7"/>
        <v>0</v>
      </c>
      <c r="U80" s="18"/>
      <c r="V80" s="61"/>
      <c r="W80" s="61"/>
      <c r="X80" s="62"/>
    </row>
    <row r="81" spans="1:24" ht="15" thickBot="1" x14ac:dyDescent="0.2">
      <c r="A81" s="89"/>
      <c r="B81" s="58"/>
      <c r="C81" s="58"/>
      <c r="D81" s="19" t="str">
        <f>"自排局　"&amp;COUNTA(D74:D79)&amp;"局"</f>
        <v>自排局　6局</v>
      </c>
      <c r="E81" s="65" t="s">
        <v>349</v>
      </c>
      <c r="F81" s="65"/>
      <c r="G81" s="66"/>
      <c r="H81" s="20">
        <f>COUNTA(H74:H79)</f>
        <v>6</v>
      </c>
      <c r="I81" s="20">
        <f t="shared" ref="I81:T81" si="8">COUNTA(I74:I79)</f>
        <v>6</v>
      </c>
      <c r="J81" s="20">
        <f t="shared" si="8"/>
        <v>2</v>
      </c>
      <c r="K81" s="20">
        <f t="shared" si="8"/>
        <v>0</v>
      </c>
      <c r="L81" s="20">
        <f t="shared" si="8"/>
        <v>0</v>
      </c>
      <c r="M81" s="20">
        <f t="shared" si="8"/>
        <v>0</v>
      </c>
      <c r="N81" s="20">
        <f t="shared" si="8"/>
        <v>2</v>
      </c>
      <c r="O81" s="20">
        <f>COUNTA(O74:O79)</f>
        <v>3</v>
      </c>
      <c r="P81" s="20">
        <f t="shared" si="8"/>
        <v>0</v>
      </c>
      <c r="Q81" s="20">
        <f t="shared" si="8"/>
        <v>0</v>
      </c>
      <c r="R81" s="20">
        <f t="shared" si="8"/>
        <v>0</v>
      </c>
      <c r="S81" s="20">
        <f t="shared" si="8"/>
        <v>0</v>
      </c>
      <c r="T81" s="20">
        <f t="shared" si="8"/>
        <v>0</v>
      </c>
      <c r="U81" s="21"/>
      <c r="V81" s="63"/>
      <c r="W81" s="63"/>
      <c r="X81" s="64"/>
    </row>
    <row r="82" spans="1:24" x14ac:dyDescent="0.15">
      <c r="A82" s="85" t="s">
        <v>335</v>
      </c>
      <c r="B82" s="73" t="s">
        <v>258</v>
      </c>
      <c r="C82" s="8">
        <f>C79+1</f>
        <v>71</v>
      </c>
      <c r="D82" s="8" t="s">
        <v>328</v>
      </c>
      <c r="E82" s="8" t="s">
        <v>126</v>
      </c>
      <c r="F82" s="8" t="s">
        <v>288</v>
      </c>
      <c r="G82" s="8" t="s">
        <v>151</v>
      </c>
      <c r="H82" s="9" t="s">
        <v>9</v>
      </c>
      <c r="I82" s="9" t="s">
        <v>9</v>
      </c>
      <c r="J82" s="9" t="s">
        <v>9</v>
      </c>
      <c r="K82" s="9" t="s">
        <v>9</v>
      </c>
      <c r="L82" s="9"/>
      <c r="M82" s="9" t="s">
        <v>9</v>
      </c>
      <c r="N82" s="9"/>
      <c r="O82" s="9" t="s">
        <v>9</v>
      </c>
      <c r="P82" s="9" t="s">
        <v>9</v>
      </c>
      <c r="Q82" s="9"/>
      <c r="R82" s="9"/>
      <c r="S82" s="9"/>
      <c r="T82" s="9"/>
      <c r="U82" s="8" t="s">
        <v>10</v>
      </c>
      <c r="V82" s="10">
        <v>7</v>
      </c>
      <c r="W82" s="10">
        <v>8</v>
      </c>
      <c r="X82" s="11"/>
    </row>
    <row r="83" spans="1:24" x14ac:dyDescent="0.15">
      <c r="A83" s="85"/>
      <c r="B83" s="74"/>
      <c r="C83" s="12">
        <f>C82+1</f>
        <v>72</v>
      </c>
      <c r="D83" s="12" t="s">
        <v>329</v>
      </c>
      <c r="E83" s="12" t="s">
        <v>127</v>
      </c>
      <c r="F83" s="12" t="s">
        <v>289</v>
      </c>
      <c r="G83" s="12" t="s">
        <v>151</v>
      </c>
      <c r="H83" s="13" t="s">
        <v>9</v>
      </c>
      <c r="I83" s="13" t="s">
        <v>9</v>
      </c>
      <c r="J83" s="13"/>
      <c r="K83" s="13" t="s">
        <v>9</v>
      </c>
      <c r="L83" s="13"/>
      <c r="M83" s="13"/>
      <c r="N83" s="13"/>
      <c r="O83" s="13" t="s">
        <v>9</v>
      </c>
      <c r="P83" s="13" t="s">
        <v>9</v>
      </c>
      <c r="Q83" s="13"/>
      <c r="R83" s="13"/>
      <c r="S83" s="13"/>
      <c r="T83" s="13"/>
      <c r="U83" s="12" t="s">
        <v>11</v>
      </c>
      <c r="V83" s="14">
        <v>8</v>
      </c>
      <c r="W83" s="14">
        <v>11</v>
      </c>
      <c r="X83" s="15" t="s">
        <v>272</v>
      </c>
    </row>
    <row r="84" spans="1:24" x14ac:dyDescent="0.15">
      <c r="A84" s="85"/>
      <c r="B84" s="75"/>
      <c r="C84" s="12">
        <f t="shared" ref="C84" si="9">C83+1</f>
        <v>73</v>
      </c>
      <c r="D84" s="12" t="s">
        <v>212</v>
      </c>
      <c r="E84" s="12" t="s">
        <v>128</v>
      </c>
      <c r="F84" s="12" t="s">
        <v>289</v>
      </c>
      <c r="G84" s="12" t="s">
        <v>156</v>
      </c>
      <c r="H84" s="13" t="s">
        <v>9</v>
      </c>
      <c r="I84" s="13" t="s">
        <v>9</v>
      </c>
      <c r="J84" s="13"/>
      <c r="K84" s="13" t="s">
        <v>9</v>
      </c>
      <c r="L84" s="13" t="s">
        <v>9</v>
      </c>
      <c r="M84" s="13" t="s">
        <v>9</v>
      </c>
      <c r="N84" s="13" t="s">
        <v>9</v>
      </c>
      <c r="O84" s="13" t="s">
        <v>9</v>
      </c>
      <c r="P84" s="13" t="s">
        <v>9</v>
      </c>
      <c r="Q84" s="13"/>
      <c r="R84" s="13"/>
      <c r="S84" s="13"/>
      <c r="T84" s="13"/>
      <c r="U84" s="12" t="s">
        <v>11</v>
      </c>
      <c r="V84" s="14">
        <v>3</v>
      </c>
      <c r="W84" s="14">
        <v>38</v>
      </c>
      <c r="X84" s="15" t="s">
        <v>213</v>
      </c>
    </row>
    <row r="85" spans="1:24" x14ac:dyDescent="0.15">
      <c r="A85" s="85"/>
      <c r="B85" s="57" t="s">
        <v>340</v>
      </c>
      <c r="C85" s="57"/>
      <c r="D85" s="16" t="str">
        <f>"一般局　"&amp;COUNTA(D82:D82)&amp;"局"</f>
        <v>一般局　1局</v>
      </c>
      <c r="E85" s="59" t="s">
        <v>349</v>
      </c>
      <c r="F85" s="59"/>
      <c r="G85" s="60"/>
      <c r="H85" s="17">
        <f>COUNTA(H82:H82)</f>
        <v>1</v>
      </c>
      <c r="I85" s="17">
        <f t="shared" ref="I85:T85" si="10">COUNTA(I82:I82)</f>
        <v>1</v>
      </c>
      <c r="J85" s="17">
        <f t="shared" si="10"/>
        <v>1</v>
      </c>
      <c r="K85" s="17">
        <f t="shared" si="10"/>
        <v>1</v>
      </c>
      <c r="L85" s="17">
        <f t="shared" si="10"/>
        <v>0</v>
      </c>
      <c r="M85" s="17">
        <f t="shared" si="10"/>
        <v>1</v>
      </c>
      <c r="N85" s="17">
        <f t="shared" si="10"/>
        <v>0</v>
      </c>
      <c r="O85" s="17">
        <f>COUNTA(O82:O82)</f>
        <v>1</v>
      </c>
      <c r="P85" s="17">
        <f t="shared" si="10"/>
        <v>1</v>
      </c>
      <c r="Q85" s="17">
        <f t="shared" si="10"/>
        <v>0</v>
      </c>
      <c r="R85" s="17">
        <f t="shared" si="10"/>
        <v>0</v>
      </c>
      <c r="S85" s="17">
        <f t="shared" si="10"/>
        <v>0</v>
      </c>
      <c r="T85" s="17">
        <f t="shared" si="10"/>
        <v>0</v>
      </c>
      <c r="U85" s="18"/>
      <c r="V85" s="61"/>
      <c r="W85" s="61"/>
      <c r="X85" s="62"/>
    </row>
    <row r="86" spans="1:24" ht="15" thickBot="1" x14ac:dyDescent="0.2">
      <c r="A86" s="85"/>
      <c r="B86" s="58"/>
      <c r="C86" s="58"/>
      <c r="D86" s="19" t="str">
        <f>"自排局　"&amp;COUNTA(D83:D84)&amp;"局"</f>
        <v>自排局　2局</v>
      </c>
      <c r="E86" s="65" t="s">
        <v>349</v>
      </c>
      <c r="F86" s="65"/>
      <c r="G86" s="66"/>
      <c r="H86" s="20">
        <f>COUNTA(H83:H84)</f>
        <v>2</v>
      </c>
      <c r="I86" s="20">
        <f t="shared" ref="I86:T86" si="11">COUNTA(I83:I84)</f>
        <v>2</v>
      </c>
      <c r="J86" s="20">
        <f t="shared" si="11"/>
        <v>0</v>
      </c>
      <c r="K86" s="20">
        <f t="shared" si="11"/>
        <v>2</v>
      </c>
      <c r="L86" s="20">
        <f t="shared" si="11"/>
        <v>1</v>
      </c>
      <c r="M86" s="20">
        <f t="shared" si="11"/>
        <v>1</v>
      </c>
      <c r="N86" s="20">
        <f t="shared" si="11"/>
        <v>1</v>
      </c>
      <c r="O86" s="20">
        <f t="shared" si="11"/>
        <v>2</v>
      </c>
      <c r="P86" s="20">
        <f t="shared" si="11"/>
        <v>2</v>
      </c>
      <c r="Q86" s="20">
        <f t="shared" si="11"/>
        <v>0</v>
      </c>
      <c r="R86" s="20">
        <f t="shared" si="11"/>
        <v>0</v>
      </c>
      <c r="S86" s="20">
        <f t="shared" si="11"/>
        <v>0</v>
      </c>
      <c r="T86" s="20">
        <f t="shared" si="11"/>
        <v>0</v>
      </c>
      <c r="U86" s="21"/>
      <c r="V86" s="63"/>
      <c r="W86" s="63"/>
      <c r="X86" s="64"/>
    </row>
    <row r="87" spans="1:24" x14ac:dyDescent="0.15">
      <c r="A87" s="85"/>
      <c r="B87" s="73" t="s">
        <v>64</v>
      </c>
      <c r="C87" s="8">
        <f>C84+1</f>
        <v>74</v>
      </c>
      <c r="D87" s="8" t="s">
        <v>214</v>
      </c>
      <c r="E87" s="8" t="s">
        <v>362</v>
      </c>
      <c r="F87" s="8" t="s">
        <v>289</v>
      </c>
      <c r="G87" s="8" t="s">
        <v>157</v>
      </c>
      <c r="H87" s="9" t="s">
        <v>9</v>
      </c>
      <c r="I87" s="9" t="s">
        <v>9</v>
      </c>
      <c r="J87" s="9"/>
      <c r="K87" s="9" t="s">
        <v>9</v>
      </c>
      <c r="L87" s="9"/>
      <c r="M87" s="9"/>
      <c r="N87" s="9"/>
      <c r="O87" s="9" t="s">
        <v>9</v>
      </c>
      <c r="P87" s="9" t="s">
        <v>359</v>
      </c>
      <c r="Q87" s="9" t="s">
        <v>359</v>
      </c>
      <c r="R87" s="9" t="s">
        <v>359</v>
      </c>
      <c r="S87" s="9"/>
      <c r="T87" s="9"/>
      <c r="U87" s="8" t="s">
        <v>10</v>
      </c>
      <c r="V87" s="10">
        <v>3</v>
      </c>
      <c r="W87" s="10">
        <v>12</v>
      </c>
      <c r="X87" s="11"/>
    </row>
    <row r="88" spans="1:24" x14ac:dyDescent="0.15">
      <c r="A88" s="85"/>
      <c r="B88" s="74"/>
      <c r="C88" s="12">
        <f>C87+1</f>
        <v>75</v>
      </c>
      <c r="D88" s="12" t="s">
        <v>215</v>
      </c>
      <c r="E88" s="12" t="s">
        <v>129</v>
      </c>
      <c r="F88" s="12" t="s">
        <v>290</v>
      </c>
      <c r="G88" s="12" t="s">
        <v>216</v>
      </c>
      <c r="H88" s="13" t="s">
        <v>9</v>
      </c>
      <c r="I88" s="13" t="s">
        <v>9</v>
      </c>
      <c r="J88" s="13" t="s">
        <v>9</v>
      </c>
      <c r="K88" s="13" t="s">
        <v>9</v>
      </c>
      <c r="L88" s="13" t="s">
        <v>9</v>
      </c>
      <c r="M88" s="13" t="s">
        <v>9</v>
      </c>
      <c r="N88" s="13"/>
      <c r="O88" s="13" t="s">
        <v>9</v>
      </c>
      <c r="P88" s="13" t="s">
        <v>9</v>
      </c>
      <c r="Q88" s="13" t="s">
        <v>9</v>
      </c>
      <c r="R88" s="13"/>
      <c r="S88" s="13" t="s">
        <v>9</v>
      </c>
      <c r="T88" s="13"/>
      <c r="U88" s="12" t="s">
        <v>10</v>
      </c>
      <c r="V88" s="14">
        <v>10</v>
      </c>
      <c r="W88" s="14">
        <v>14</v>
      </c>
      <c r="X88" s="15"/>
    </row>
    <row r="89" spans="1:24" x14ac:dyDescent="0.15">
      <c r="A89" s="85"/>
      <c r="B89" s="74"/>
      <c r="C89" s="12">
        <f t="shared" ref="C89:C90" si="12">C88+1</f>
        <v>76</v>
      </c>
      <c r="D89" s="12" t="s">
        <v>65</v>
      </c>
      <c r="E89" s="12" t="s">
        <v>217</v>
      </c>
      <c r="F89" s="12" t="s">
        <v>290</v>
      </c>
      <c r="G89" s="12" t="s">
        <v>159</v>
      </c>
      <c r="H89" s="13" t="s">
        <v>9</v>
      </c>
      <c r="I89" s="13" t="s">
        <v>9</v>
      </c>
      <c r="J89" s="13"/>
      <c r="K89" s="13" t="s">
        <v>9</v>
      </c>
      <c r="L89" s="13"/>
      <c r="M89" s="13" t="s">
        <v>9</v>
      </c>
      <c r="N89" s="13"/>
      <c r="O89" s="13" t="s">
        <v>9</v>
      </c>
      <c r="P89" s="13"/>
      <c r="Q89" s="13"/>
      <c r="R89" s="13"/>
      <c r="S89" s="13"/>
      <c r="T89" s="13"/>
      <c r="U89" s="12" t="s">
        <v>10</v>
      </c>
      <c r="V89" s="14">
        <v>8</v>
      </c>
      <c r="W89" s="14">
        <v>16</v>
      </c>
      <c r="X89" s="15"/>
    </row>
    <row r="90" spans="1:24" x14ac:dyDescent="0.15">
      <c r="A90" s="85"/>
      <c r="B90" s="75"/>
      <c r="C90" s="12">
        <f t="shared" si="12"/>
        <v>77</v>
      </c>
      <c r="D90" s="12" t="s">
        <v>218</v>
      </c>
      <c r="E90" s="12" t="s">
        <v>280</v>
      </c>
      <c r="F90" s="12" t="s">
        <v>289</v>
      </c>
      <c r="G90" s="12" t="s">
        <v>175</v>
      </c>
      <c r="H90" s="13" t="s">
        <v>9</v>
      </c>
      <c r="I90" s="13" t="s">
        <v>9</v>
      </c>
      <c r="J90" s="13" t="s">
        <v>9</v>
      </c>
      <c r="K90" s="13"/>
      <c r="L90" s="13" t="s">
        <v>9</v>
      </c>
      <c r="M90" s="13" t="s">
        <v>9</v>
      </c>
      <c r="N90" s="13" t="s">
        <v>9</v>
      </c>
      <c r="O90" s="13" t="s">
        <v>9</v>
      </c>
      <c r="P90" s="13"/>
      <c r="Q90" s="13"/>
      <c r="R90" s="13"/>
      <c r="S90" s="13"/>
      <c r="T90" s="13"/>
      <c r="U90" s="12" t="s">
        <v>11</v>
      </c>
      <c r="V90" s="14">
        <v>3</v>
      </c>
      <c r="W90" s="14">
        <v>8</v>
      </c>
      <c r="X90" s="15" t="s">
        <v>43</v>
      </c>
    </row>
    <row r="91" spans="1:24" x14ac:dyDescent="0.15">
      <c r="A91" s="85"/>
      <c r="B91" s="57" t="s">
        <v>341</v>
      </c>
      <c r="C91" s="57"/>
      <c r="D91" s="16" t="str">
        <f>"一般局　"&amp;COUNTA(D87:D89)&amp;"局"</f>
        <v>一般局　3局</v>
      </c>
      <c r="E91" s="59" t="s">
        <v>349</v>
      </c>
      <c r="F91" s="59"/>
      <c r="G91" s="60"/>
      <c r="H91" s="17">
        <f>COUNTA(H87:H89)</f>
        <v>3</v>
      </c>
      <c r="I91" s="17">
        <f t="shared" ref="I91:T91" si="13">COUNTA(I87:I89)</f>
        <v>3</v>
      </c>
      <c r="J91" s="17">
        <f t="shared" si="13"/>
        <v>1</v>
      </c>
      <c r="K91" s="17">
        <f t="shared" si="13"/>
        <v>3</v>
      </c>
      <c r="L91" s="17">
        <f t="shared" si="13"/>
        <v>1</v>
      </c>
      <c r="M91" s="17">
        <f t="shared" si="13"/>
        <v>2</v>
      </c>
      <c r="N91" s="17">
        <f t="shared" si="13"/>
        <v>0</v>
      </c>
      <c r="O91" s="17">
        <f t="shared" si="13"/>
        <v>3</v>
      </c>
      <c r="P91" s="17">
        <f t="shared" si="13"/>
        <v>2</v>
      </c>
      <c r="Q91" s="17">
        <f t="shared" si="13"/>
        <v>2</v>
      </c>
      <c r="R91" s="17">
        <f t="shared" si="13"/>
        <v>1</v>
      </c>
      <c r="S91" s="17">
        <f t="shared" si="13"/>
        <v>1</v>
      </c>
      <c r="T91" s="17">
        <f t="shared" si="13"/>
        <v>0</v>
      </c>
      <c r="U91" s="18"/>
      <c r="V91" s="61"/>
      <c r="W91" s="61"/>
      <c r="X91" s="62"/>
    </row>
    <row r="92" spans="1:24" ht="15" thickBot="1" x14ac:dyDescent="0.2">
      <c r="A92" s="85"/>
      <c r="B92" s="58"/>
      <c r="C92" s="58"/>
      <c r="D92" s="19" t="str">
        <f>"自排局　"&amp;COUNTA(D90:D90)&amp;"局"</f>
        <v>自排局　1局</v>
      </c>
      <c r="E92" s="65" t="s">
        <v>349</v>
      </c>
      <c r="F92" s="65"/>
      <c r="G92" s="66"/>
      <c r="H92" s="20">
        <f>COUNTA(H90:H90)</f>
        <v>1</v>
      </c>
      <c r="I92" s="20">
        <f t="shared" ref="I92:T92" si="14">COUNTA(I90:I90)</f>
        <v>1</v>
      </c>
      <c r="J92" s="20">
        <f t="shared" si="14"/>
        <v>1</v>
      </c>
      <c r="K92" s="20">
        <f t="shared" si="14"/>
        <v>0</v>
      </c>
      <c r="L92" s="20">
        <f t="shared" si="14"/>
        <v>1</v>
      </c>
      <c r="M92" s="20">
        <f t="shared" si="14"/>
        <v>1</v>
      </c>
      <c r="N92" s="20">
        <f t="shared" si="14"/>
        <v>1</v>
      </c>
      <c r="O92" s="20">
        <f t="shared" si="14"/>
        <v>1</v>
      </c>
      <c r="P92" s="20">
        <f t="shared" si="14"/>
        <v>0</v>
      </c>
      <c r="Q92" s="20">
        <f t="shared" si="14"/>
        <v>0</v>
      </c>
      <c r="R92" s="20">
        <f t="shared" si="14"/>
        <v>0</v>
      </c>
      <c r="S92" s="20">
        <f t="shared" si="14"/>
        <v>0</v>
      </c>
      <c r="T92" s="20">
        <f t="shared" si="14"/>
        <v>0</v>
      </c>
      <c r="U92" s="21"/>
      <c r="V92" s="63"/>
      <c r="W92" s="63"/>
      <c r="X92" s="64"/>
    </row>
    <row r="93" spans="1:24" x14ac:dyDescent="0.15">
      <c r="A93" s="85"/>
      <c r="B93" s="73" t="s">
        <v>66</v>
      </c>
      <c r="C93" s="8">
        <f>C90+1</f>
        <v>78</v>
      </c>
      <c r="D93" s="8" t="s">
        <v>219</v>
      </c>
      <c r="E93" s="8" t="s">
        <v>130</v>
      </c>
      <c r="F93" s="8" t="s">
        <v>289</v>
      </c>
      <c r="G93" s="8" t="s">
        <v>159</v>
      </c>
      <c r="H93" s="9" t="s">
        <v>9</v>
      </c>
      <c r="I93" s="9" t="s">
        <v>9</v>
      </c>
      <c r="J93" s="9" t="s">
        <v>9</v>
      </c>
      <c r="K93" s="9" t="s">
        <v>9</v>
      </c>
      <c r="L93" s="9" t="s">
        <v>9</v>
      </c>
      <c r="M93" s="9" t="s">
        <v>9</v>
      </c>
      <c r="N93" s="9"/>
      <c r="O93" s="9" t="s">
        <v>9</v>
      </c>
      <c r="P93" s="9"/>
      <c r="Q93" s="9"/>
      <c r="R93" s="9"/>
      <c r="S93" s="9"/>
      <c r="T93" s="9"/>
      <c r="U93" s="8" t="s">
        <v>10</v>
      </c>
      <c r="V93" s="10">
        <v>10</v>
      </c>
      <c r="W93" s="10">
        <v>15</v>
      </c>
      <c r="X93" s="11"/>
    </row>
    <row r="94" spans="1:24" x14ac:dyDescent="0.15">
      <c r="A94" s="85"/>
      <c r="B94" s="74"/>
      <c r="C94" s="12">
        <f>C93+1</f>
        <v>79</v>
      </c>
      <c r="D94" s="12" t="s">
        <v>220</v>
      </c>
      <c r="E94" s="12" t="s">
        <v>131</v>
      </c>
      <c r="F94" s="12" t="s">
        <v>289</v>
      </c>
      <c r="G94" s="12" t="s">
        <v>148</v>
      </c>
      <c r="H94" s="13" t="s">
        <v>9</v>
      </c>
      <c r="I94" s="13" t="s">
        <v>9</v>
      </c>
      <c r="J94" s="13" t="s">
        <v>320</v>
      </c>
      <c r="K94" s="13" t="s">
        <v>9</v>
      </c>
      <c r="L94" s="13"/>
      <c r="M94" s="13" t="s">
        <v>9</v>
      </c>
      <c r="N94" s="13"/>
      <c r="O94" s="13" t="s">
        <v>9</v>
      </c>
      <c r="P94" s="13" t="s">
        <v>9</v>
      </c>
      <c r="Q94" s="13" t="s">
        <v>9</v>
      </c>
      <c r="R94" s="13"/>
      <c r="S94" s="13"/>
      <c r="T94" s="13"/>
      <c r="U94" s="12" t="s">
        <v>10</v>
      </c>
      <c r="V94" s="14">
        <v>18</v>
      </c>
      <c r="W94" s="14">
        <v>28</v>
      </c>
      <c r="X94" s="15"/>
    </row>
    <row r="95" spans="1:24" x14ac:dyDescent="0.15">
      <c r="A95" s="85"/>
      <c r="B95" s="75"/>
      <c r="C95" s="12">
        <f t="shared" ref="C95" si="15">C94+1</f>
        <v>80</v>
      </c>
      <c r="D95" s="12" t="s">
        <v>221</v>
      </c>
      <c r="E95" s="12" t="s">
        <v>132</v>
      </c>
      <c r="F95" s="12" t="s">
        <v>289</v>
      </c>
      <c r="G95" s="12" t="s">
        <v>152</v>
      </c>
      <c r="H95" s="13" t="s">
        <v>9</v>
      </c>
      <c r="I95" s="13" t="s">
        <v>9</v>
      </c>
      <c r="J95" s="13" t="s">
        <v>9</v>
      </c>
      <c r="K95" s="13" t="s">
        <v>9</v>
      </c>
      <c r="L95" s="13" t="s">
        <v>9</v>
      </c>
      <c r="M95" s="13" t="s">
        <v>9</v>
      </c>
      <c r="N95" s="13" t="s">
        <v>9</v>
      </c>
      <c r="O95" s="13" t="s">
        <v>9</v>
      </c>
      <c r="P95" s="13"/>
      <c r="Q95" s="13"/>
      <c r="R95" s="13"/>
      <c r="S95" s="13"/>
      <c r="T95" s="13"/>
      <c r="U95" s="12" t="s">
        <v>11</v>
      </c>
      <c r="V95" s="14">
        <v>10</v>
      </c>
      <c r="W95" s="14">
        <v>15</v>
      </c>
      <c r="X95" s="15" t="s">
        <v>271</v>
      </c>
    </row>
    <row r="96" spans="1:24" x14ac:dyDescent="0.15">
      <c r="A96" s="85"/>
      <c r="B96" s="57" t="s">
        <v>342</v>
      </c>
      <c r="C96" s="57"/>
      <c r="D96" s="16" t="str">
        <f>"一般局　"&amp;COUNTA(D93:D94)&amp;"局"</f>
        <v>一般局　2局</v>
      </c>
      <c r="E96" s="59" t="s">
        <v>349</v>
      </c>
      <c r="F96" s="59"/>
      <c r="G96" s="60"/>
      <c r="H96" s="17">
        <f>COUNTA(H93:H94)</f>
        <v>2</v>
      </c>
      <c r="I96" s="17">
        <f t="shared" ref="I96:T96" si="16">COUNTA(I93:I94)</f>
        <v>2</v>
      </c>
      <c r="J96" s="17">
        <f t="shared" si="16"/>
        <v>2</v>
      </c>
      <c r="K96" s="17">
        <f t="shared" si="16"/>
        <v>2</v>
      </c>
      <c r="L96" s="17">
        <f t="shared" si="16"/>
        <v>1</v>
      </c>
      <c r="M96" s="17">
        <f t="shared" si="16"/>
        <v>2</v>
      </c>
      <c r="N96" s="17">
        <f t="shared" si="16"/>
        <v>0</v>
      </c>
      <c r="O96" s="17">
        <f t="shared" si="16"/>
        <v>2</v>
      </c>
      <c r="P96" s="17">
        <f t="shared" si="16"/>
        <v>1</v>
      </c>
      <c r="Q96" s="17">
        <f t="shared" si="16"/>
        <v>1</v>
      </c>
      <c r="R96" s="17">
        <f t="shared" si="16"/>
        <v>0</v>
      </c>
      <c r="S96" s="17">
        <f t="shared" si="16"/>
        <v>0</v>
      </c>
      <c r="T96" s="17">
        <f t="shared" si="16"/>
        <v>0</v>
      </c>
      <c r="U96" s="18"/>
      <c r="V96" s="61"/>
      <c r="W96" s="61"/>
      <c r="X96" s="62"/>
    </row>
    <row r="97" spans="1:24" ht="15" thickBot="1" x14ac:dyDescent="0.2">
      <c r="A97" s="85"/>
      <c r="B97" s="58"/>
      <c r="C97" s="58"/>
      <c r="D97" s="19" t="str">
        <f>"自排局　"&amp;COUNTA(D95:D95)&amp;"局"</f>
        <v>自排局　1局</v>
      </c>
      <c r="E97" s="65" t="s">
        <v>349</v>
      </c>
      <c r="F97" s="65"/>
      <c r="G97" s="66"/>
      <c r="H97" s="20">
        <f>COUNTA(H95:H95)</f>
        <v>1</v>
      </c>
      <c r="I97" s="20">
        <f t="shared" ref="I97:T97" si="17">COUNTA(I95:I95)</f>
        <v>1</v>
      </c>
      <c r="J97" s="20">
        <f t="shared" si="17"/>
        <v>1</v>
      </c>
      <c r="K97" s="20">
        <f t="shared" si="17"/>
        <v>1</v>
      </c>
      <c r="L97" s="20">
        <f t="shared" si="17"/>
        <v>1</v>
      </c>
      <c r="M97" s="20">
        <f t="shared" si="17"/>
        <v>1</v>
      </c>
      <c r="N97" s="20">
        <f t="shared" si="17"/>
        <v>1</v>
      </c>
      <c r="O97" s="20">
        <f t="shared" si="17"/>
        <v>1</v>
      </c>
      <c r="P97" s="20">
        <f t="shared" si="17"/>
        <v>0</v>
      </c>
      <c r="Q97" s="20">
        <f t="shared" si="17"/>
        <v>0</v>
      </c>
      <c r="R97" s="20">
        <f t="shared" si="17"/>
        <v>0</v>
      </c>
      <c r="S97" s="20">
        <f t="shared" si="17"/>
        <v>0</v>
      </c>
      <c r="T97" s="20">
        <f t="shared" si="17"/>
        <v>0</v>
      </c>
      <c r="U97" s="21"/>
      <c r="V97" s="63"/>
      <c r="W97" s="63"/>
      <c r="X97" s="64"/>
    </row>
    <row r="98" spans="1:24" x14ac:dyDescent="0.15">
      <c r="A98" s="85"/>
      <c r="B98" s="73" t="s">
        <v>262</v>
      </c>
      <c r="C98" s="8">
        <f>C95+1</f>
        <v>81</v>
      </c>
      <c r="D98" s="8" t="s">
        <v>67</v>
      </c>
      <c r="E98" s="8" t="s">
        <v>133</v>
      </c>
      <c r="F98" s="8" t="s">
        <v>290</v>
      </c>
      <c r="G98" s="8" t="s">
        <v>152</v>
      </c>
      <c r="H98" s="9" t="s">
        <v>9</v>
      </c>
      <c r="I98" s="9" t="s">
        <v>9</v>
      </c>
      <c r="J98" s="9"/>
      <c r="K98" s="9" t="s">
        <v>9</v>
      </c>
      <c r="L98" s="9"/>
      <c r="M98" s="9"/>
      <c r="N98" s="9"/>
      <c r="O98" s="9" t="s">
        <v>9</v>
      </c>
      <c r="P98" s="9"/>
      <c r="Q98" s="9"/>
      <c r="R98" s="9"/>
      <c r="S98" s="9"/>
      <c r="T98" s="22"/>
      <c r="U98" s="8" t="s">
        <v>10</v>
      </c>
      <c r="V98" s="10">
        <v>7</v>
      </c>
      <c r="W98" s="10">
        <v>13</v>
      </c>
      <c r="X98" s="11"/>
    </row>
    <row r="99" spans="1:24" x14ac:dyDescent="0.15">
      <c r="A99" s="85"/>
      <c r="B99" s="74"/>
      <c r="C99" s="12">
        <f>C98+1</f>
        <v>82</v>
      </c>
      <c r="D99" s="12" t="s">
        <v>222</v>
      </c>
      <c r="E99" s="12" t="s">
        <v>134</v>
      </c>
      <c r="F99" s="12" t="s">
        <v>289</v>
      </c>
      <c r="G99" s="12" t="s">
        <v>157</v>
      </c>
      <c r="H99" s="13" t="s">
        <v>9</v>
      </c>
      <c r="I99" s="13" t="s">
        <v>9</v>
      </c>
      <c r="J99" s="13"/>
      <c r="K99" s="13" t="s">
        <v>9</v>
      </c>
      <c r="L99" s="13" t="s">
        <v>9</v>
      </c>
      <c r="M99" s="13" t="s">
        <v>9</v>
      </c>
      <c r="N99" s="13"/>
      <c r="O99" s="13" t="s">
        <v>9</v>
      </c>
      <c r="P99" s="13"/>
      <c r="Q99" s="13"/>
      <c r="R99" s="13"/>
      <c r="S99" s="13"/>
      <c r="T99" s="23"/>
      <c r="U99" s="12" t="s">
        <v>10</v>
      </c>
      <c r="V99" s="14">
        <v>21</v>
      </c>
      <c r="W99" s="14">
        <v>28</v>
      </c>
      <c r="X99" s="15"/>
    </row>
    <row r="100" spans="1:24" x14ac:dyDescent="0.15">
      <c r="A100" s="85"/>
      <c r="B100" s="74"/>
      <c r="C100" s="12">
        <f t="shared" ref="C100:C102" si="18">C99+1</f>
        <v>83</v>
      </c>
      <c r="D100" s="12" t="s">
        <v>223</v>
      </c>
      <c r="E100" s="12" t="s">
        <v>135</v>
      </c>
      <c r="F100" s="12" t="s">
        <v>292</v>
      </c>
      <c r="G100" s="12" t="s">
        <v>166</v>
      </c>
      <c r="H100" s="13" t="s">
        <v>9</v>
      </c>
      <c r="I100" s="13" t="s">
        <v>9</v>
      </c>
      <c r="J100" s="13" t="s">
        <v>320</v>
      </c>
      <c r="K100" s="13" t="s">
        <v>9</v>
      </c>
      <c r="L100" s="13"/>
      <c r="M100" s="13" t="s">
        <v>9</v>
      </c>
      <c r="N100" s="13"/>
      <c r="O100" s="13" t="s">
        <v>9</v>
      </c>
      <c r="P100" s="13"/>
      <c r="Q100" s="13"/>
      <c r="R100" s="13"/>
      <c r="S100" s="13"/>
      <c r="T100" s="23"/>
      <c r="U100" s="12" t="s">
        <v>10</v>
      </c>
      <c r="V100" s="14">
        <v>4</v>
      </c>
      <c r="W100" s="14">
        <v>8</v>
      </c>
      <c r="X100" s="15"/>
    </row>
    <row r="101" spans="1:24" x14ac:dyDescent="0.15">
      <c r="A101" s="85"/>
      <c r="B101" s="74"/>
      <c r="C101" s="12">
        <f t="shared" si="18"/>
        <v>84</v>
      </c>
      <c r="D101" s="12" t="s">
        <v>224</v>
      </c>
      <c r="E101" s="12" t="s">
        <v>136</v>
      </c>
      <c r="F101" s="12" t="s">
        <v>288</v>
      </c>
      <c r="G101" s="12" t="s">
        <v>167</v>
      </c>
      <c r="H101" s="13" t="s">
        <v>9</v>
      </c>
      <c r="I101" s="13" t="s">
        <v>9</v>
      </c>
      <c r="J101" s="13"/>
      <c r="K101" s="13"/>
      <c r="L101" s="13"/>
      <c r="M101" s="13"/>
      <c r="N101" s="13"/>
      <c r="O101" s="13" t="s">
        <v>9</v>
      </c>
      <c r="P101" s="13"/>
      <c r="Q101" s="13"/>
      <c r="R101" s="13"/>
      <c r="S101" s="13"/>
      <c r="T101" s="23"/>
      <c r="U101" s="12" t="s">
        <v>11</v>
      </c>
      <c r="V101" s="14">
        <v>2</v>
      </c>
      <c r="W101" s="14">
        <v>7</v>
      </c>
      <c r="X101" s="15" t="s">
        <v>200</v>
      </c>
    </row>
    <row r="102" spans="1:24" x14ac:dyDescent="0.15">
      <c r="A102" s="85"/>
      <c r="B102" s="75"/>
      <c r="C102" s="12">
        <f t="shared" si="18"/>
        <v>85</v>
      </c>
      <c r="D102" s="12" t="s">
        <v>225</v>
      </c>
      <c r="E102" s="12" t="s">
        <v>281</v>
      </c>
      <c r="F102" s="12" t="s">
        <v>294</v>
      </c>
      <c r="G102" s="12" t="s">
        <v>205</v>
      </c>
      <c r="H102" s="13" t="s">
        <v>9</v>
      </c>
      <c r="I102" s="13" t="s">
        <v>9</v>
      </c>
      <c r="J102" s="13" t="s">
        <v>9</v>
      </c>
      <c r="K102" s="13"/>
      <c r="L102" s="13"/>
      <c r="M102" s="13" t="s">
        <v>9</v>
      </c>
      <c r="N102" s="13" t="s">
        <v>9</v>
      </c>
      <c r="O102" s="13" t="s">
        <v>9</v>
      </c>
      <c r="P102" s="13"/>
      <c r="Q102" s="13"/>
      <c r="R102" s="13"/>
      <c r="S102" s="13"/>
      <c r="T102" s="23"/>
      <c r="U102" s="12" t="s">
        <v>11</v>
      </c>
      <c r="V102" s="14">
        <v>2</v>
      </c>
      <c r="W102" s="14">
        <v>9</v>
      </c>
      <c r="X102" s="15" t="s">
        <v>200</v>
      </c>
    </row>
    <row r="103" spans="1:24" x14ac:dyDescent="0.15">
      <c r="A103" s="85"/>
      <c r="B103" s="57" t="s">
        <v>343</v>
      </c>
      <c r="C103" s="57"/>
      <c r="D103" s="16" t="str">
        <f>"一般局　"&amp;COUNTA(D98:D100)&amp;"局"</f>
        <v>一般局　3局</v>
      </c>
      <c r="E103" s="59" t="s">
        <v>349</v>
      </c>
      <c r="F103" s="59"/>
      <c r="G103" s="60"/>
      <c r="H103" s="17">
        <f>COUNTA(H98:H100)</f>
        <v>3</v>
      </c>
      <c r="I103" s="17">
        <f t="shared" ref="I103:T103" si="19">COUNTA(I98:I100)</f>
        <v>3</v>
      </c>
      <c r="J103" s="17">
        <f t="shared" si="19"/>
        <v>1</v>
      </c>
      <c r="K103" s="17">
        <f t="shared" si="19"/>
        <v>3</v>
      </c>
      <c r="L103" s="17">
        <f t="shared" si="19"/>
        <v>1</v>
      </c>
      <c r="M103" s="17">
        <f t="shared" si="19"/>
        <v>2</v>
      </c>
      <c r="N103" s="17">
        <f t="shared" si="19"/>
        <v>0</v>
      </c>
      <c r="O103" s="17">
        <f t="shared" si="19"/>
        <v>3</v>
      </c>
      <c r="P103" s="17">
        <f t="shared" si="19"/>
        <v>0</v>
      </c>
      <c r="Q103" s="17">
        <f t="shared" si="19"/>
        <v>0</v>
      </c>
      <c r="R103" s="17">
        <f t="shared" si="19"/>
        <v>0</v>
      </c>
      <c r="S103" s="17">
        <f t="shared" si="19"/>
        <v>0</v>
      </c>
      <c r="T103" s="17">
        <f t="shared" si="19"/>
        <v>0</v>
      </c>
      <c r="U103" s="18"/>
      <c r="V103" s="61"/>
      <c r="W103" s="61"/>
      <c r="X103" s="62"/>
    </row>
    <row r="104" spans="1:24" ht="15" thickBot="1" x14ac:dyDescent="0.2">
      <c r="A104" s="85"/>
      <c r="B104" s="58"/>
      <c r="C104" s="58"/>
      <c r="D104" s="19" t="str">
        <f>"自排局　"&amp;COUNTA(D101:D102)&amp;"局"</f>
        <v>自排局　2局</v>
      </c>
      <c r="E104" s="65" t="s">
        <v>349</v>
      </c>
      <c r="F104" s="65"/>
      <c r="G104" s="66"/>
      <c r="H104" s="20">
        <f>COUNTA(H101:H102)</f>
        <v>2</v>
      </c>
      <c r="I104" s="20">
        <f t="shared" ref="I104:T104" si="20">COUNTA(I101:I102)</f>
        <v>2</v>
      </c>
      <c r="J104" s="20">
        <f t="shared" si="20"/>
        <v>1</v>
      </c>
      <c r="K104" s="20">
        <f t="shared" si="20"/>
        <v>0</v>
      </c>
      <c r="L104" s="20">
        <f t="shared" si="20"/>
        <v>0</v>
      </c>
      <c r="M104" s="20">
        <f t="shared" si="20"/>
        <v>1</v>
      </c>
      <c r="N104" s="20">
        <f t="shared" si="20"/>
        <v>1</v>
      </c>
      <c r="O104" s="20">
        <f t="shared" si="20"/>
        <v>2</v>
      </c>
      <c r="P104" s="20">
        <f t="shared" si="20"/>
        <v>0</v>
      </c>
      <c r="Q104" s="20">
        <f t="shared" si="20"/>
        <v>0</v>
      </c>
      <c r="R104" s="20">
        <f t="shared" si="20"/>
        <v>0</v>
      </c>
      <c r="S104" s="20">
        <f t="shared" si="20"/>
        <v>0</v>
      </c>
      <c r="T104" s="20">
        <f t="shared" si="20"/>
        <v>0</v>
      </c>
      <c r="U104" s="21"/>
      <c r="V104" s="63"/>
      <c r="W104" s="63"/>
      <c r="X104" s="64"/>
    </row>
    <row r="105" spans="1:24" x14ac:dyDescent="0.15">
      <c r="A105" s="85"/>
      <c r="B105" s="91" t="s">
        <v>327</v>
      </c>
      <c r="C105" s="8">
        <f>C102+1</f>
        <v>86</v>
      </c>
      <c r="D105" s="8" t="s">
        <v>226</v>
      </c>
      <c r="E105" s="8" t="s">
        <v>137</v>
      </c>
      <c r="F105" s="8" t="s">
        <v>290</v>
      </c>
      <c r="G105" s="8" t="s">
        <v>154</v>
      </c>
      <c r="H105" s="9" t="s">
        <v>9</v>
      </c>
      <c r="I105" s="9" t="s">
        <v>9</v>
      </c>
      <c r="J105" s="9"/>
      <c r="K105" s="9" t="s">
        <v>9</v>
      </c>
      <c r="L105" s="9"/>
      <c r="M105" s="9" t="s">
        <v>9</v>
      </c>
      <c r="N105" s="9"/>
      <c r="O105" s="9" t="s">
        <v>9</v>
      </c>
      <c r="P105" s="9"/>
      <c r="Q105" s="9"/>
      <c r="R105" s="9"/>
      <c r="S105" s="9"/>
      <c r="T105" s="9"/>
      <c r="U105" s="8" t="s">
        <v>10</v>
      </c>
      <c r="V105" s="10">
        <v>6</v>
      </c>
      <c r="W105" s="10">
        <v>13</v>
      </c>
      <c r="X105" s="11"/>
    </row>
    <row r="106" spans="1:24" x14ac:dyDescent="0.15">
      <c r="A106" s="85"/>
      <c r="B106" s="81"/>
      <c r="C106" s="12">
        <f>C105+1</f>
        <v>87</v>
      </c>
      <c r="D106" s="12" t="s">
        <v>316</v>
      </c>
      <c r="E106" s="12" t="s">
        <v>317</v>
      </c>
      <c r="F106" s="12" t="s">
        <v>318</v>
      </c>
      <c r="G106" s="12" t="s">
        <v>319</v>
      </c>
      <c r="H106" s="13" t="s">
        <v>9</v>
      </c>
      <c r="I106" s="13" t="s">
        <v>9</v>
      </c>
      <c r="J106" s="13" t="s">
        <v>9</v>
      </c>
      <c r="K106" s="13" t="s">
        <v>9</v>
      </c>
      <c r="L106" s="13"/>
      <c r="M106" s="13" t="s">
        <v>9</v>
      </c>
      <c r="N106" s="13"/>
      <c r="O106" s="13" t="s">
        <v>9</v>
      </c>
      <c r="P106" s="13" t="s">
        <v>9</v>
      </c>
      <c r="Q106" s="13" t="s">
        <v>9</v>
      </c>
      <c r="R106" s="13"/>
      <c r="S106" s="13"/>
      <c r="T106" s="13"/>
      <c r="U106" s="12" t="s">
        <v>10</v>
      </c>
      <c r="V106" s="14">
        <v>3</v>
      </c>
      <c r="W106" s="14">
        <v>10</v>
      </c>
      <c r="X106" s="15"/>
    </row>
    <row r="107" spans="1:24" x14ac:dyDescent="0.15">
      <c r="A107" s="85"/>
      <c r="B107" s="81"/>
      <c r="C107" s="12">
        <f t="shared" ref="C107:C108" si="21">C106+1</f>
        <v>88</v>
      </c>
      <c r="D107" s="12" t="s">
        <v>227</v>
      </c>
      <c r="E107" s="12" t="s">
        <v>138</v>
      </c>
      <c r="F107" s="12" t="s">
        <v>289</v>
      </c>
      <c r="G107" s="12" t="s">
        <v>157</v>
      </c>
      <c r="H107" s="13" t="s">
        <v>9</v>
      </c>
      <c r="I107" s="13" t="s">
        <v>9</v>
      </c>
      <c r="J107" s="13" t="s">
        <v>320</v>
      </c>
      <c r="K107" s="13"/>
      <c r="L107" s="13" t="s">
        <v>9</v>
      </c>
      <c r="M107" s="13" t="s">
        <v>9</v>
      </c>
      <c r="N107" s="13" t="s">
        <v>9</v>
      </c>
      <c r="O107" s="13" t="s">
        <v>9</v>
      </c>
      <c r="P107" s="13"/>
      <c r="Q107" s="13"/>
      <c r="R107" s="13"/>
      <c r="S107" s="13"/>
      <c r="T107" s="13"/>
      <c r="U107" s="12" t="s">
        <v>11</v>
      </c>
      <c r="V107" s="14">
        <v>4</v>
      </c>
      <c r="W107" s="14">
        <v>11</v>
      </c>
      <c r="X107" s="15" t="s">
        <v>228</v>
      </c>
    </row>
    <row r="108" spans="1:24" x14ac:dyDescent="0.15">
      <c r="A108" s="85"/>
      <c r="B108" s="82"/>
      <c r="C108" s="12">
        <f t="shared" si="21"/>
        <v>89</v>
      </c>
      <c r="D108" s="12" t="s">
        <v>229</v>
      </c>
      <c r="E108" s="12" t="s">
        <v>282</v>
      </c>
      <c r="F108" s="12" t="s">
        <v>290</v>
      </c>
      <c r="G108" s="12" t="s">
        <v>168</v>
      </c>
      <c r="H108" s="13" t="s">
        <v>9</v>
      </c>
      <c r="I108" s="13" t="s">
        <v>9</v>
      </c>
      <c r="J108" s="13"/>
      <c r="K108" s="13"/>
      <c r="L108" s="13"/>
      <c r="M108" s="13"/>
      <c r="N108" s="13" t="s">
        <v>9</v>
      </c>
      <c r="O108" s="13" t="s">
        <v>9</v>
      </c>
      <c r="P108" s="13"/>
      <c r="Q108" s="13"/>
      <c r="R108" s="13"/>
      <c r="S108" s="13"/>
      <c r="T108" s="13"/>
      <c r="U108" s="12" t="s">
        <v>11</v>
      </c>
      <c r="V108" s="14">
        <v>4</v>
      </c>
      <c r="W108" s="14">
        <v>10</v>
      </c>
      <c r="X108" s="15" t="s">
        <v>230</v>
      </c>
    </row>
    <row r="109" spans="1:24" x14ac:dyDescent="0.15">
      <c r="A109" s="85"/>
      <c r="B109" s="57" t="s">
        <v>344</v>
      </c>
      <c r="C109" s="57"/>
      <c r="D109" s="16" t="str">
        <f>"一般局　"&amp;COUNTA(D105:D106)&amp;"局"</f>
        <v>一般局　2局</v>
      </c>
      <c r="E109" s="59" t="s">
        <v>349</v>
      </c>
      <c r="F109" s="59"/>
      <c r="G109" s="60"/>
      <c r="H109" s="17">
        <f>COUNTA(H105:H106)</f>
        <v>2</v>
      </c>
      <c r="I109" s="17">
        <f t="shared" ref="I109:T109" si="22">COUNTA(I105:I106)</f>
        <v>2</v>
      </c>
      <c r="J109" s="17">
        <f t="shared" si="22"/>
        <v>1</v>
      </c>
      <c r="K109" s="17">
        <f t="shared" si="22"/>
        <v>2</v>
      </c>
      <c r="L109" s="17">
        <f t="shared" si="22"/>
        <v>0</v>
      </c>
      <c r="M109" s="17">
        <f t="shared" si="22"/>
        <v>2</v>
      </c>
      <c r="N109" s="17">
        <f t="shared" si="22"/>
        <v>0</v>
      </c>
      <c r="O109" s="17">
        <f t="shared" si="22"/>
        <v>2</v>
      </c>
      <c r="P109" s="17">
        <f t="shared" si="22"/>
        <v>1</v>
      </c>
      <c r="Q109" s="17">
        <f t="shared" si="22"/>
        <v>1</v>
      </c>
      <c r="R109" s="17">
        <f t="shared" si="22"/>
        <v>0</v>
      </c>
      <c r="S109" s="17">
        <f t="shared" si="22"/>
        <v>0</v>
      </c>
      <c r="T109" s="17">
        <f t="shared" si="22"/>
        <v>0</v>
      </c>
      <c r="U109" s="18"/>
      <c r="V109" s="61"/>
      <c r="W109" s="61"/>
      <c r="X109" s="62"/>
    </row>
    <row r="110" spans="1:24" ht="15" thickBot="1" x14ac:dyDescent="0.2">
      <c r="A110" s="85"/>
      <c r="B110" s="58"/>
      <c r="C110" s="58"/>
      <c r="D110" s="19" t="str">
        <f>"自排局　"&amp;COUNTA(D107:D108)&amp;"局"</f>
        <v>自排局　2局</v>
      </c>
      <c r="E110" s="65" t="s">
        <v>349</v>
      </c>
      <c r="F110" s="65"/>
      <c r="G110" s="66"/>
      <c r="H110" s="20">
        <f>COUNTA(H107:H108)</f>
        <v>2</v>
      </c>
      <c r="I110" s="20">
        <f t="shared" ref="I110:T110" si="23">COUNTA(I107:I108)</f>
        <v>2</v>
      </c>
      <c r="J110" s="20">
        <f t="shared" si="23"/>
        <v>1</v>
      </c>
      <c r="K110" s="20">
        <f t="shared" si="23"/>
        <v>0</v>
      </c>
      <c r="L110" s="20">
        <f t="shared" si="23"/>
        <v>1</v>
      </c>
      <c r="M110" s="20">
        <f t="shared" si="23"/>
        <v>1</v>
      </c>
      <c r="N110" s="20">
        <f t="shared" si="23"/>
        <v>2</v>
      </c>
      <c r="O110" s="20">
        <f t="shared" si="23"/>
        <v>2</v>
      </c>
      <c r="P110" s="20">
        <f t="shared" si="23"/>
        <v>0</v>
      </c>
      <c r="Q110" s="20">
        <f t="shared" si="23"/>
        <v>0</v>
      </c>
      <c r="R110" s="20">
        <f t="shared" si="23"/>
        <v>0</v>
      </c>
      <c r="S110" s="20">
        <f t="shared" si="23"/>
        <v>0</v>
      </c>
      <c r="T110" s="20">
        <f t="shared" si="23"/>
        <v>0</v>
      </c>
      <c r="U110" s="21"/>
      <c r="V110" s="63"/>
      <c r="W110" s="63"/>
      <c r="X110" s="64"/>
    </row>
    <row r="111" spans="1:24" x14ac:dyDescent="0.15">
      <c r="A111" s="85"/>
      <c r="B111" s="73" t="s">
        <v>74</v>
      </c>
      <c r="C111" s="8">
        <f>C108+1</f>
        <v>90</v>
      </c>
      <c r="D111" s="8" t="s">
        <v>231</v>
      </c>
      <c r="E111" s="8" t="s">
        <v>232</v>
      </c>
      <c r="F111" s="8" t="s">
        <v>289</v>
      </c>
      <c r="G111" s="8" t="s">
        <v>160</v>
      </c>
      <c r="H111" s="9" t="s">
        <v>9</v>
      </c>
      <c r="I111" s="9" t="s">
        <v>9</v>
      </c>
      <c r="J111" s="9" t="s">
        <v>9</v>
      </c>
      <c r="K111" s="9" t="s">
        <v>9</v>
      </c>
      <c r="L111" s="9"/>
      <c r="M111" s="9" t="s">
        <v>9</v>
      </c>
      <c r="N111" s="9"/>
      <c r="O111" s="9" t="s">
        <v>9</v>
      </c>
      <c r="P111" s="9"/>
      <c r="Q111" s="9"/>
      <c r="R111" s="9"/>
      <c r="S111" s="9"/>
      <c r="T111" s="9"/>
      <c r="U111" s="8" t="s">
        <v>10</v>
      </c>
      <c r="V111" s="10">
        <v>12</v>
      </c>
      <c r="W111" s="10">
        <v>16</v>
      </c>
      <c r="X111" s="11"/>
    </row>
    <row r="112" spans="1:24" x14ac:dyDescent="0.15">
      <c r="A112" s="85"/>
      <c r="B112" s="74"/>
      <c r="C112" s="12">
        <f>C111+1</f>
        <v>91</v>
      </c>
      <c r="D112" s="12" t="s">
        <v>233</v>
      </c>
      <c r="E112" s="12" t="s">
        <v>234</v>
      </c>
      <c r="F112" s="12" t="s">
        <v>293</v>
      </c>
      <c r="G112" s="12" t="s">
        <v>169</v>
      </c>
      <c r="H112" s="13" t="s">
        <v>9</v>
      </c>
      <c r="I112" s="13" t="s">
        <v>9</v>
      </c>
      <c r="J112" s="13"/>
      <c r="K112" s="13"/>
      <c r="L112" s="13"/>
      <c r="M112" s="13" t="s">
        <v>9</v>
      </c>
      <c r="N112" s="13"/>
      <c r="O112" s="13" t="s">
        <v>9</v>
      </c>
      <c r="P112" s="13"/>
      <c r="Q112" s="13"/>
      <c r="R112" s="13"/>
      <c r="S112" s="13"/>
      <c r="T112" s="13"/>
      <c r="U112" s="12" t="s">
        <v>10</v>
      </c>
      <c r="V112" s="14">
        <v>3</v>
      </c>
      <c r="W112" s="14">
        <v>6</v>
      </c>
      <c r="X112" s="15"/>
    </row>
    <row r="113" spans="1:24" x14ac:dyDescent="0.15">
      <c r="A113" s="85"/>
      <c r="B113" s="74"/>
      <c r="C113" s="12">
        <f t="shared" ref="C113:C114" si="24">C112+1</f>
        <v>92</v>
      </c>
      <c r="D113" s="12" t="s">
        <v>235</v>
      </c>
      <c r="E113" s="12" t="s">
        <v>283</v>
      </c>
      <c r="F113" s="12" t="s">
        <v>290</v>
      </c>
      <c r="G113" s="12" t="s">
        <v>158</v>
      </c>
      <c r="H113" s="13" t="s">
        <v>9</v>
      </c>
      <c r="I113" s="13" t="s">
        <v>9</v>
      </c>
      <c r="J113" s="13"/>
      <c r="K113" s="13"/>
      <c r="L113" s="13" t="s">
        <v>9</v>
      </c>
      <c r="M113" s="13"/>
      <c r="N113" s="13"/>
      <c r="O113" s="13"/>
      <c r="P113" s="13"/>
      <c r="Q113" s="13"/>
      <c r="R113" s="13"/>
      <c r="S113" s="13"/>
      <c r="T113" s="13"/>
      <c r="U113" s="12" t="s">
        <v>11</v>
      </c>
      <c r="V113" s="14">
        <v>3</v>
      </c>
      <c r="W113" s="14"/>
      <c r="X113" s="15" t="s">
        <v>25</v>
      </c>
    </row>
    <row r="114" spans="1:24" x14ac:dyDescent="0.15">
      <c r="A114" s="85"/>
      <c r="B114" s="75"/>
      <c r="C114" s="12">
        <f t="shared" si="24"/>
        <v>93</v>
      </c>
      <c r="D114" s="12" t="s">
        <v>236</v>
      </c>
      <c r="E114" s="12" t="s">
        <v>237</v>
      </c>
      <c r="F114" s="12" t="s">
        <v>290</v>
      </c>
      <c r="G114" s="12" t="s">
        <v>238</v>
      </c>
      <c r="H114" s="13" t="s">
        <v>9</v>
      </c>
      <c r="I114" s="13" t="s">
        <v>9</v>
      </c>
      <c r="J114" s="13"/>
      <c r="K114" s="13"/>
      <c r="L114" s="13"/>
      <c r="M114" s="13"/>
      <c r="N114" s="13"/>
      <c r="O114" s="13"/>
      <c r="P114" s="13"/>
      <c r="Q114" s="13"/>
      <c r="R114" s="13"/>
      <c r="S114" s="13"/>
      <c r="T114" s="13"/>
      <c r="U114" s="12" t="s">
        <v>11</v>
      </c>
      <c r="V114" s="14">
        <v>3</v>
      </c>
      <c r="W114" s="14"/>
      <c r="X114" s="15" t="s">
        <v>271</v>
      </c>
    </row>
    <row r="115" spans="1:24" x14ac:dyDescent="0.15">
      <c r="A115" s="85"/>
      <c r="B115" s="57" t="s">
        <v>345</v>
      </c>
      <c r="C115" s="57"/>
      <c r="D115" s="16" t="str">
        <f>"一般局　"&amp;COUNTA(D111:D112)&amp;"局"</f>
        <v>一般局　2局</v>
      </c>
      <c r="E115" s="59" t="s">
        <v>349</v>
      </c>
      <c r="F115" s="59"/>
      <c r="G115" s="60"/>
      <c r="H115" s="17">
        <f>COUNTA(H111:H112)</f>
        <v>2</v>
      </c>
      <c r="I115" s="17">
        <f t="shared" ref="I115:T115" si="25">COUNTA(I111:I112)</f>
        <v>2</v>
      </c>
      <c r="J115" s="17">
        <f t="shared" si="25"/>
        <v>1</v>
      </c>
      <c r="K115" s="17">
        <f t="shared" si="25"/>
        <v>1</v>
      </c>
      <c r="L115" s="17">
        <f t="shared" si="25"/>
        <v>0</v>
      </c>
      <c r="M115" s="17">
        <f t="shared" si="25"/>
        <v>2</v>
      </c>
      <c r="N115" s="17">
        <f t="shared" si="25"/>
        <v>0</v>
      </c>
      <c r="O115" s="17">
        <f t="shared" si="25"/>
        <v>2</v>
      </c>
      <c r="P115" s="17">
        <f t="shared" si="25"/>
        <v>0</v>
      </c>
      <c r="Q115" s="17">
        <f t="shared" si="25"/>
        <v>0</v>
      </c>
      <c r="R115" s="17">
        <f t="shared" si="25"/>
        <v>0</v>
      </c>
      <c r="S115" s="17">
        <f t="shared" si="25"/>
        <v>0</v>
      </c>
      <c r="T115" s="17">
        <f t="shared" si="25"/>
        <v>0</v>
      </c>
      <c r="U115" s="18"/>
      <c r="V115" s="61"/>
      <c r="W115" s="61"/>
      <c r="X115" s="62"/>
    </row>
    <row r="116" spans="1:24" ht="15" thickBot="1" x14ac:dyDescent="0.2">
      <c r="A116" s="86"/>
      <c r="B116" s="58"/>
      <c r="C116" s="58"/>
      <c r="D116" s="19" t="str">
        <f>"自排局　"&amp;COUNTA(D113:D114)&amp;"局"</f>
        <v>自排局　2局</v>
      </c>
      <c r="E116" s="65" t="s">
        <v>349</v>
      </c>
      <c r="F116" s="65"/>
      <c r="G116" s="66"/>
      <c r="H116" s="20">
        <f>COUNTA(H113:H114)</f>
        <v>2</v>
      </c>
      <c r="I116" s="20">
        <f t="shared" ref="I116:T116" si="26">COUNTA(I113:I114)</f>
        <v>2</v>
      </c>
      <c r="J116" s="20">
        <f t="shared" si="26"/>
        <v>0</v>
      </c>
      <c r="K116" s="20">
        <f t="shared" si="26"/>
        <v>0</v>
      </c>
      <c r="L116" s="20">
        <f t="shared" si="26"/>
        <v>1</v>
      </c>
      <c r="M116" s="20">
        <f t="shared" si="26"/>
        <v>0</v>
      </c>
      <c r="N116" s="20">
        <f t="shared" si="26"/>
        <v>0</v>
      </c>
      <c r="O116" s="20">
        <f t="shared" si="26"/>
        <v>0</v>
      </c>
      <c r="P116" s="20">
        <f t="shared" si="26"/>
        <v>0</v>
      </c>
      <c r="Q116" s="20">
        <f t="shared" si="26"/>
        <v>0</v>
      </c>
      <c r="R116" s="20">
        <f t="shared" si="26"/>
        <v>0</v>
      </c>
      <c r="S116" s="20">
        <f t="shared" si="26"/>
        <v>0</v>
      </c>
      <c r="T116" s="20">
        <f t="shared" si="26"/>
        <v>0</v>
      </c>
      <c r="U116" s="21"/>
      <c r="V116" s="63"/>
      <c r="W116" s="63"/>
      <c r="X116" s="64"/>
    </row>
    <row r="117" spans="1:24" x14ac:dyDescent="0.15">
      <c r="A117" s="84" t="s">
        <v>336</v>
      </c>
      <c r="B117" s="8" t="s">
        <v>63</v>
      </c>
      <c r="C117" s="8">
        <f>C114+1</f>
        <v>94</v>
      </c>
      <c r="D117" s="8" t="s">
        <v>239</v>
      </c>
      <c r="E117" s="8" t="s">
        <v>240</v>
      </c>
      <c r="F117" s="8" t="s">
        <v>290</v>
      </c>
      <c r="G117" s="8" t="s">
        <v>241</v>
      </c>
      <c r="H117" s="9" t="s">
        <v>9</v>
      </c>
      <c r="I117" s="9" t="s">
        <v>9</v>
      </c>
      <c r="J117" s="9"/>
      <c r="K117" s="9" t="s">
        <v>9</v>
      </c>
      <c r="L117" s="9"/>
      <c r="M117" s="9" t="s">
        <v>9</v>
      </c>
      <c r="N117" s="9"/>
      <c r="O117" s="9" t="s">
        <v>9</v>
      </c>
      <c r="P117" s="9" t="s">
        <v>9</v>
      </c>
      <c r="Q117" s="9" t="s">
        <v>9</v>
      </c>
      <c r="R117" s="9"/>
      <c r="S117" s="9"/>
      <c r="T117" s="9"/>
      <c r="U117" s="8" t="s">
        <v>10</v>
      </c>
      <c r="V117" s="10">
        <v>9</v>
      </c>
      <c r="W117" s="10">
        <v>14</v>
      </c>
      <c r="X117" s="11"/>
    </row>
    <row r="118" spans="1:24" x14ac:dyDescent="0.15">
      <c r="A118" s="85"/>
      <c r="B118" s="12" t="s">
        <v>68</v>
      </c>
      <c r="C118" s="12">
        <f>C117+1</f>
        <v>95</v>
      </c>
      <c r="D118" s="12" t="s">
        <v>242</v>
      </c>
      <c r="E118" s="12" t="s">
        <v>139</v>
      </c>
      <c r="F118" s="12" t="s">
        <v>290</v>
      </c>
      <c r="G118" s="12" t="s">
        <v>151</v>
      </c>
      <c r="H118" s="13" t="s">
        <v>9</v>
      </c>
      <c r="I118" s="13" t="s">
        <v>9</v>
      </c>
      <c r="J118" s="13"/>
      <c r="K118" s="13" t="s">
        <v>9</v>
      </c>
      <c r="L118" s="13"/>
      <c r="M118" s="13" t="s">
        <v>9</v>
      </c>
      <c r="N118" s="13"/>
      <c r="O118" s="13"/>
      <c r="P118" s="13"/>
      <c r="Q118" s="13"/>
      <c r="R118" s="13"/>
      <c r="S118" s="13"/>
      <c r="T118" s="13"/>
      <c r="U118" s="12" t="s">
        <v>10</v>
      </c>
      <c r="V118" s="14">
        <v>9</v>
      </c>
      <c r="W118" s="14"/>
      <c r="X118" s="15"/>
    </row>
    <row r="119" spans="1:24" x14ac:dyDescent="0.15">
      <c r="A119" s="85"/>
      <c r="B119" s="92" t="s">
        <v>69</v>
      </c>
      <c r="C119" s="12">
        <f t="shared" ref="C119:C129" si="27">C118+1</f>
        <v>96</v>
      </c>
      <c r="D119" s="12" t="s">
        <v>243</v>
      </c>
      <c r="E119" s="12" t="s">
        <v>140</v>
      </c>
      <c r="F119" s="12" t="s">
        <v>290</v>
      </c>
      <c r="G119" s="12" t="s">
        <v>170</v>
      </c>
      <c r="H119" s="13" t="s">
        <v>9</v>
      </c>
      <c r="I119" s="13" t="s">
        <v>9</v>
      </c>
      <c r="J119" s="13"/>
      <c r="K119" s="13" t="s">
        <v>9</v>
      </c>
      <c r="L119" s="13"/>
      <c r="M119" s="13" t="s">
        <v>9</v>
      </c>
      <c r="N119" s="13"/>
      <c r="O119" s="13" t="s">
        <v>9</v>
      </c>
      <c r="P119" s="13"/>
      <c r="Q119" s="13"/>
      <c r="R119" s="13"/>
      <c r="S119" s="13"/>
      <c r="T119" s="13"/>
      <c r="U119" s="12" t="s">
        <v>10</v>
      </c>
      <c r="V119" s="14">
        <v>5</v>
      </c>
      <c r="W119" s="14">
        <v>9</v>
      </c>
      <c r="X119" s="15"/>
    </row>
    <row r="120" spans="1:24" x14ac:dyDescent="0.15">
      <c r="A120" s="85"/>
      <c r="B120" s="74"/>
      <c r="C120" s="12">
        <f t="shared" si="27"/>
        <v>97</v>
      </c>
      <c r="D120" s="12" t="s">
        <v>244</v>
      </c>
      <c r="E120" s="12" t="s">
        <v>141</v>
      </c>
      <c r="F120" s="12" t="s">
        <v>287</v>
      </c>
      <c r="G120" s="12" t="s">
        <v>153</v>
      </c>
      <c r="H120" s="13" t="s">
        <v>9</v>
      </c>
      <c r="I120" s="13" t="s">
        <v>9</v>
      </c>
      <c r="J120" s="13"/>
      <c r="K120" s="13" t="s">
        <v>9</v>
      </c>
      <c r="L120" s="13"/>
      <c r="M120" s="13" t="s">
        <v>9</v>
      </c>
      <c r="N120" s="13"/>
      <c r="O120" s="13"/>
      <c r="P120" s="13"/>
      <c r="Q120" s="13"/>
      <c r="R120" s="13"/>
      <c r="S120" s="13"/>
      <c r="T120" s="13"/>
      <c r="U120" s="12" t="s">
        <v>10</v>
      </c>
      <c r="V120" s="14">
        <v>4</v>
      </c>
      <c r="W120" s="14">
        <v>14</v>
      </c>
      <c r="X120" s="15"/>
    </row>
    <row r="121" spans="1:24" x14ac:dyDescent="0.15">
      <c r="A121" s="85"/>
      <c r="B121" s="75"/>
      <c r="C121" s="12">
        <f t="shared" si="27"/>
        <v>98</v>
      </c>
      <c r="D121" s="12" t="s">
        <v>245</v>
      </c>
      <c r="E121" s="12" t="s">
        <v>142</v>
      </c>
      <c r="F121" s="12" t="s">
        <v>287</v>
      </c>
      <c r="G121" s="12" t="s">
        <v>207</v>
      </c>
      <c r="H121" s="13" t="s">
        <v>9</v>
      </c>
      <c r="I121" s="13" t="s">
        <v>9</v>
      </c>
      <c r="J121" s="13"/>
      <c r="K121" s="13" t="s">
        <v>9</v>
      </c>
      <c r="L121" s="13"/>
      <c r="M121" s="13" t="s">
        <v>9</v>
      </c>
      <c r="N121" s="13"/>
      <c r="O121" s="13" t="s">
        <v>9</v>
      </c>
      <c r="P121" s="13"/>
      <c r="Q121" s="13"/>
      <c r="R121" s="13"/>
      <c r="S121" s="13"/>
      <c r="T121" s="13"/>
      <c r="U121" s="12" t="s">
        <v>10</v>
      </c>
      <c r="V121" s="14">
        <v>11</v>
      </c>
      <c r="W121" s="14">
        <v>12</v>
      </c>
      <c r="X121" s="15"/>
    </row>
    <row r="122" spans="1:24" x14ac:dyDescent="0.15">
      <c r="A122" s="85"/>
      <c r="B122" s="90" t="s">
        <v>70</v>
      </c>
      <c r="C122" s="12">
        <f t="shared" si="27"/>
        <v>99</v>
      </c>
      <c r="D122" s="12" t="s">
        <v>246</v>
      </c>
      <c r="E122" s="12" t="s">
        <v>143</v>
      </c>
      <c r="F122" s="12" t="s">
        <v>290</v>
      </c>
      <c r="G122" s="12" t="s">
        <v>171</v>
      </c>
      <c r="H122" s="13" t="s">
        <v>9</v>
      </c>
      <c r="I122" s="13" t="s">
        <v>9</v>
      </c>
      <c r="J122" s="13"/>
      <c r="K122" s="13" t="s">
        <v>9</v>
      </c>
      <c r="L122" s="13"/>
      <c r="M122" s="13" t="s">
        <v>9</v>
      </c>
      <c r="N122" s="13"/>
      <c r="O122" s="13" t="s">
        <v>9</v>
      </c>
      <c r="P122" s="13"/>
      <c r="Q122" s="13"/>
      <c r="R122" s="13"/>
      <c r="S122" s="13"/>
      <c r="T122" s="13"/>
      <c r="U122" s="12" t="s">
        <v>10</v>
      </c>
      <c r="V122" s="14">
        <v>14</v>
      </c>
      <c r="W122" s="14">
        <v>16</v>
      </c>
      <c r="X122" s="15"/>
    </row>
    <row r="123" spans="1:24" x14ac:dyDescent="0.15">
      <c r="A123" s="85"/>
      <c r="B123" s="90"/>
      <c r="C123" s="12">
        <f t="shared" si="27"/>
        <v>100</v>
      </c>
      <c r="D123" s="12" t="s">
        <v>247</v>
      </c>
      <c r="E123" s="12" t="s">
        <v>367</v>
      </c>
      <c r="F123" s="12" t="s">
        <v>290</v>
      </c>
      <c r="G123" s="12" t="s">
        <v>191</v>
      </c>
      <c r="H123" s="13" t="s">
        <v>9</v>
      </c>
      <c r="I123" s="13" t="s">
        <v>9</v>
      </c>
      <c r="J123" s="13"/>
      <c r="K123" s="13" t="s">
        <v>9</v>
      </c>
      <c r="L123" s="13"/>
      <c r="M123" s="13" t="s">
        <v>9</v>
      </c>
      <c r="N123" s="13" t="s">
        <v>9</v>
      </c>
      <c r="O123" s="13" t="s">
        <v>9</v>
      </c>
      <c r="P123" s="13"/>
      <c r="Q123" s="13"/>
      <c r="R123" s="13"/>
      <c r="S123" s="13"/>
      <c r="T123" s="13"/>
      <c r="U123" s="12" t="s">
        <v>10</v>
      </c>
      <c r="V123" s="14">
        <v>4</v>
      </c>
      <c r="W123" s="14">
        <v>6</v>
      </c>
      <c r="X123" s="15"/>
    </row>
    <row r="124" spans="1:24" x14ac:dyDescent="0.15">
      <c r="A124" s="85"/>
      <c r="B124" s="90" t="s">
        <v>71</v>
      </c>
      <c r="C124" s="12">
        <f t="shared" si="27"/>
        <v>101</v>
      </c>
      <c r="D124" s="12" t="s">
        <v>248</v>
      </c>
      <c r="E124" s="12" t="s">
        <v>144</v>
      </c>
      <c r="F124" s="12" t="s">
        <v>289</v>
      </c>
      <c r="G124" s="12" t="s">
        <v>157</v>
      </c>
      <c r="H124" s="13" t="s">
        <v>9</v>
      </c>
      <c r="I124" s="13" t="s">
        <v>9</v>
      </c>
      <c r="J124" s="13"/>
      <c r="K124" s="13" t="s">
        <v>9</v>
      </c>
      <c r="L124" s="13"/>
      <c r="M124" s="13"/>
      <c r="N124" s="13"/>
      <c r="O124" s="13"/>
      <c r="P124" s="13"/>
      <c r="Q124" s="13"/>
      <c r="R124" s="13"/>
      <c r="S124" s="13"/>
      <c r="T124" s="13"/>
      <c r="U124" s="12" t="s">
        <v>10</v>
      </c>
      <c r="V124" s="14">
        <v>3</v>
      </c>
      <c r="W124" s="14">
        <v>23</v>
      </c>
      <c r="X124" s="15"/>
    </row>
    <row r="125" spans="1:24" x14ac:dyDescent="0.15">
      <c r="A125" s="85"/>
      <c r="B125" s="90"/>
      <c r="C125" s="12">
        <f t="shared" si="27"/>
        <v>102</v>
      </c>
      <c r="D125" s="12" t="s">
        <v>249</v>
      </c>
      <c r="E125" s="12" t="s">
        <v>250</v>
      </c>
      <c r="F125" s="12" t="s">
        <v>290</v>
      </c>
      <c r="G125" s="12" t="s">
        <v>169</v>
      </c>
      <c r="H125" s="13" t="s">
        <v>9</v>
      </c>
      <c r="I125" s="13" t="s">
        <v>9</v>
      </c>
      <c r="J125" s="13"/>
      <c r="K125" s="13"/>
      <c r="L125" s="13"/>
      <c r="M125" s="13"/>
      <c r="N125" s="13"/>
      <c r="O125" s="13"/>
      <c r="P125" s="13"/>
      <c r="Q125" s="13"/>
      <c r="R125" s="13"/>
      <c r="S125" s="13"/>
      <c r="T125" s="13"/>
      <c r="U125" s="12" t="s">
        <v>11</v>
      </c>
      <c r="V125" s="14">
        <v>4</v>
      </c>
      <c r="W125" s="14"/>
      <c r="X125" s="15" t="s">
        <v>251</v>
      </c>
    </row>
    <row r="126" spans="1:24" x14ac:dyDescent="0.15">
      <c r="A126" s="85"/>
      <c r="B126" s="12" t="s">
        <v>72</v>
      </c>
      <c r="C126" s="12">
        <f t="shared" si="27"/>
        <v>103</v>
      </c>
      <c r="D126" s="12" t="s">
        <v>252</v>
      </c>
      <c r="E126" s="12" t="s">
        <v>145</v>
      </c>
      <c r="F126" s="12" t="s">
        <v>290</v>
      </c>
      <c r="G126" s="12" t="s">
        <v>164</v>
      </c>
      <c r="H126" s="13"/>
      <c r="I126" s="13"/>
      <c r="J126" s="13"/>
      <c r="K126" s="13" t="s">
        <v>9</v>
      </c>
      <c r="L126" s="13"/>
      <c r="M126" s="13"/>
      <c r="N126" s="13"/>
      <c r="O126" s="13" t="s">
        <v>9</v>
      </c>
      <c r="P126" s="13"/>
      <c r="Q126" s="13"/>
      <c r="R126" s="13"/>
      <c r="S126" s="13"/>
      <c r="T126" s="13"/>
      <c r="U126" s="12" t="s">
        <v>10</v>
      </c>
      <c r="V126" s="14">
        <v>5</v>
      </c>
      <c r="W126" s="14">
        <v>10</v>
      </c>
      <c r="X126" s="15"/>
    </row>
    <row r="127" spans="1:24" x14ac:dyDescent="0.15">
      <c r="A127" s="85"/>
      <c r="B127" s="24" t="s">
        <v>73</v>
      </c>
      <c r="C127" s="12">
        <f t="shared" si="27"/>
        <v>104</v>
      </c>
      <c r="D127" s="12" t="s">
        <v>253</v>
      </c>
      <c r="E127" s="12" t="s">
        <v>146</v>
      </c>
      <c r="F127" s="12" t="s">
        <v>290</v>
      </c>
      <c r="G127" s="12" t="s">
        <v>207</v>
      </c>
      <c r="H127" s="13" t="s">
        <v>9</v>
      </c>
      <c r="I127" s="13" t="s">
        <v>9</v>
      </c>
      <c r="J127" s="13"/>
      <c r="K127" s="13" t="s">
        <v>9</v>
      </c>
      <c r="L127" s="13"/>
      <c r="M127" s="13"/>
      <c r="N127" s="13"/>
      <c r="O127" s="13"/>
      <c r="P127" s="13"/>
      <c r="Q127" s="13"/>
      <c r="R127" s="13"/>
      <c r="S127" s="13"/>
      <c r="T127" s="13"/>
      <c r="U127" s="12" t="s">
        <v>10</v>
      </c>
      <c r="V127" s="14">
        <v>5</v>
      </c>
      <c r="W127" s="14"/>
      <c r="X127" s="15"/>
    </row>
    <row r="128" spans="1:24" x14ac:dyDescent="0.15">
      <c r="A128" s="85"/>
      <c r="B128" s="12" t="s">
        <v>75</v>
      </c>
      <c r="C128" s="12">
        <f t="shared" si="27"/>
        <v>105</v>
      </c>
      <c r="D128" s="12" t="s">
        <v>254</v>
      </c>
      <c r="E128" s="12" t="s">
        <v>270</v>
      </c>
      <c r="F128" s="12" t="s">
        <v>290</v>
      </c>
      <c r="G128" s="12" t="s">
        <v>164</v>
      </c>
      <c r="H128" s="13" t="s">
        <v>9</v>
      </c>
      <c r="I128" s="13" t="s">
        <v>9</v>
      </c>
      <c r="J128" s="13"/>
      <c r="K128" s="13" t="s">
        <v>9</v>
      </c>
      <c r="L128" s="13"/>
      <c r="M128" s="13" t="s">
        <v>9</v>
      </c>
      <c r="N128" s="13" t="s">
        <v>9</v>
      </c>
      <c r="O128" s="13" t="s">
        <v>9</v>
      </c>
      <c r="P128" s="13" t="s">
        <v>9</v>
      </c>
      <c r="Q128" s="13" t="s">
        <v>9</v>
      </c>
      <c r="R128" s="13"/>
      <c r="S128" s="13"/>
      <c r="T128" s="13"/>
      <c r="U128" s="12" t="s">
        <v>10</v>
      </c>
      <c r="V128" s="14">
        <v>2</v>
      </c>
      <c r="W128" s="14">
        <v>12</v>
      </c>
      <c r="X128" s="15"/>
    </row>
    <row r="129" spans="1:24" x14ac:dyDescent="0.15">
      <c r="A129" s="85"/>
      <c r="B129" s="12" t="s">
        <v>286</v>
      </c>
      <c r="C129" s="12">
        <f t="shared" si="27"/>
        <v>106</v>
      </c>
      <c r="D129" s="12" t="s">
        <v>284</v>
      </c>
      <c r="E129" s="12" t="s">
        <v>285</v>
      </c>
      <c r="F129" s="12" t="s">
        <v>290</v>
      </c>
      <c r="G129" s="12" t="s">
        <v>211</v>
      </c>
      <c r="H129" s="13" t="s">
        <v>9</v>
      </c>
      <c r="I129" s="13" t="s">
        <v>9</v>
      </c>
      <c r="J129" s="13"/>
      <c r="K129" s="13" t="s">
        <v>9</v>
      </c>
      <c r="L129" s="13"/>
      <c r="M129" s="13" t="s">
        <v>9</v>
      </c>
      <c r="N129" s="13"/>
      <c r="O129" s="13" t="s">
        <v>9</v>
      </c>
      <c r="P129" s="13"/>
      <c r="Q129" s="13"/>
      <c r="R129" s="13"/>
      <c r="S129" s="13"/>
      <c r="T129" s="13"/>
      <c r="U129" s="12" t="s">
        <v>10</v>
      </c>
      <c r="V129" s="14">
        <v>4</v>
      </c>
      <c r="W129" s="14">
        <v>12</v>
      </c>
      <c r="X129" s="15"/>
    </row>
    <row r="130" spans="1:24" x14ac:dyDescent="0.15">
      <c r="A130" s="85"/>
      <c r="B130" s="57" t="s">
        <v>346</v>
      </c>
      <c r="C130" s="57"/>
      <c r="D130" s="16" t="str">
        <f>"一般局　"&amp;COUNTA(D117:D124,D126:D129)&amp;"局"</f>
        <v>一般局　12局</v>
      </c>
      <c r="E130" s="59" t="s">
        <v>349</v>
      </c>
      <c r="F130" s="59"/>
      <c r="G130" s="60"/>
      <c r="H130" s="17">
        <f>COUNTA(H117:H124,H126:H129)</f>
        <v>11</v>
      </c>
      <c r="I130" s="17">
        <f t="shared" ref="I130:T130" si="28">COUNTA(I117:I124,I126:I129)</f>
        <v>11</v>
      </c>
      <c r="J130" s="17">
        <f t="shared" si="28"/>
        <v>0</v>
      </c>
      <c r="K130" s="17">
        <f t="shared" si="28"/>
        <v>12</v>
      </c>
      <c r="L130" s="17">
        <f t="shared" si="28"/>
        <v>0</v>
      </c>
      <c r="M130" s="17">
        <f t="shared" si="28"/>
        <v>9</v>
      </c>
      <c r="N130" s="17">
        <f t="shared" si="28"/>
        <v>2</v>
      </c>
      <c r="O130" s="17">
        <f t="shared" si="28"/>
        <v>8</v>
      </c>
      <c r="P130" s="17">
        <f t="shared" si="28"/>
        <v>2</v>
      </c>
      <c r="Q130" s="17">
        <f t="shared" si="28"/>
        <v>2</v>
      </c>
      <c r="R130" s="17">
        <f t="shared" si="28"/>
        <v>0</v>
      </c>
      <c r="S130" s="17">
        <f t="shared" si="28"/>
        <v>0</v>
      </c>
      <c r="T130" s="17">
        <f t="shared" si="28"/>
        <v>0</v>
      </c>
      <c r="U130" s="18"/>
      <c r="V130" s="61"/>
      <c r="W130" s="61"/>
      <c r="X130" s="62"/>
    </row>
    <row r="131" spans="1:24" ht="15" thickBot="1" x14ac:dyDescent="0.2">
      <c r="A131" s="86"/>
      <c r="B131" s="58"/>
      <c r="C131" s="58"/>
      <c r="D131" s="19" t="str">
        <f>"自排局  　"&amp;COUNTA(D125)&amp;"局"</f>
        <v>自排局  　1局</v>
      </c>
      <c r="E131" s="65" t="s">
        <v>349</v>
      </c>
      <c r="F131" s="65"/>
      <c r="G131" s="66"/>
      <c r="H131" s="20">
        <f>COUNTA(H125:H125)</f>
        <v>1</v>
      </c>
      <c r="I131" s="20">
        <f t="shared" ref="I131:T131" si="29">COUNTA(I125:I125)</f>
        <v>1</v>
      </c>
      <c r="J131" s="20">
        <f t="shared" si="29"/>
        <v>0</v>
      </c>
      <c r="K131" s="20">
        <f t="shared" si="29"/>
        <v>0</v>
      </c>
      <c r="L131" s="20">
        <f t="shared" si="29"/>
        <v>0</v>
      </c>
      <c r="M131" s="20">
        <f t="shared" si="29"/>
        <v>0</v>
      </c>
      <c r="N131" s="20">
        <f t="shared" si="29"/>
        <v>0</v>
      </c>
      <c r="O131" s="20">
        <f t="shared" si="29"/>
        <v>0</v>
      </c>
      <c r="P131" s="20">
        <f t="shared" si="29"/>
        <v>0</v>
      </c>
      <c r="Q131" s="20">
        <f t="shared" si="29"/>
        <v>0</v>
      </c>
      <c r="R131" s="20">
        <f t="shared" si="29"/>
        <v>0</v>
      </c>
      <c r="S131" s="20">
        <f t="shared" si="29"/>
        <v>0</v>
      </c>
      <c r="T131" s="20">
        <f t="shared" si="29"/>
        <v>0</v>
      </c>
      <c r="U131" s="21"/>
      <c r="V131" s="63"/>
      <c r="W131" s="63"/>
      <c r="X131" s="64"/>
    </row>
    <row r="132" spans="1:24" s="2" customFormat="1" ht="17.25" x14ac:dyDescent="0.15">
      <c r="A132" s="67" t="s">
        <v>347</v>
      </c>
      <c r="B132" s="68"/>
      <c r="C132" s="69"/>
      <c r="D132" s="25" t="str">
        <f>"一般局　"&amp;COUNTIF(U4:U129,"一般")&amp;"局"</f>
        <v>一般局　70局</v>
      </c>
      <c r="E132" s="49" t="s">
        <v>349</v>
      </c>
      <c r="F132" s="50"/>
      <c r="G132" s="50"/>
      <c r="H132" s="26">
        <f>H32+H62+H80+H85+H91+H96+H103+H109+H115+H130</f>
        <v>67</v>
      </c>
      <c r="I132" s="26">
        <f t="shared" ref="I132:T132" si="30">I32+I62+I80+I85+I91+I96+I103+I109+I115+I130</f>
        <v>68</v>
      </c>
      <c r="J132" s="26">
        <f t="shared" si="30"/>
        <v>40</v>
      </c>
      <c r="K132" s="26">
        <f t="shared" si="30"/>
        <v>67</v>
      </c>
      <c r="L132" s="26">
        <f t="shared" si="30"/>
        <v>18</v>
      </c>
      <c r="M132" s="26">
        <f t="shared" si="30"/>
        <v>42</v>
      </c>
      <c r="N132" s="26">
        <f t="shared" si="30"/>
        <v>3</v>
      </c>
      <c r="O132" s="26">
        <f t="shared" si="30"/>
        <v>61</v>
      </c>
      <c r="P132" s="26">
        <f t="shared" si="30"/>
        <v>24</v>
      </c>
      <c r="Q132" s="26">
        <f>Q32+Q62+Q80+Q85+Q91+Q96+Q103+Q109+Q115+Q130</f>
        <v>17</v>
      </c>
      <c r="R132" s="26">
        <f t="shared" si="30"/>
        <v>2</v>
      </c>
      <c r="S132" s="26">
        <f t="shared" si="30"/>
        <v>10</v>
      </c>
      <c r="T132" s="26">
        <f t="shared" si="30"/>
        <v>0</v>
      </c>
      <c r="U132" s="27"/>
      <c r="V132" s="53"/>
      <c r="W132" s="53"/>
      <c r="X132" s="54"/>
    </row>
    <row r="133" spans="1:24" s="2" customFormat="1" ht="18" thickBot="1" x14ac:dyDescent="0.2">
      <c r="A133" s="70"/>
      <c r="B133" s="71"/>
      <c r="C133" s="72"/>
      <c r="D133" s="28" t="str">
        <f>"自排局　"&amp;COUNTIF(U4:U129,"自排")&amp;"局"</f>
        <v>自排局　36局</v>
      </c>
      <c r="E133" s="51" t="s">
        <v>349</v>
      </c>
      <c r="F133" s="52"/>
      <c r="G133" s="52"/>
      <c r="H133" s="29">
        <f>H33+H63+H81+H86+H92+H97+H104+H110+H116+H131</f>
        <v>36</v>
      </c>
      <c r="I133" s="29">
        <f t="shared" ref="I133:T133" si="31">I33+I63+I81+I86+I92+I97+I104+I110+I116+I131</f>
        <v>34</v>
      </c>
      <c r="J133" s="29">
        <f t="shared" si="31"/>
        <v>17</v>
      </c>
      <c r="K133" s="29">
        <f t="shared" si="31"/>
        <v>3</v>
      </c>
      <c r="L133" s="29">
        <f t="shared" si="31"/>
        <v>12</v>
      </c>
      <c r="M133" s="29">
        <f t="shared" si="31"/>
        <v>8</v>
      </c>
      <c r="N133" s="29">
        <f t="shared" si="31"/>
        <v>12</v>
      </c>
      <c r="O133" s="29">
        <f t="shared" si="31"/>
        <v>13</v>
      </c>
      <c r="P133" s="29">
        <f t="shared" si="31"/>
        <v>4</v>
      </c>
      <c r="Q133" s="29">
        <f t="shared" si="31"/>
        <v>2</v>
      </c>
      <c r="R133" s="29">
        <f t="shared" si="31"/>
        <v>0</v>
      </c>
      <c r="S133" s="29">
        <f t="shared" si="31"/>
        <v>1</v>
      </c>
      <c r="T133" s="29">
        <f t="shared" si="31"/>
        <v>3</v>
      </c>
      <c r="U133" s="30"/>
      <c r="V133" s="55"/>
      <c r="W133" s="55"/>
      <c r="X133" s="56"/>
    </row>
    <row r="134" spans="1:24" x14ac:dyDescent="0.15">
      <c r="A134" s="31"/>
      <c r="B134" s="31"/>
      <c r="C134" s="31"/>
      <c r="D134" s="31"/>
      <c r="E134" s="31"/>
      <c r="F134" s="31"/>
      <c r="G134" s="31"/>
      <c r="H134" s="32"/>
      <c r="I134" s="32"/>
      <c r="J134" s="32"/>
      <c r="K134" s="32"/>
      <c r="L134" s="32"/>
      <c r="M134" s="32"/>
      <c r="N134" s="32"/>
      <c r="O134" s="32"/>
      <c r="P134" s="32"/>
      <c r="Q134" s="32"/>
      <c r="R134" s="32"/>
      <c r="S134" s="32"/>
      <c r="T134" s="32"/>
      <c r="U134" s="31"/>
      <c r="V134" s="33"/>
      <c r="W134" s="33"/>
      <c r="X134" s="31"/>
    </row>
    <row r="135" spans="1:24" x14ac:dyDescent="0.15">
      <c r="A135" s="31"/>
      <c r="B135" s="31" t="s">
        <v>368</v>
      </c>
      <c r="C135" s="31"/>
      <c r="D135" s="31"/>
      <c r="E135" s="31"/>
      <c r="F135" s="31"/>
      <c r="G135" s="31"/>
      <c r="H135" s="32"/>
      <c r="I135" s="32"/>
      <c r="J135" s="32"/>
      <c r="K135" s="32"/>
      <c r="L135" s="32"/>
      <c r="M135" s="32"/>
      <c r="N135" s="32"/>
      <c r="O135" s="32"/>
      <c r="P135" s="32"/>
      <c r="Q135" s="32"/>
      <c r="R135" s="32"/>
      <c r="S135" s="32"/>
      <c r="T135" s="32"/>
      <c r="U135" s="31"/>
      <c r="V135" s="33"/>
      <c r="W135" s="33"/>
      <c r="X135" s="31"/>
    </row>
    <row r="136" spans="1:24" x14ac:dyDescent="0.15">
      <c r="A136" s="31"/>
      <c r="B136" s="31"/>
      <c r="C136" s="31"/>
      <c r="D136" s="31"/>
      <c r="E136" s="31"/>
      <c r="F136" s="34"/>
      <c r="G136" s="34"/>
      <c r="H136" s="34"/>
      <c r="I136" s="34"/>
      <c r="J136" s="34"/>
      <c r="K136" s="34"/>
      <c r="L136" s="34"/>
      <c r="M136" s="34"/>
      <c r="N136" s="34"/>
      <c r="O136" s="34"/>
      <c r="P136" s="34"/>
      <c r="Q136" s="34"/>
      <c r="R136" s="34"/>
      <c r="S136" s="34"/>
      <c r="T136" s="34"/>
      <c r="U136" s="34"/>
      <c r="V136" s="33"/>
      <c r="W136" s="33"/>
      <c r="X136" s="31"/>
    </row>
    <row r="137" spans="1:24" x14ac:dyDescent="0.15">
      <c r="B137" s="3" t="s">
        <v>348</v>
      </c>
    </row>
    <row r="138" spans="1:24" x14ac:dyDescent="0.15">
      <c r="C138" s="3" t="s">
        <v>351</v>
      </c>
    </row>
    <row r="139" spans="1:24" x14ac:dyDescent="0.15">
      <c r="C139" s="3" t="s">
        <v>350</v>
      </c>
    </row>
    <row r="141" spans="1:24" x14ac:dyDescent="0.15">
      <c r="B141" s="3" t="s">
        <v>332</v>
      </c>
    </row>
    <row r="142" spans="1:24" x14ac:dyDescent="0.15">
      <c r="C142" s="3" t="s">
        <v>303</v>
      </c>
    </row>
    <row r="143" spans="1:24" x14ac:dyDescent="0.15">
      <c r="C143" s="3" t="s">
        <v>304</v>
      </c>
    </row>
    <row r="144" spans="1:24" x14ac:dyDescent="0.15">
      <c r="C144" s="3" t="s">
        <v>305</v>
      </c>
    </row>
    <row r="145" spans="2:14" x14ac:dyDescent="0.15">
      <c r="C145" s="3" t="s">
        <v>306</v>
      </c>
      <c r="E145" s="35"/>
      <c r="N145" s="34"/>
    </row>
    <row r="146" spans="2:14" x14ac:dyDescent="0.15">
      <c r="C146" s="3" t="s">
        <v>307</v>
      </c>
      <c r="E146" s="35"/>
      <c r="N146" s="34"/>
    </row>
    <row r="147" spans="2:14" x14ac:dyDescent="0.15">
      <c r="C147" s="3" t="s">
        <v>308</v>
      </c>
      <c r="E147" s="35"/>
      <c r="N147" s="34"/>
    </row>
    <row r="148" spans="2:14" x14ac:dyDescent="0.15">
      <c r="C148" s="3" t="s">
        <v>309</v>
      </c>
      <c r="E148" s="35"/>
      <c r="N148" s="34"/>
    </row>
    <row r="149" spans="2:14" x14ac:dyDescent="0.15">
      <c r="C149" s="3" t="s">
        <v>310</v>
      </c>
      <c r="E149" s="35"/>
      <c r="N149" s="34"/>
    </row>
    <row r="150" spans="2:14" x14ac:dyDescent="0.15">
      <c r="C150" s="3" t="s">
        <v>311</v>
      </c>
      <c r="E150" s="35"/>
      <c r="N150" s="34"/>
    </row>
    <row r="152" spans="2:14" x14ac:dyDescent="0.15">
      <c r="B152" s="3" t="s">
        <v>330</v>
      </c>
    </row>
    <row r="153" spans="2:14" x14ac:dyDescent="0.15">
      <c r="C153" s="3" t="s">
        <v>301</v>
      </c>
    </row>
    <row r="154" spans="2:14" x14ac:dyDescent="0.15">
      <c r="C154" s="3" t="s">
        <v>302</v>
      </c>
      <c r="E154" s="34"/>
    </row>
    <row r="156" spans="2:14" x14ac:dyDescent="0.15">
      <c r="B156" s="3" t="s">
        <v>333</v>
      </c>
    </row>
    <row r="157" spans="2:14" x14ac:dyDescent="0.15">
      <c r="C157" s="3" t="s">
        <v>312</v>
      </c>
    </row>
    <row r="158" spans="2:14" x14ac:dyDescent="0.15">
      <c r="C158" s="3" t="s">
        <v>324</v>
      </c>
    </row>
    <row r="160" spans="2:14" x14ac:dyDescent="0.15">
      <c r="B160" s="3" t="s">
        <v>369</v>
      </c>
    </row>
  </sheetData>
  <mergeCells count="63">
    <mergeCell ref="A1:X1"/>
    <mergeCell ref="A4:A33"/>
    <mergeCell ref="A117:A131"/>
    <mergeCell ref="A3:B3"/>
    <mergeCell ref="A36:A81"/>
    <mergeCell ref="A82:A116"/>
    <mergeCell ref="B122:B123"/>
    <mergeCell ref="B124:B125"/>
    <mergeCell ref="B87:B90"/>
    <mergeCell ref="B93:B95"/>
    <mergeCell ref="B98:B102"/>
    <mergeCell ref="B105:B108"/>
    <mergeCell ref="B111:B114"/>
    <mergeCell ref="B119:B121"/>
    <mergeCell ref="B91:C92"/>
    <mergeCell ref="B103:C104"/>
    <mergeCell ref="B115:C116"/>
    <mergeCell ref="B109:C110"/>
    <mergeCell ref="S2:X2"/>
    <mergeCell ref="B4:B31"/>
    <mergeCell ref="B64:B79"/>
    <mergeCell ref="B32:C33"/>
    <mergeCell ref="V32:X33"/>
    <mergeCell ref="B62:C63"/>
    <mergeCell ref="V62:X63"/>
    <mergeCell ref="E62:G62"/>
    <mergeCell ref="E63:G63"/>
    <mergeCell ref="E32:G32"/>
    <mergeCell ref="E33:G33"/>
    <mergeCell ref="B36:B61"/>
    <mergeCell ref="V80:X81"/>
    <mergeCell ref="E81:G81"/>
    <mergeCell ref="B80:C81"/>
    <mergeCell ref="E80:G80"/>
    <mergeCell ref="V91:X92"/>
    <mergeCell ref="E92:G92"/>
    <mergeCell ref="B96:C97"/>
    <mergeCell ref="E96:G96"/>
    <mergeCell ref="V96:X97"/>
    <mergeCell ref="E97:G97"/>
    <mergeCell ref="E91:G91"/>
    <mergeCell ref="B85:C86"/>
    <mergeCell ref="E85:G85"/>
    <mergeCell ref="V85:X86"/>
    <mergeCell ref="E86:G86"/>
    <mergeCell ref="B82:B84"/>
    <mergeCell ref="E115:G115"/>
    <mergeCell ref="V115:X116"/>
    <mergeCell ref="E116:G116"/>
    <mergeCell ref="E103:G103"/>
    <mergeCell ref="V103:X104"/>
    <mergeCell ref="E104:G104"/>
    <mergeCell ref="E109:G109"/>
    <mergeCell ref="V109:X110"/>
    <mergeCell ref="E110:G110"/>
    <mergeCell ref="E132:G132"/>
    <mergeCell ref="E133:G133"/>
    <mergeCell ref="V132:X133"/>
    <mergeCell ref="B130:C131"/>
    <mergeCell ref="E130:G130"/>
    <mergeCell ref="V130:X131"/>
    <mergeCell ref="E131:G131"/>
    <mergeCell ref="A132:C133"/>
  </mergeCells>
  <phoneticPr fontId="1"/>
  <conditionalFormatting sqref="V44:W44">
    <cfRule type="expression" priority="1" stopIfTrue="1">
      <formula>"*0.1"</formula>
    </cfRule>
  </conditionalFormatting>
  <printOptions horizontalCentered="1"/>
  <pageMargins left="0.98425196850393704" right="0.98425196850393704" top="0.70866141732283472" bottom="0.70866141732283472" header="0.51181102362204722" footer="0.51181102362204722"/>
  <pageSetup paperSize="9" scale="57" fitToHeight="0" orientation="landscape" r:id="rId1"/>
  <headerFooter alignWithMargins="0"/>
  <rowBreaks count="3" manualBreakCount="3">
    <brk id="35" max="23" man="1"/>
    <brk id="81" max="23" man="1"/>
    <brk id="116" max="2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D37D5DC3111EA4DA248C7ACBAED65AC" ma:contentTypeVersion="0" ma:contentTypeDescription="新しいドキュメントを作成します。" ma:contentTypeScope="" ma:versionID="bec28475a50fe2f6f79db21461222815">
  <xsd:schema xmlns:xsd="http://www.w3.org/2001/XMLSchema" xmlns:xs="http://www.w3.org/2001/XMLSchema" xmlns:p="http://schemas.microsoft.com/office/2006/metadata/properties" targetNamespace="http://schemas.microsoft.com/office/2006/metadata/properties" ma:root="true" ma:fieldsID="4ed14474a1014a33b797668e927a5ba1">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086A407-0936-4637-98BA-964DC2576D9C}">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BCE0A6CD-29B5-48FD-9716-AA8825BF3A4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5208E33A-5296-442C-8DDB-D7667BFA400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測定局設置状況、設置局数</vt:lpstr>
      <vt:lpstr>'測定局設置状況、設置局数'!Print_Area</vt:lpstr>
      <vt:lpstr>'測定局設置状況、設置局数'!Print_Titles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斎藤　宏之</dc:creator>
  <cp:lastModifiedBy>武田　梨沙</cp:lastModifiedBy>
  <cp:lastPrinted>2017-11-21T05:10:04Z</cp:lastPrinted>
  <dcterms:created xsi:type="dcterms:W3CDTF">2006-07-27T07:16:52Z</dcterms:created>
  <dcterms:modified xsi:type="dcterms:W3CDTF">2017-12-27T04:07:39Z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0x0101007D37D5DC3111EA4DA248C7ACBAED65AC</vt:lpwstr>
  </property>
</Properties>
</file>