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0000sv0ns101\d10023$\doc\財政\02決算・健全化\★財政状況資料集\02-4 チェック作業（２回目）\チェック完了したらこちらに格納\"/>
    </mc:Choice>
  </mc:AlternateContent>
  <bookViews>
    <workbookView xWindow="-105" yWindow="-105" windowWidth="25185" windowHeight="162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C36" i="10"/>
  <c r="CO35" i="10"/>
  <c r="BE35" i="10"/>
  <c r="BE34"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c r="BW35" i="10" s="1"/>
  <c r="BW36" i="10" s="1"/>
  <c r="BW37" i="10" s="1"/>
  <c r="BW38" i="10" s="1"/>
  <c r="BW39" i="10" s="1"/>
  <c r="CO34" i="10" l="1"/>
</calcChain>
</file>

<file path=xl/sharedStrings.xml><?xml version="1.0" encoding="utf-8"?>
<sst xmlns="http://schemas.openxmlformats.org/spreadsheetml/2006/main" count="1093" uniqueCount="621">
  <si>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</si>
  <si>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</si>
  <si>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</si>
  <si>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</si>
  <si>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</si>
  <si>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</si>
  <si>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</si>
  <si>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</si>
  <si>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</si>
  <si>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</si>
  <si>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</si>
  <si>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</si>
  <si>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</si>
  <si>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</si>
  <si>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</si>
  <si>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</si>
  <si>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</si>
  <si>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</si>
  <si>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</si>
  <si>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</si>
  <si>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</si>
  <si>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</si>
  <si>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</si>
  <si>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</si>
  <si>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</si>
  <si>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</si>
  <si>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</si>
  <si>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</si>
  <si>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</si>
  <si>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</si>
  <si>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</si>
  <si>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</si>
  <si>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</si>
  <si>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</si>
  <si>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</si>
  <si>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</si>
  <si>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</si>
  <si>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</si>
  <si>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</si>
  <si>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</si>
  <si>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</si>
  <si>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</si>
  <si>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</si>
  <si>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</si>
  <si>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</si>
  <si>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</si>
  <si>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</si>
  <si>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</si>
  <si>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</si>
  <si>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</si>
  <si>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</si>
  <si>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</si>
  <si>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</si>
  <si>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</si>
  <si>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</si>
  <si>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</si>
  <si>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</si>
  <si>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</si>
  <si>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</si>
  <si>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</si>
  <si>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</si>
  <si>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</si>
  <si>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</si>
  <si>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</si>
  <si>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</si>
  <si>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</si>
  <si>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</si>
  <si>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</si>
  <si>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</si>
  <si>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</si>
  <si>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</si>
  <si>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</si>
  <si>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</si>
  <si>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</si>
  <si>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</si>
  <si>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</si>
  <si>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</si>
  <si>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</si>
  <si>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</si>
  <si>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</si>
  <si>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</si>
  <si>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</si>
  <si>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</si>
  <si>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</si>
  <si>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</si>
  <si>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施行時特例市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</si>
  <si>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</si>
  <si>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</si>
  <si>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</si>
  <si>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</si>
  <si>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</si>
  <si>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</si>
  <si>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</si>
  <si>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</si>
  <si>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</si>
  <si>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</si>
  <si>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</si>
  <si>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</si>
  <si>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岸和田市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</si>
  <si>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</si>
  <si>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</si>
  <si>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</si>
  <si>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</si>
  <si>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</si>
  <si>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</si>
  <si>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</si>
  <si>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</si>
  <si>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</si>
  <si>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</si>
  <si>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</si>
  <si>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</si>
  <si>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</si>
  <si>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</si>
  <si>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</si>
  <si>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</si>
  <si>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</si>
  <si>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</si>
  <si>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</si>
  <si>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</si>
  <si>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</si>
  <si>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</si>
  <si>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</si>
  <si>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</si>
  <si>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</si>
  <si>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</si>
  <si>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</si>
  <si>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</si>
  <si>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</si>
  <si>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</si>
  <si>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</si>
  <si>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</si>
  <si>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</si>
  <si>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</si>
  <si>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</si>
  <si>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</si>
  <si>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</si>
  <si>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</si>
  <si>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</si>
  <si>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</si>
  <si>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</si>
  <si>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</si>
  <si>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</si>
  <si>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</si>
  <si>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</si>
  <si>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</si>
  <si>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</si>
  <si>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</si>
  <si>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</si>
  <si>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</si>
  <si>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</si>
  <si>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</si>
  <si>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病院事業会計</t>
    <phoneticPr fontId="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</si>
  <si>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</si>
  <si>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</si>
  <si>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</si>
  <si>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</si>
  <si>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</si>
  <si>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</si>
  <si>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</si>
  <si>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</si>
  <si>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</si>
  <si>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</si>
  <si>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</si>
  <si>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</si>
  <si>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</si>
  <si>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</si>
  <si>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</si>
  <si>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</si>
  <si>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</si>
  <si>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</si>
  <si>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</si>
  <si>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</si>
  <si>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</si>
  <si>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</si>
  <si>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</si>
  <si>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</si>
  <si>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</si>
  <si>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</si>
  <si>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</si>
  <si>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</si>
  <si>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</si>
  <si>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</si>
  <si>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</si>
  <si>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</si>
  <si>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</si>
  <si>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</si>
  <si>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</si>
  <si>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</si>
  <si>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</si>
  <si>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</si>
  <si>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</si>
  <si>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</si>
  <si>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</si>
  <si>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</si>
  <si>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</si>
  <si>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</si>
  <si>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</si>
  <si>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</si>
  <si>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</si>
  <si>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</si>
  <si>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</si>
  <si>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</si>
  <si>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</si>
  <si>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</si>
  <si>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</si>
  <si>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</si>
  <si>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</si>
  <si>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</si>
  <si>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</si>
  <si>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</si>
  <si>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</si>
  <si>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</si>
  <si>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</si>
  <si>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大阪府岸和田市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</si>
  <si>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</si>
  <si>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</si>
  <si>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</si>
  <si>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</si>
  <si>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</si>
  <si>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</si>
  <si>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</si>
  <si>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</si>
  <si>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</si>
  <si>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</si>
  <si>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</si>
  <si>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</si>
  <si>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</si>
  <si>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</si>
  <si>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</si>
  <si>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</si>
  <si>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</si>
  <si>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</si>
  <si>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</si>
  <si>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</si>
  <si>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</si>
  <si>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</si>
  <si>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</si>
  <si>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</si>
  <si>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</si>
  <si>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</si>
  <si>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</si>
  <si>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</si>
  <si>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</si>
  <si>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</si>
  <si>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</si>
  <si>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</si>
  <si>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</si>
  <si>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</si>
  <si>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</si>
  <si>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</si>
  <si>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</si>
  <si>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</si>
  <si>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</si>
  <si>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</si>
  <si>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</si>
  <si>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</si>
  <si>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</si>
  <si>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</si>
  <si>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</si>
  <si>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</si>
  <si>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</si>
  <si>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</si>
  <si>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</si>
  <si>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</si>
  <si>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</si>
  <si>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</si>
  <si>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</si>
  <si>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</si>
  <si>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</si>
  <si>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</si>
  <si>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</si>
  <si>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</si>
  <si>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</si>
  <si>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</si>
  <si>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</si>
  <si>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</si>
  <si>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</si>
  <si>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</si>
  <si>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</si>
  <si>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</si>
  <si>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</si>
  <si>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</si>
  <si>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</si>
  <si>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</si>
  <si>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</si>
  <si>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</si>
  <si>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</si>
  <si>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</si>
  <si>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</si>
  <si>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</si>
  <si>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</si>
  <si>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</si>
  <si>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</si>
  <si>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</si>
  <si>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</si>
  <si>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</si>
  <si>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</si>
  <si>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</si>
  <si>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</si>
  <si>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</si>
  <si>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</si>
  <si>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</si>
  <si>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</si>
  <si>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</si>
  <si>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</si>
  <si>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</si>
  <si>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</si>
  <si>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</si>
  <si>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</si>
  <si>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</si>
  <si>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</si>
  <si>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</si>
  <si>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</si>
  <si>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</si>
  <si>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</si>
  <si>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</si>
  <si>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</si>
  <si>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</si>
  <si>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</si>
  <si>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</si>
  <si>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</si>
  <si>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</si>
  <si>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</si>
  <si>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</si>
  <si>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</si>
  <si>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</si>
  <si>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</si>
  <si>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</si>
  <si>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</si>
  <si>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</si>
  <si>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</si>
  <si>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</si>
  <si>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</si>
  <si>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</si>
  <si>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</si>
  <si>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</si>
  <si>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</si>
  <si>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</si>
  <si>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</si>
  <si>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</si>
  <si>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</si>
  <si>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</si>
  <si>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</si>
  <si>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</si>
  <si>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</si>
  <si>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</si>
  <si>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</si>
  <si>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</si>
  <si>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</si>
  <si>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</si>
  <si>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</si>
  <si>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</si>
  <si>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</si>
  <si>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</si>
  <si>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</si>
  <si>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</si>
  <si>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</si>
  <si>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</si>
  <si>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</si>
  <si>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</si>
  <si>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</si>
  <si>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</si>
  <si>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</si>
  <si>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</si>
  <si>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</si>
  <si>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</si>
  <si>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大阪府岸和田市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</si>
  <si>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</si>
  <si>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</si>
  <si>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</si>
  <si>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</si>
  <si>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</si>
  <si>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</si>
  <si>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</si>
  <si>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</si>
  <si>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</si>
  <si>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</si>
  <si>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</si>
  <si>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</si>
  <si>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</si>
  <si>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</si>
  <si>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</si>
  <si>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</si>
  <si>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</si>
  <si>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</si>
  <si>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</si>
  <si>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</si>
  <si>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</si>
  <si>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</si>
  <si>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</si>
  <si>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</si>
  <si>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</si>
  <si>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</si>
  <si>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</si>
  <si>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</si>
  <si>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</si>
  <si>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</si>
  <si>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</si>
  <si>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</si>
  <si>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</si>
  <si>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</si>
  <si>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</si>
  <si>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</si>
  <si>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</si>
  <si>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</si>
  <si>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自転車競技事業特別会計</t>
    <phoneticPr fontId="5"/>
  </si>
  <si>
    <t>上水道事業会計</t>
    <phoneticPr fontId="5"/>
  </si>
  <si>
    <t>法適用企業</t>
    <phoneticPr fontId="5"/>
  </si>
  <si>
    <t>下水道事業会計</t>
    <phoneticPr fontId="5"/>
  </si>
  <si>
    <t>法適用企業</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</si>
  <si>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</si>
  <si>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</si>
  <si>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</si>
  <si>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</si>
  <si>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</si>
  <si>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</si>
  <si>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</si>
  <si>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</si>
  <si>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</si>
  <si>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</si>
  <si>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</si>
  <si>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</si>
  <si>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</si>
  <si>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</si>
  <si>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</si>
  <si>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</si>
  <si>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</si>
  <si>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</si>
  <si>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</si>
  <si>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</si>
  <si>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</si>
  <si>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</si>
  <si>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</si>
  <si>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</si>
  <si>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</si>
  <si>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</si>
  <si>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</si>
  <si>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</si>
  <si>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</si>
  <si>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</si>
  <si>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</si>
  <si>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</si>
  <si>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</si>
  <si>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</si>
  <si>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</si>
  <si>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</si>
  <si>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</si>
  <si>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</si>
  <si>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</si>
  <si>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</si>
  <si>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</si>
  <si>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</si>
  <si>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</si>
  <si>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</si>
  <si>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</si>
  <si>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</si>
  <si>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</si>
  <si>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</si>
  <si>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</si>
  <si>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</si>
  <si>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</si>
  <si>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</si>
  <si>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</si>
  <si>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</si>
  <si>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</si>
  <si>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</si>
  <si>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</si>
  <si>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</si>
  <si>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</si>
  <si>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</si>
  <si>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</si>
  <si>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</si>
  <si>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</si>
  <si>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</si>
  <si>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</si>
  <si>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</si>
  <si>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</si>
  <si>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</si>
  <si>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上水道事業会計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</si>
  <si>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</si>
  <si>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</si>
  <si>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</si>
  <si>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</si>
  <si>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</si>
  <si>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</si>
  <si>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</si>
  <si>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</si>
  <si>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</si>
  <si>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</si>
  <si>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</si>
  <si>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</si>
  <si>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</si>
  <si>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</si>
  <si>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</si>
  <si>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</si>
  <si>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</si>
  <si>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</si>
  <si>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</si>
  <si>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</si>
  <si>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</si>
  <si>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</si>
  <si>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</si>
  <si>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</si>
  <si>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</si>
  <si>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</si>
  <si>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</si>
  <si>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</si>
  <si>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</si>
  <si>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</si>
  <si>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</si>
  <si>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</si>
  <si>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</si>
  <si>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</si>
  <si>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</si>
  <si>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</si>
  <si>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</si>
  <si>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</si>
  <si>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</si>
  <si>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</si>
  <si>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</si>
  <si>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</si>
  <si>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</si>
  <si>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</si>
  <si>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</si>
  <si>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</si>
  <si>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</si>
  <si>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</si>
  <si>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</si>
  <si>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</si>
  <si>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</si>
  <si>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</si>
  <si>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</si>
  <si>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</si>
  <si>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</si>
  <si>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</si>
  <si>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</si>
  <si>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</si>
  <si>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</si>
  <si>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</si>
  <si>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</si>
  <si>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</si>
  <si>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</si>
  <si>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</si>
  <si>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</si>
  <si>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</si>
  <si>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</si>
  <si>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</si>
  <si>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</si>
  <si>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</si>
  <si>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</si>
  <si>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</si>
  <si>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</si>
  <si>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</si>
  <si>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</si>
  <si>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</si>
  <si>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</si>
  <si>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</si>
  <si>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</si>
  <si>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</si>
  <si>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</si>
  <si>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</si>
  <si>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</si>
  <si>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</si>
  <si>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</si>
  <si>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</si>
  <si>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</si>
  <si>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</si>
  <si>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1.12</t>
  </si>
  <si>
    <t>▲ 1.39</t>
  </si>
  <si>
    <t>病院事業会計</t>
  </si>
  <si>
    <t>▲ 0.47</t>
  </si>
  <si>
    <t>▲ 0.36</t>
  </si>
  <si>
    <t>▲ 1.29</t>
  </si>
  <si>
    <t>国民健康保険事業特別会計</t>
  </si>
  <si>
    <t>▲ 4.29</t>
  </si>
  <si>
    <t>▲ 2.59</t>
  </si>
  <si>
    <t>▲ 1.20</t>
  </si>
  <si>
    <t>▲ 0.91</t>
  </si>
  <si>
    <t>▲ 0.31</t>
  </si>
  <si>
    <t>上水道事業会計</t>
  </si>
  <si>
    <t>介護保険事業特別会計</t>
  </si>
  <si>
    <t>一般会計</t>
  </si>
  <si>
    <t>下水道事業会計</t>
  </si>
  <si>
    <t>後期高齢者医療特別会計</t>
  </si>
  <si>
    <t>自転車競技事業特別会計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</si>
  <si>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</si>
  <si>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</si>
  <si>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</si>
  <si>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</si>
  <si>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</si>
  <si>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</si>
  <si>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</si>
  <si>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</si>
  <si>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</si>
  <si>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岸和田市貝塚市清掃施設組合（一般会計）</t>
    <phoneticPr fontId="2"/>
  </si>
  <si>
    <t>大阪府都市競艇企業団（ﾓｰﾀｰﾎﾞｰﾄ競走事業会計）</t>
    <rPh sb="0" eb="3">
      <t>オオサカフ</t>
    </rPh>
    <rPh sb="3" eb="5">
      <t>トシ</t>
    </rPh>
    <rPh sb="5" eb="7">
      <t>キョウテイ</t>
    </rPh>
    <rPh sb="7" eb="9">
      <t>キギョウ</t>
    </rPh>
    <rPh sb="9" eb="10">
      <t>ダン</t>
    </rPh>
    <rPh sb="18" eb="20">
      <t>キョウソウ</t>
    </rPh>
    <rPh sb="20" eb="22">
      <t>ジギョウ</t>
    </rPh>
    <rPh sb="22" eb="24">
      <t>カイケイ</t>
    </rPh>
    <rPh sb="24" eb="25">
      <t>）</t>
    </rPh>
    <phoneticPr fontId="2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</si>
  <si>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2"/>
  </si>
  <si>
    <t>大阪府後期高齢者医療広域連合（後期高齢者医療特別会計）</t>
    <rPh sb="15" eb="17">
      <t>コウキ</t>
    </rPh>
    <rPh sb="17" eb="20">
      <t>コウレイシャ</t>
    </rPh>
    <rPh sb="20" eb="22">
      <t>イリョウ</t>
    </rPh>
    <rPh sb="22" eb="24">
      <t>トクベツ</t>
    </rPh>
    <rPh sb="24" eb="26">
      <t>カイケイ</t>
    </rPh>
    <phoneticPr fontId="22"/>
  </si>
  <si>
    <t>大阪広域水道企業団（水道事業会計）</t>
    <rPh sb="2" eb="4">
      <t>コウイキ</t>
    </rPh>
    <rPh sb="4" eb="6">
      <t>スイドウ</t>
    </rPh>
    <rPh sb="6" eb="8">
      <t>キギョウ</t>
    </rPh>
    <rPh sb="8" eb="9">
      <t>ダン</t>
    </rPh>
    <rPh sb="12" eb="14">
      <t>ジギョウ</t>
    </rPh>
    <rPh sb="14" eb="16">
      <t>カイケイ</t>
    </rPh>
    <phoneticPr fontId="2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</si>
  <si>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6">
      <t>ゴト</t>
    </rPh>
    <rPh sb="16" eb="17">
      <t>ギョウ</t>
    </rPh>
    <rPh sb="17" eb="19">
      <t>カイケイ</t>
    </rPh>
    <phoneticPr fontId="22"/>
  </si>
  <si>
    <t>-</t>
    <phoneticPr fontId="2"/>
  </si>
  <si>
    <t>岸和田市庁舎建設基金</t>
    <rPh sb="0" eb="4">
      <t>キシワダシ</t>
    </rPh>
    <rPh sb="4" eb="6">
      <t>チョウシャ</t>
    </rPh>
    <rPh sb="6" eb="8">
      <t>ケンセツ</t>
    </rPh>
    <rPh sb="8" eb="10">
      <t>キキン</t>
    </rPh>
    <phoneticPr fontId="5"/>
  </si>
  <si>
    <t>岸和田市ふるさと応援基金</t>
    <rPh sb="0" eb="4">
      <t>キシワダシ</t>
    </rPh>
    <rPh sb="8" eb="10">
      <t>オウエン</t>
    </rPh>
    <rPh sb="10" eb="12">
      <t>キキン</t>
    </rPh>
    <phoneticPr fontId="5"/>
  </si>
  <si>
    <t>公共公益施設整備基金</t>
    <rPh sb="0" eb="2">
      <t>コウキョウ</t>
    </rPh>
    <rPh sb="2" eb="4">
      <t>コウエキ</t>
    </rPh>
    <rPh sb="4" eb="6">
      <t>シセツ</t>
    </rPh>
    <rPh sb="6" eb="8">
      <t>セイビ</t>
    </rPh>
    <rPh sb="8" eb="10">
      <t>キキン</t>
    </rPh>
    <phoneticPr fontId="5"/>
  </si>
  <si>
    <t>公園墓地整備事業基金</t>
    <phoneticPr fontId="5"/>
  </si>
  <si>
    <t>岸和田市地域福祉基金</t>
    <phoneticPr fontId="5"/>
  </si>
  <si>
    <t>岸和田市公園緑化協会</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</si>
  <si>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</si>
  <si>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</si>
  <si>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</si>
  <si>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</si>
  <si>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</si>
  <si>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初頭に集中的に実施した大規模な建設投資に係る地方債の発行が、将来負担比率を押し上げていたが、近年においては事業及び建設債発行を抑制したことにより、将来負担額の減少につながっている。有形固定資産減価償却率は上昇傾向にあり、かつ、類似団体内平均値より高い水準である。今後、公共施設等総合管理計画に基づき、公共施設等の適切な整備と維持管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</si>
  <si>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</si>
  <si>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</si>
  <si>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</si>
  <si>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</si>
  <si>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</si>
  <si>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</si>
  <si>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類似団体内平均値と比較して高くなっているものの、両比率とも年々減少傾向にある。類似団体内平均値と比較して高くなっている要因としては、平成4年度から平成13年度にかけて大規模な建設投資を集中的に実施したことによる地方債負担と、一部事務組合にて運営している清掃処理施設の新設移転に伴う負担が依然として大きいことが挙げられる。
　一般会計、公営企業および組合等に係る公債費については、それぞれ元利償還のピークを過ぎ、将来負担額は減少に転じている。今後も、新発債の発行の抑制を続け、実質公債費比率の改善を図っていく。</t>
    <rPh sb="220" eb="221">
      <t>ス</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</si>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</sst>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43554</c:v>
                </c:pt>
                <c:pt idx="1">
                  <c:v>42581</c:v>
                </c:pt>
                <c:pt idx="2">
                  <c:v>45426</c:v>
                </c:pt>
                <c:pt idx="3">
                  <c:v>45022</c:v>
                </c:pt>
                <c:pt idx="4">
                  <c:v>46035</c:v>
                </c:pt>
              </c:numCache>
            </c:numRef>
          </c:val>
          <c:smooth val="0"/>
          <c:extLst>
            <c:ext xmlns:c16="http://schemas.microsoft.com/office/drawing/2014/chart" uri="{C3380CC4-5D6E-409C-BE32-E72D297353CC}">
              <c16:uniqueId val="{00000000-F135-468C-8105-37CDC3668B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27452</c:v>
                </c:pt>
                <c:pt idx="1">
                  <c:v>17463</c:v>
                </c:pt>
                <c:pt idx="2">
                  <c:v>25951</c:v>
                </c:pt>
                <c:pt idx="3">
                  <c:v>27802</c:v>
                </c:pt>
                <c:pt idx="4">
                  <c:v>11497</c:v>
                </c:pt>
              </c:numCache>
            </c:numRef>
          </c:val>
          <c:smooth val="0"/>
          <c:extLst>
            <c:ext xmlns:c16="http://schemas.microsoft.com/office/drawing/2014/chart" uri="{C3380CC4-5D6E-409C-BE32-E72D297353CC}">
              <c16:uniqueId val="{00000001-F135-468C-8105-37CDC3668B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0.76</c:v>
                </c:pt>
                <c:pt idx="1">
                  <c:v>0.24</c:v>
                </c:pt>
                <c:pt idx="2">
                  <c:v>0.21</c:v>
                </c:pt>
                <c:pt idx="3">
                  <c:v>0.27</c:v>
                </c:pt>
                <c:pt idx="4">
                  <c:v>0.71</c:v>
                </c:pt>
              </c:numCache>
            </c:numRef>
          </c:val>
          <c:extLst>
            <c:ext xmlns:c16="http://schemas.microsoft.com/office/drawing/2014/chart" uri="{C3380CC4-5D6E-409C-BE32-E72D297353CC}">
              <c16:uniqueId val="{00000000-BD5B-40EF-990D-B05C8227DA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7.3</c:v>
                </c:pt>
                <c:pt idx="1">
                  <c:v>7.2</c:v>
                </c:pt>
                <c:pt idx="2">
                  <c:v>6.12</c:v>
                </c:pt>
                <c:pt idx="3">
                  <c:v>6.22</c:v>
                </c:pt>
                <c:pt idx="4">
                  <c:v>6.5</c:v>
                </c:pt>
              </c:numCache>
            </c:numRef>
          </c:val>
          <c:extLst>
            <c:ext xmlns:c16="http://schemas.microsoft.com/office/drawing/2014/chart" uri="{C3380CC4-5D6E-409C-BE32-E72D297353CC}">
              <c16:uniqueId val="{00000001-BD5B-40EF-990D-B05C8227DA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1.31</c:v>
                </c:pt>
                <c:pt idx="1">
                  <c:v>-1.1200000000000001</c:v>
                </c:pt>
                <c:pt idx="2">
                  <c:v>-1.39</c:v>
                </c:pt>
                <c:pt idx="3">
                  <c:v>0.06</c:v>
                </c:pt>
                <c:pt idx="4">
                  <c:v>0.76</c:v>
                </c:pt>
              </c:numCache>
            </c:numRef>
          </c:val>
          <c:smooth val="0"/>
          <c:extLst>
            <c:ext xmlns:c16="http://schemas.microsoft.com/office/drawing/2014/chart" uri="{C3380CC4-5D6E-409C-BE32-E72D297353CC}">
              <c16:uniqueId val="{00000002-BD5B-40EF-990D-B05C8227DA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50D-411B-8424-FE4E30BF7C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0D-411B-8424-FE4E30BF7C3D}"/>
            </c:ext>
          </c:extLst>
        </c:ser>
        <c:ser>
          <c:idx val="2"/>
          <c:order val="2"/>
          <c:tx>
            <c:strRef>
              <c:f>データシート!$A$29</c:f>
              <c:strCache>
                <c:ptCount val="1"/>
                <c:pt idx="0">
                  <c:v>自転車競技事業特別会計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0.05</c:v>
                </c:pt>
                <c:pt idx="2">
                  <c:v>#N/A</c:v>
                </c:pt>
                <c:pt idx="3">
                  <c:v>0.06</c:v>
                </c:pt>
                <c:pt idx="4">
                  <c:v>#N/A</c:v>
                </c:pt>
                <c:pt idx="5">
                  <c:v>0.02</c:v>
                </c:pt>
                <c:pt idx="6">
                  <c:v>#N/A</c:v>
                </c:pt>
                <c:pt idx="7">
                  <c:v>0.02</c:v>
                </c:pt>
                <c:pt idx="8">
                  <c:v>#N/A</c:v>
                </c:pt>
                <c:pt idx="9">
                  <c:v>0</c:v>
                </c:pt>
              </c:numCache>
            </c:numRef>
          </c:val>
          <c:extLst>
            <c:ext xmlns:c16="http://schemas.microsoft.com/office/drawing/2014/chart" uri="{C3380CC4-5D6E-409C-BE32-E72D297353CC}">
              <c16:uniqueId val="{00000002-A50D-411B-8424-FE4E30BF7C3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0.05</c:v>
                </c:pt>
                <c:pt idx="2">
                  <c:v>#N/A</c:v>
                </c:pt>
                <c:pt idx="3">
                  <c:v>0.06</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3-A50D-411B-8424-FE4E30BF7C3D}"/>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0.16</c:v>
                </c:pt>
              </c:numCache>
            </c:numRef>
          </c:val>
          <c:extLst>
            <c:ext xmlns:c16="http://schemas.microsoft.com/office/drawing/2014/chart" uri="{C3380CC4-5D6E-409C-BE32-E72D297353CC}">
              <c16:uniqueId val="{00000004-A50D-411B-8424-FE4E30BF7C3D}"/>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0.76</c:v>
                </c:pt>
                <c:pt idx="2">
                  <c:v>#N/A</c:v>
                </c:pt>
                <c:pt idx="3">
                  <c:v>0.23</c:v>
                </c:pt>
                <c:pt idx="4">
                  <c:v>#N/A</c:v>
                </c:pt>
                <c:pt idx="5">
                  <c:v>0.21</c:v>
                </c:pt>
                <c:pt idx="6">
                  <c:v>#N/A</c:v>
                </c:pt>
                <c:pt idx="7">
                  <c:v>0.27</c:v>
                </c:pt>
                <c:pt idx="8">
                  <c:v>#N/A</c:v>
                </c:pt>
                <c:pt idx="9">
                  <c:v>0.7</c:v>
                </c:pt>
              </c:numCache>
            </c:numRef>
          </c:val>
          <c:extLst>
            <c:ext xmlns:c16="http://schemas.microsoft.com/office/drawing/2014/chart" uri="{C3380CC4-5D6E-409C-BE32-E72D297353CC}">
              <c16:uniqueId val="{00000005-A50D-411B-8424-FE4E30BF7C3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0.31</c:v>
                </c:pt>
                <c:pt idx="2">
                  <c:v>#N/A</c:v>
                </c:pt>
                <c:pt idx="3">
                  <c:v>0.64</c:v>
                </c:pt>
                <c:pt idx="4">
                  <c:v>#N/A</c:v>
                </c:pt>
                <c:pt idx="5">
                  <c:v>0.8</c:v>
                </c:pt>
                <c:pt idx="6">
                  <c:v>#N/A</c:v>
                </c:pt>
                <c:pt idx="7">
                  <c:v>0.95</c:v>
                </c:pt>
                <c:pt idx="8">
                  <c:v>#N/A</c:v>
                </c:pt>
                <c:pt idx="9">
                  <c:v>0.79</c:v>
                </c:pt>
              </c:numCache>
            </c:numRef>
          </c:val>
          <c:extLst>
            <c:ext xmlns:c16="http://schemas.microsoft.com/office/drawing/2014/chart" uri="{C3380CC4-5D6E-409C-BE32-E72D297353CC}">
              <c16:uniqueId val="{00000006-A50D-411B-8424-FE4E30BF7C3D}"/>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4.88</c:v>
                </c:pt>
                <c:pt idx="2">
                  <c:v>#N/A</c:v>
                </c:pt>
                <c:pt idx="3">
                  <c:v>5.79</c:v>
                </c:pt>
                <c:pt idx="4">
                  <c:v>#N/A</c:v>
                </c:pt>
                <c:pt idx="5">
                  <c:v>6.58</c:v>
                </c:pt>
                <c:pt idx="6">
                  <c:v>#N/A</c:v>
                </c:pt>
                <c:pt idx="7">
                  <c:v>6.97</c:v>
                </c:pt>
                <c:pt idx="8">
                  <c:v>#N/A</c:v>
                </c:pt>
                <c:pt idx="9">
                  <c:v>2.02</c:v>
                </c:pt>
              </c:numCache>
            </c:numRef>
          </c:val>
          <c:extLst>
            <c:ext xmlns:c16="http://schemas.microsoft.com/office/drawing/2014/chart" uri="{C3380CC4-5D6E-409C-BE32-E72D297353CC}">
              <c16:uniqueId val="{00000007-A50D-411B-8424-FE4E30BF7C3D}"/>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4.29</c:v>
                </c:pt>
                <c:pt idx="1">
                  <c:v>#N/A</c:v>
                </c:pt>
                <c:pt idx="2">
                  <c:v>2.59</c:v>
                </c:pt>
                <c:pt idx="3">
                  <c:v>#N/A</c:v>
                </c:pt>
                <c:pt idx="4">
                  <c:v>1.2</c:v>
                </c:pt>
                <c:pt idx="5">
                  <c:v>#N/A</c:v>
                </c:pt>
                <c:pt idx="6">
                  <c:v>0.91</c:v>
                </c:pt>
                <c:pt idx="7">
                  <c:v>#N/A</c:v>
                </c:pt>
                <c:pt idx="8">
                  <c:v>0.31</c:v>
                </c:pt>
                <c:pt idx="9">
                  <c:v>#N/A</c:v>
                </c:pt>
              </c:numCache>
            </c:numRef>
          </c:val>
          <c:extLst>
            <c:ext xmlns:c16="http://schemas.microsoft.com/office/drawing/2014/chart" uri="{C3380CC4-5D6E-409C-BE32-E72D297353CC}">
              <c16:uniqueId val="{00000008-A50D-411B-8424-FE4E30BF7C3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1.1200000000000001</c:v>
                </c:pt>
                <c:pt idx="2">
                  <c:v>#N/A</c:v>
                </c:pt>
                <c:pt idx="3">
                  <c:v>0.44</c:v>
                </c:pt>
                <c:pt idx="4">
                  <c:v>0.47</c:v>
                </c:pt>
                <c:pt idx="5">
                  <c:v>#N/A</c:v>
                </c:pt>
                <c:pt idx="6">
                  <c:v>0.36</c:v>
                </c:pt>
                <c:pt idx="7">
                  <c:v>#N/A</c:v>
                </c:pt>
                <c:pt idx="8">
                  <c:v>1.29</c:v>
                </c:pt>
                <c:pt idx="9">
                  <c:v>#N/A</c:v>
                </c:pt>
              </c:numCache>
            </c:numRef>
          </c:val>
          <c:extLst>
            <c:ext xmlns:c16="http://schemas.microsoft.com/office/drawing/2014/chart" uri="{C3380CC4-5D6E-409C-BE32-E72D297353CC}">
              <c16:uniqueId val="{00000009-A50D-411B-8424-FE4E30BF7C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9292</c:v>
                </c:pt>
                <c:pt idx="5">
                  <c:v>8816</c:v>
                </c:pt>
                <c:pt idx="8">
                  <c:v>8557</c:v>
                </c:pt>
                <c:pt idx="11">
                  <c:v>8640</c:v>
                </c:pt>
                <c:pt idx="14">
                  <c:v>8264</c:v>
                </c:pt>
              </c:numCache>
            </c:numRef>
          </c:val>
          <c:extLst>
            <c:ext xmlns:c16="http://schemas.microsoft.com/office/drawing/2014/chart" uri="{C3380CC4-5D6E-409C-BE32-E72D297353CC}">
              <c16:uniqueId val="{00000000-DB53-496B-95C8-E4BB78A23B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DB53-496B-95C8-E4BB78A23B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51</c:v>
                </c:pt>
                <c:pt idx="3">
                  <c:v>51</c:v>
                </c:pt>
                <c:pt idx="6">
                  <c:v>51</c:v>
                </c:pt>
                <c:pt idx="9">
                  <c:v>51</c:v>
                </c:pt>
                <c:pt idx="12">
                  <c:v>51</c:v>
                </c:pt>
              </c:numCache>
            </c:numRef>
          </c:val>
          <c:extLst>
            <c:ext xmlns:c16="http://schemas.microsoft.com/office/drawing/2014/chart" uri="{C3380CC4-5D6E-409C-BE32-E72D297353CC}">
              <c16:uniqueId val="{00000002-DB53-496B-95C8-E4BB78A23B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1125</c:v>
                </c:pt>
                <c:pt idx="3">
                  <c:v>1345</c:v>
                </c:pt>
                <c:pt idx="6">
                  <c:v>1165</c:v>
                </c:pt>
                <c:pt idx="9">
                  <c:v>966</c:v>
                </c:pt>
                <c:pt idx="12">
                  <c:v>728</c:v>
                </c:pt>
              </c:numCache>
            </c:numRef>
          </c:val>
          <c:extLst>
            <c:ext xmlns:c16="http://schemas.microsoft.com/office/drawing/2014/chart" uri="{C3380CC4-5D6E-409C-BE32-E72D297353CC}">
              <c16:uniqueId val="{00000003-DB53-496B-95C8-E4BB78A23B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2529</c:v>
                </c:pt>
                <c:pt idx="3">
                  <c:v>2485</c:v>
                </c:pt>
                <c:pt idx="6">
                  <c:v>2711</c:v>
                </c:pt>
                <c:pt idx="9">
                  <c:v>2647</c:v>
                </c:pt>
                <c:pt idx="12">
                  <c:v>2646</c:v>
                </c:pt>
              </c:numCache>
            </c:numRef>
          </c:val>
          <c:extLst>
            <c:ext xmlns:c16="http://schemas.microsoft.com/office/drawing/2014/chart" uri="{C3380CC4-5D6E-409C-BE32-E72D297353CC}">
              <c16:uniqueId val="{00000004-DB53-496B-95C8-E4BB78A23B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53-496B-95C8-E4BB78A23B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53-496B-95C8-E4BB78A23B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9248</c:v>
                </c:pt>
                <c:pt idx="3">
                  <c:v>8632</c:v>
                </c:pt>
                <c:pt idx="6">
                  <c:v>8487</c:v>
                </c:pt>
                <c:pt idx="9">
                  <c:v>7883</c:v>
                </c:pt>
                <c:pt idx="12">
                  <c:v>7426</c:v>
                </c:pt>
              </c:numCache>
            </c:numRef>
          </c:val>
          <c:extLst>
            <c:ext xmlns:c16="http://schemas.microsoft.com/office/drawing/2014/chart" uri="{C3380CC4-5D6E-409C-BE32-E72D297353CC}">
              <c16:uniqueId val="{00000007-DB53-496B-95C8-E4BB78A23B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3661</c:v>
                </c:pt>
                <c:pt idx="2">
                  <c:v>#N/A</c:v>
                </c:pt>
                <c:pt idx="3">
                  <c:v>#N/A</c:v>
                </c:pt>
                <c:pt idx="4">
                  <c:v>3697</c:v>
                </c:pt>
                <c:pt idx="5">
                  <c:v>#N/A</c:v>
                </c:pt>
                <c:pt idx="6">
                  <c:v>#N/A</c:v>
                </c:pt>
                <c:pt idx="7">
                  <c:v>3858</c:v>
                </c:pt>
                <c:pt idx="8">
                  <c:v>#N/A</c:v>
                </c:pt>
                <c:pt idx="9">
                  <c:v>#N/A</c:v>
                </c:pt>
                <c:pt idx="10">
                  <c:v>2907</c:v>
                </c:pt>
                <c:pt idx="11">
                  <c:v>#N/A</c:v>
                </c:pt>
                <c:pt idx="12">
                  <c:v>#N/A</c:v>
                </c:pt>
                <c:pt idx="13">
                  <c:v>2587</c:v>
                </c:pt>
                <c:pt idx="14">
                  <c:v>#N/A</c:v>
                </c:pt>
              </c:numCache>
            </c:numRef>
          </c:val>
          <c:smooth val="0"/>
          <c:extLst>
            <c:ext xmlns:c16="http://schemas.microsoft.com/office/drawing/2014/chart" uri="{C3380CC4-5D6E-409C-BE32-E72D297353CC}">
              <c16:uniqueId val="{00000008-DB53-496B-95C8-E4BB78A23B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80034</c:v>
                </c:pt>
                <c:pt idx="5">
                  <c:v>78787</c:v>
                </c:pt>
                <c:pt idx="8">
                  <c:v>77177</c:v>
                </c:pt>
                <c:pt idx="11">
                  <c:v>75308</c:v>
                </c:pt>
                <c:pt idx="14">
                  <c:v>73280</c:v>
                </c:pt>
              </c:numCache>
            </c:numRef>
          </c:val>
          <c:extLst>
            <c:ext xmlns:c16="http://schemas.microsoft.com/office/drawing/2014/chart" uri="{C3380CC4-5D6E-409C-BE32-E72D297353CC}">
              <c16:uniqueId val="{00000000-55E9-4197-95F3-E06315021F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12684</c:v>
                </c:pt>
                <c:pt idx="5">
                  <c:v>11519</c:v>
                </c:pt>
                <c:pt idx="8">
                  <c:v>11254</c:v>
                </c:pt>
                <c:pt idx="11">
                  <c:v>11248</c:v>
                </c:pt>
                <c:pt idx="14">
                  <c:v>10894</c:v>
                </c:pt>
              </c:numCache>
            </c:numRef>
          </c:val>
          <c:extLst>
            <c:ext xmlns:c16="http://schemas.microsoft.com/office/drawing/2014/chart" uri="{C3380CC4-5D6E-409C-BE32-E72D297353CC}">
              <c16:uniqueId val="{00000001-55E9-4197-95F3-E06315021F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8836</c:v>
                </c:pt>
                <c:pt idx="5">
                  <c:v>8071</c:v>
                </c:pt>
                <c:pt idx="8">
                  <c:v>7749</c:v>
                </c:pt>
                <c:pt idx="11">
                  <c:v>7978</c:v>
                </c:pt>
                <c:pt idx="14">
                  <c:v>9513</c:v>
                </c:pt>
              </c:numCache>
            </c:numRef>
          </c:val>
          <c:extLst>
            <c:ext xmlns:c16="http://schemas.microsoft.com/office/drawing/2014/chart" uri="{C3380CC4-5D6E-409C-BE32-E72D297353CC}">
              <c16:uniqueId val="{00000002-55E9-4197-95F3-E06315021F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E9-4197-95F3-E06315021F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E9-4197-95F3-E06315021F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E9-4197-95F3-E06315021F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9611</c:v>
                </c:pt>
                <c:pt idx="3">
                  <c:v>9522</c:v>
                </c:pt>
                <c:pt idx="6">
                  <c:v>9739</c:v>
                </c:pt>
                <c:pt idx="9">
                  <c:v>9079</c:v>
                </c:pt>
                <c:pt idx="12">
                  <c:v>9278</c:v>
                </c:pt>
              </c:numCache>
            </c:numRef>
          </c:val>
          <c:extLst>
            <c:ext xmlns:c16="http://schemas.microsoft.com/office/drawing/2014/chart" uri="{C3380CC4-5D6E-409C-BE32-E72D297353CC}">
              <c16:uniqueId val="{00000006-55E9-4197-95F3-E06315021F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5656</c:v>
                </c:pt>
                <c:pt idx="3">
                  <c:v>4354</c:v>
                </c:pt>
                <c:pt idx="6">
                  <c:v>3207</c:v>
                </c:pt>
                <c:pt idx="9">
                  <c:v>2193</c:v>
                </c:pt>
                <c:pt idx="12">
                  <c:v>1757</c:v>
                </c:pt>
              </c:numCache>
            </c:numRef>
          </c:val>
          <c:extLst>
            <c:ext xmlns:c16="http://schemas.microsoft.com/office/drawing/2014/chart" uri="{C3380CC4-5D6E-409C-BE32-E72D297353CC}">
              <c16:uniqueId val="{00000007-55E9-4197-95F3-E06315021F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32622</c:v>
                </c:pt>
                <c:pt idx="3">
                  <c:v>29137</c:v>
                </c:pt>
                <c:pt idx="6">
                  <c:v>27961</c:v>
                </c:pt>
                <c:pt idx="9">
                  <c:v>26647</c:v>
                </c:pt>
                <c:pt idx="12">
                  <c:v>26898</c:v>
                </c:pt>
              </c:numCache>
            </c:numRef>
          </c:val>
          <c:extLst>
            <c:ext xmlns:c16="http://schemas.microsoft.com/office/drawing/2014/chart" uri="{C3380CC4-5D6E-409C-BE32-E72D297353CC}">
              <c16:uniqueId val="{00000008-55E9-4197-95F3-E06315021F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335</c:v>
                </c:pt>
                <c:pt idx="3">
                  <c:v>289</c:v>
                </c:pt>
                <c:pt idx="6">
                  <c:v>243</c:v>
                </c:pt>
                <c:pt idx="9">
                  <c:v>196</c:v>
                </c:pt>
                <c:pt idx="12">
                  <c:v>148</c:v>
                </c:pt>
              </c:numCache>
            </c:numRef>
          </c:val>
          <c:extLst>
            <c:ext xmlns:c16="http://schemas.microsoft.com/office/drawing/2014/chart" uri="{C3380CC4-5D6E-409C-BE32-E72D297353CC}">
              <c16:uniqueId val="{00000009-55E9-4197-95F3-E06315021F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74856</c:v>
                </c:pt>
                <c:pt idx="3">
                  <c:v>71978</c:v>
                </c:pt>
                <c:pt idx="6">
                  <c:v>70324</c:v>
                </c:pt>
                <c:pt idx="9">
                  <c:v>69742</c:v>
                </c:pt>
                <c:pt idx="12">
                  <c:v>65672</c:v>
                </c:pt>
              </c:numCache>
            </c:numRef>
          </c:val>
          <c:extLst>
            <c:ext xmlns:c16="http://schemas.microsoft.com/office/drawing/2014/chart" uri="{C3380CC4-5D6E-409C-BE32-E72D297353CC}">
              <c16:uniqueId val="{0000000A-55E9-4197-95F3-E06315021F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21525</c:v>
                </c:pt>
                <c:pt idx="2">
                  <c:v>#N/A</c:v>
                </c:pt>
                <c:pt idx="3">
                  <c:v>#N/A</c:v>
                </c:pt>
                <c:pt idx="4">
                  <c:v>16905</c:v>
                </c:pt>
                <c:pt idx="5">
                  <c:v>#N/A</c:v>
                </c:pt>
                <c:pt idx="6">
                  <c:v>#N/A</c:v>
                </c:pt>
                <c:pt idx="7">
                  <c:v>15293</c:v>
                </c:pt>
                <c:pt idx="8">
                  <c:v>#N/A</c:v>
                </c:pt>
                <c:pt idx="9">
                  <c:v>#N/A</c:v>
                </c:pt>
                <c:pt idx="10">
                  <c:v>13323</c:v>
                </c:pt>
                <c:pt idx="11">
                  <c:v>#N/A</c:v>
                </c:pt>
                <c:pt idx="12">
                  <c:v>#N/A</c:v>
                </c:pt>
                <c:pt idx="13">
                  <c:v>10065</c:v>
                </c:pt>
                <c:pt idx="14">
                  <c:v>#N/A</c:v>
                </c:pt>
              </c:numCache>
            </c:numRef>
          </c:val>
          <c:smooth val="0"/>
          <c:extLst>
            <c:ext xmlns:c16="http://schemas.microsoft.com/office/drawing/2014/chart" uri="{C3380CC4-5D6E-409C-BE32-E72D297353CC}">
              <c16:uniqueId val="{0000000B-55E9-4197-95F3-E06315021F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2547</c:v>
                </c:pt>
                <c:pt idx="1">
                  <c:v>2592</c:v>
                </c:pt>
                <c:pt idx="2">
                  <c:v>2749</c:v>
                </c:pt>
              </c:numCache>
            </c:numRef>
          </c:val>
          <c:extLst>
            <c:ext xmlns:c16="http://schemas.microsoft.com/office/drawing/2014/chart" uri="{C3380CC4-5D6E-409C-BE32-E72D297353CC}">
              <c16:uniqueId val="{00000000-0619-4E7B-8E3F-9036AF299D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40</c:v>
                </c:pt>
                <c:pt idx="1">
                  <c:v>40</c:v>
                </c:pt>
                <c:pt idx="2">
                  <c:v>40</c:v>
                </c:pt>
              </c:numCache>
            </c:numRef>
          </c:val>
          <c:extLst>
            <c:ext xmlns:c16="http://schemas.microsoft.com/office/drawing/2014/chart" uri="{C3380CC4-5D6E-409C-BE32-E72D297353CC}">
              <c16:uniqueId val="{00000001-0619-4E7B-8E3F-9036AF299D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2912</c:v>
                </c:pt>
                <c:pt idx="1">
                  <c:v>2975</c:v>
                </c:pt>
                <c:pt idx="2">
                  <c:v>4062</c:v>
                </c:pt>
              </c:numCache>
            </c:numRef>
          </c:val>
          <c:extLst>
            <c:ext xmlns:c16="http://schemas.microsoft.com/office/drawing/2014/chart" uri="{C3380CC4-5D6E-409C-BE32-E72D297353CC}">
              <c16:uniqueId val="{00000002-0619-4E7B-8E3F-9036AF299D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{2E918B07-2BBC-4355-B407-13BD89608061}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FD4-4DC1-A62E-FDA1580187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{6DE082A7-EA8D-4590-9A80-C2D6EDD64C24}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D4-4DC1-A62E-FDA1580187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{514CF366-98C2-4EBA-9F43-FB9E54AD86BE}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D4-4DC1-A62E-FDA1580187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{152EF879-2467-4812-8CD7-C0B27B47803F}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D4-4DC1-A62E-FDA1580187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{791A8D56-93D9-4606-9D42-C401F163A8B4}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D4-4DC1-A62E-FDA1580187DC}"/>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{734A3E79-EB8C-4C64-B77E-B30655D3A973}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FD4-4DC1-A62E-FDA1580187DC}"/>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{E9571F09-6A8D-4B4E-ABE8-41084E9D517D}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FD4-4DC1-A62E-FDA1580187DC}"/>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{C4D6DA7C-AEFE-4BA5-AE71-4516083AB0CD}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FD4-4DC1-A62E-FDA1580187DC}"/>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{221539EC-E208-4D5D-840C-962F11377523}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FD4-4DC1-A62E-FDA1580187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66</c:v>
                </c:pt>
                <c:pt idx="16">
                  <c:v>66.599999999999994</c:v>
                </c:pt>
                <c:pt idx="24">
                  <c:v>66.7</c:v>
                </c:pt>
                <c:pt idx="32">
                  <c:v>69.8</c:v>
                </c:pt>
              </c:numCache>
            </c:numRef>
          </c:xVal>
          <c:yVal>
            <c:numRef>
              <c:f>公会計指標分析・財政指標組合せ分析表!$BP$51:$DC$51</c:f>
              <c:numCache>
                <c:formatCode>#,##0.0;"▲ "#,##0.0</c:formatCode>
                <c:ptCount val="40"/>
                <c:pt idx="8">
                  <c:v>47.6</c:v>
                </c:pt>
                <c:pt idx="16">
                  <c:v>43.9</c:v>
                </c:pt>
                <c:pt idx="24">
                  <c:v>38.200000000000003</c:v>
                </c:pt>
                <c:pt idx="32">
                  <c:v>28.1</c:v>
                </c:pt>
              </c:numCache>
            </c:numRef>
          </c:yVal>
          <c:smooth val="0"/>
          <c:extLst>
            <c:ext xmlns:c16="http://schemas.microsoft.com/office/drawing/2014/chart" uri="{C3380CC4-5D6E-409C-BE32-E72D297353CC}">
              <c16:uniqueId val="{00000009-0FD4-4DC1-A62E-FDA1580187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{0BFBEA09-8BF8-4E75-A8FB-112C222E893E}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FD4-4DC1-A62E-FDA1580187D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{97A939DE-015F-48AF-B118-BA560E1112A6}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D4-4DC1-A62E-FDA1580187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{205526A8-8716-4302-9F37-7BD355A954E4}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D4-4DC1-A62E-FDA1580187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{B9B55B19-CE2C-42F9-8568-110A33726A88}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D4-4DC1-A62E-FDA1580187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{75B24778-266A-4007-962D-4E78217F002D}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D4-4DC1-A62E-FDA1580187D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{A7BA10B1-97A8-42E0-AE18-0EC9851F411D}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FD4-4DC1-A62E-FDA1580187D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{129A369C-B05A-4359-848F-511BEB737EF3}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FD4-4DC1-A62E-FDA1580187D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{6B1DD5A3-CC4C-40C8-9A1E-C354BC7D3701}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FD4-4DC1-A62E-FDA1580187D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{CBF4A320-4003-4C9E-8229-60AE91ABE62E}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FD4-4DC1-A62E-FDA1580187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57.4</c:v>
                </c:pt>
                <c:pt idx="16">
                  <c:v>58.3</c:v>
                </c:pt>
                <c:pt idx="24">
                  <c:v>60.4</c:v>
                </c:pt>
                <c:pt idx="32">
                  <c:v>61.3</c:v>
                </c:pt>
              </c:numCache>
            </c:numRef>
          </c:xVal>
          <c:yVal>
            <c:numRef>
              <c:f>公会計指標分析・財政指標組合せ分析表!$BP$55:$DC$55</c:f>
              <c:numCache>
                <c:formatCode>#,##0.0;"▲ "#,##0.0</c:formatCode>
                <c:ptCount val="40"/>
                <c:pt idx="8">
                  <c:v>31</c:v>
                </c:pt>
                <c:pt idx="16">
                  <c:v>30</c:v>
                </c:pt>
                <c:pt idx="24">
                  <c:v>23.1</c:v>
                </c:pt>
                <c:pt idx="32">
                  <c:v>19</c:v>
                </c:pt>
              </c:numCache>
            </c:numRef>
          </c:yVal>
          <c:smooth val="0"/>
          <c:extLst>
            <c:ext xmlns:c16="http://schemas.microsoft.com/office/drawing/2014/chart" uri="{C3380CC4-5D6E-409C-BE32-E72D297353CC}">
              <c16:uniqueId val="{00000013-0FD4-4DC1-A62E-FDA1580187DC}"/>
            </c:ext>
          </c:extLst>
        </c:ser>
        <c:dLbls>
          <c:showLegendKey val="0"/>
          <c:showVal val="1"/>
          <c:showCatName val="0"/>
          <c:showSerName val="0"/>
          <c:showPercent val="0"/>
          <c:showBubbleSize val="0"/>
        </c:dLbls>
        <c:axId val="46179840"/>
        <c:axId val="46181760"/>
      </c:scatterChart>
      <c:valAx>
        <c:axId val="46179840"/>
        <c:scaling>
          <c:orientation val="minMax"/>
          <c:max val="71"/>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3"/>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{A080F9DB-6639-4FB7-B6EB-5E9F0522EEA7}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B97-4391-9E87-B437BA581C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{5A79CBD2-409A-4452-8874-A57C38E3679E}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97-4391-9E87-B437BA581C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{271A77BD-7B99-4FB3-BDEC-6E89E132FA3D}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97-4391-9E87-B437BA581C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{6C5741A8-0C8F-449D-BF3B-620275F59E54}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97-4391-9E87-B437BA581C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{AA6C94F0-40A9-44DE-BB2E-70DA37CF5421}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97-4391-9E87-B437BA581CA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{F7144FBB-534A-4407-8C24-851096757695}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B97-4391-9E87-B437BA581CA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{CBC26195-4DF5-4609-ACE5-775041A27741}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B97-4391-9E87-B437BA581CA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{6C4F5F1D-9BA8-4E31-9238-397513195FBF}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B97-4391-9E87-B437BA581CA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{76E69EBE-0AE9-4F12-BF27-21675EFDAA0B}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B97-4391-9E87-B437BA581C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10.8</c:v>
                </c:pt>
                <c:pt idx="16">
                  <c:v>10.5</c:v>
                </c:pt>
                <c:pt idx="24">
                  <c:v>9.9</c:v>
                </c:pt>
                <c:pt idx="32">
                  <c:v>8.8000000000000007</c:v>
                </c:pt>
              </c:numCache>
            </c:numRef>
          </c:xVal>
          <c:yVal>
            <c:numRef>
              <c:f>公会計指標分析・財政指標組合せ分析表!$BP$73:$DC$73</c:f>
              <c:numCache>
                <c:formatCode>#,##0.0;"▲ "#,##0.0</c:formatCode>
                <c:ptCount val="40"/>
                <c:pt idx="0">
                  <c:v>60.5</c:v>
                </c:pt>
                <c:pt idx="8">
                  <c:v>47.6</c:v>
                </c:pt>
                <c:pt idx="16">
                  <c:v>43.9</c:v>
                </c:pt>
                <c:pt idx="24">
                  <c:v>38.200000000000003</c:v>
                </c:pt>
                <c:pt idx="32">
                  <c:v>28.1</c:v>
                </c:pt>
              </c:numCache>
            </c:numRef>
          </c:yVal>
          <c:smooth val="0"/>
          <c:extLst>
            <c:ext xmlns:c16="http://schemas.microsoft.com/office/drawing/2014/chart" uri="{C3380CC4-5D6E-409C-BE32-E72D297353CC}">
              <c16:uniqueId val="{00000009-DB97-4391-9E87-B437BA581CA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{430FE954-FE89-4EC2-AC83-91E4FC377407}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B97-4391-9E87-B437BA581CA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{85839786-1517-4872-B937-9CFF74EFC9A3}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97-4391-9E87-B437BA581C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{A7C907FD-B125-48A0-8E7F-7826ABB250C8}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97-4391-9E87-B437BA581C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{21E43F68-1E86-414D-896A-806F640BD0BF}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97-4391-9E87-B437BA581C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{33216FA5-0DD2-4E4B-A839-72A7D4930AC4}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97-4391-9E87-B437BA581CAE}"/>
                </c:ext>
              </c:extLst>
            </c:dLbl>
            <c:dLbl>
              <c:idx val="8"/>
              <c:layout>
                <c:manualLayout>
                  <c:x val="-2.6544795715821717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{E07841C1-91DD-4863-85DF-4216CD82B165}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B97-4391-9E87-B437BA581CAE}"/>
                </c:ext>
              </c:extLst>
            </c:dLbl>
            <c:dLbl>
              <c:idx val="16"/>
              <c:layout>
                <c:manualLayout>
                  <c:x val="-3.6851187522399582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{F4251945-B95C-4696-A48A-26F8A09A7B33}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B97-4391-9E87-B437BA581CA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{A7572058-4E01-4D19-80D7-5F2E182C34B5}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B97-4391-9E87-B437BA581CA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{F2F96819-086B-4DE5-B19B-FEA88C7F9E99}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B97-4391-9E87-B437BA581C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5.2</c:v>
                </c:pt>
                <c:pt idx="16">
                  <c:v>5</c:v>
                </c:pt>
                <c:pt idx="24">
                  <c:v>4.2</c:v>
                </c:pt>
                <c:pt idx="32">
                  <c:v>3.6</c:v>
                </c:pt>
              </c:numCache>
            </c:numRef>
          </c:xVal>
          <c:yVal>
            <c:numRef>
              <c:f>公会計指標分析・財政指標組合せ分析表!$BP$77:$DC$77</c:f>
              <c:numCache>
                <c:formatCode>#,##0.0;"▲ "#,##0.0</c:formatCode>
                <c:ptCount val="40"/>
                <c:pt idx="0">
                  <c:v>37.4</c:v>
                </c:pt>
                <c:pt idx="8">
                  <c:v>31</c:v>
                </c:pt>
                <c:pt idx="16">
                  <c:v>30</c:v>
                </c:pt>
                <c:pt idx="24">
                  <c:v>23.1</c:v>
                </c:pt>
                <c:pt idx="32">
                  <c:v>19</c:v>
                </c:pt>
              </c:numCache>
            </c:numRef>
          </c:yVal>
          <c:smooth val="0"/>
          <c:extLst>
            <c:ext xmlns:c16="http://schemas.microsoft.com/office/drawing/2014/chart" uri="{C3380CC4-5D6E-409C-BE32-E72D297353CC}">
              <c16:uniqueId val="{00000013-DB97-4391-9E87-B437BA581CAE}"/>
            </c:ext>
          </c:extLst>
        </c:ser>
        <c:dLbls>
          <c:showLegendKey val="0"/>
          <c:showVal val="1"/>
          <c:showCatName val="0"/>
          <c:showSerName val="0"/>
          <c:showPercent val="0"/>
          <c:showBubbleSize val="0"/>
        </c:dLbls>
        <c:axId val="84219776"/>
        <c:axId val="84234240"/>
      </c:scatterChart>
      <c:valAx>
        <c:axId val="84219776"/>
        <c:scaling>
          <c:orientation val="minMax"/>
          <c:max val="13.2"/>
          <c:min val="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　平成初頭に集中的に実施した大規模な建設投資の財源として発行した地方債に係る元利償還金が大きな割合を占めているが、平成</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26</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年度以降、徐々に償還が終了していることから減少傾向にある。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　また、組合等が起こした地方債の元利償還金に対する負担金等においても、岸和田市貝塚市清掃施設組合の新設移転の財源として発行した地方債の償還が順次終了していることから減少傾向にある。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　今後も、地方債の新規発行を抑制し、実質公債費比率の改善を図っていく。</a:t>
          </a: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　平成初頭に集中的に実施した大規模な建設投資の財源として発行した地方債の残高が将来負担比率を押し上げていたが、近年においては、事業の選択と集中により地方債の新規発行を抑制していることにより、ストックベースでは着実に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　また、「行財政再建プラン</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【2020</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年</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3</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月版</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」において民間委託化等による人員体制の見直しを掲げており、本プランを着実に実施することで、引き続き、将来負担比率の改善を図っていく。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 </a:t>
          </a: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大阪府岸和田市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ふるさと寄附金の増収により岸和田市ふるさと応援基金が増加したことに加え、岸和田市庁舎建設基金へ</a:t>
          </a: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億円の積立、併せて、収支調整のための財政調整基金及び減債基金の取り崩しを行わなかったことから、基金残高合計は前年度と比較し</a:t>
          </a: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12.4</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今後直面する収支不足の確実な解消及び持続可能な市政運営の実現に向け、「行財政再建プラン</a:t>
          </a: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【2020</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月版</a:t>
          </a: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」を策定した。本プランに基づき、災害等の非常事態にも適切に対応できるよう、財政調整基金を積み立てることとしている。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・岸和田市庁舎建設基金：新庁舎の整備資金に充てるため。</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・岸和田市ふるさと応援基金：募ったふるさと寄附金を積立、寄附者の希望する各種まちづくり事業に充てるため。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・公共公益施設整備基金：公共公益施設の整備資金に充てるため。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・公園墓地整備事業基金：公園墓地整備事業の資金に充てるため。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・岸和田市地域福祉基金：高齢者等の保健福祉の増進を図るため。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・岸和田市庁舎建設基金：新庁舎建設に向けて</a:t>
          </a: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億円を積み立てたため。</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・岸和田市ふるさと応援基金：</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ふるさと寄附金の増収により約</a:t>
          </a: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億円を積み立てたため。</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岸和田市ふるさと応援基金：ふるさと寄附金の増収により、令和２年度中に約</a:t>
          </a: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億円を積み立てる予定。 </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地方税及び地方交付税が増加したことにより、収支調整のための取り崩しを行わなかったため。</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今後直面する収支不足の確実な解消及び持続可能な市政運営の実現に向け、「行財政再建プラン</a:t>
          </a: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【2020</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月版</a:t>
          </a:r>
          <a:r>
            <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」を策定した。本プランに基づき、災害等の非常事態にも適切に対応できるよう、財政調整基金を積み立てることとしている。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地方税及び地方交付税が増加したことにより、収支調整のための取り崩しを行わなかったことから、利息分のみが増加となっている。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減債基金の利息分を毎年度積み立てる予定。</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194,162
191,458
72.72
75,100,887
74,604,907
299,809
42,317,854
65,671,679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latin typeface="ＭＳ Ｐゴシック" panose="020B0600070205080204" pitchFamily="50" charset="-128"/>
              <a:ea typeface="ＭＳ Ｐゴシック" panose="020B0600070205080204" pitchFamily="50" charset="-128"/>
            </a:rPr>
            <a:t>　有形固定資産減価償却率は上昇傾向にあり、かつ、類似団体内平均値より高い水準である。当市では、平成</a:t>
          </a:r>
          <a:r>
            <a:rPr kumimoji="1" lang="en-US" altLang="ja-JP" sz="1100">
              <a:solidFill>
                <a:srgbClr val="000000"/>
              </a:solidFill>
              <a:latin typeface="ＭＳ Ｐゴシック" panose="020B0600070205080204" pitchFamily="50" charset="-128"/>
              <a:ea typeface="ＭＳ Ｐゴシック" panose="020B0600070205080204" pitchFamily="50" charset="-128"/>
            </a:rPr>
            <a:t>28</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a:t>
          </a:r>
          <a:r>
            <a:rPr kumimoji="1" lang="en-US" altLang="ja-JP" sz="1100">
              <a:solidFill>
                <a:srgbClr val="000000"/>
              </a:solidFill>
              <a:latin typeface="ＭＳ Ｐゴシック" panose="020B0600070205080204" pitchFamily="50" charset="-128"/>
              <a:ea typeface="ＭＳ Ｐゴシック" panose="020B0600070205080204" pitchFamily="50" charset="-128"/>
            </a:rPr>
            <a:t>2</a:t>
          </a:r>
          <a:r>
            <a:rPr kumimoji="1" lang="ja-JP" altLang="en-US" sz="1100">
              <a:solidFill>
                <a:srgbClr val="000000"/>
              </a:solidFill>
              <a:latin typeface="ＭＳ Ｐゴシック" panose="020B0600070205080204" pitchFamily="50" charset="-128"/>
              <a:ea typeface="ＭＳ Ｐゴシック" panose="020B0600070205080204" pitchFamily="50" charset="-128"/>
            </a:rPr>
            <a:t>月に公共施設等総合管理計画を策定しており、今後も本計画に基づき、公共施設等の適切な整備と維持管理に取り組み、有形固定資産減価償却率の改善を図っていく。</a:t>
          </a:r>
        </a:p>
        <a:p>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99441</xdr:rowOff>
    </xdr:from>
    <xdr:to>
      <xdr:col>23</xdr:col>
      <xdr:colOff>85090</xdr:colOff>
      <xdr:row>33</xdr:row>
      <xdr:rowOff>381</xdr:rowOff>
    </xdr:to>
    <xdr:cxnSp macro="">
      <xdr:nvCxnSpPr>
        <xdr:cNvPr id="63" name="直線コネクタ 62"/>
        <xdr:cNvCxnSpPr/>
      </xdr:nvCxnSpPr>
      <xdr:spPr>
        <a:xfrm flipV="1">
          <a:off x="4760595" y="5328666"/>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4" name="有形固定資産減価償却率最小値テキスト"/>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5" name="直線コネクタ 64"/>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46118</xdr:rowOff>
    </xdr:from>
    <xdr:ext cx="405111" cy="259045"/>
    <xdr:sp macro="" textlink="">
      <xdr:nvSpPr>
        <xdr:cNvPr id="66" name="有形固定資産減価償却率最大値テキスト"/>
        <xdr:cNvSpPr txBox="1"/>
      </xdr:nvSpPr>
      <xdr:spPr>
        <a:xfrm>
          <a:off x="4813300" y="5103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99441</xdr:rowOff>
    </xdr:from>
    <xdr:to>
      <xdr:col>23</xdr:col>
      <xdr:colOff>174625</xdr:colOff>
      <xdr:row>26</xdr:row>
      <xdr:rowOff>99441</xdr:rowOff>
    </xdr:to>
    <xdr:cxnSp macro="">
      <xdr:nvCxnSpPr>
        <xdr:cNvPr id="67" name="直線コネクタ 66"/>
        <xdr:cNvCxnSpPr/>
      </xdr:nvCxnSpPr>
      <xdr:spPr>
        <a:xfrm>
          <a:off x="4673600" y="532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101236</xdr:rowOff>
    </xdr:from>
    <xdr:ext cx="405111" cy="259045"/>
    <xdr:sp macro="" textlink="">
      <xdr:nvSpPr>
        <xdr:cNvPr id="68" name="有形固定資産減価償却率平均値テキスト"/>
        <xdr:cNvSpPr txBox="1"/>
      </xdr:nvSpPr>
      <xdr:spPr>
        <a:xfrm>
          <a:off x="4813300" y="5673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78359</xdr:rowOff>
    </xdr:from>
    <xdr:to>
      <xdr:col>23</xdr:col>
      <xdr:colOff>136525</xdr:colOff>
      <xdr:row>30</xdr:row>
      <xdr:rowOff>8509</xdr:rowOff>
    </xdr:to>
    <xdr:sp macro="" textlink="">
      <xdr:nvSpPr>
        <xdr:cNvPr id="69" name="フローチャート: 判断 68"/>
        <xdr:cNvSpPr/>
      </xdr:nvSpPr>
      <xdr:spPr>
        <a:xfrm>
          <a:off x="47117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39497</xdr:rowOff>
    </xdr:from>
    <xdr:to>
      <xdr:col>19</xdr:col>
      <xdr:colOff>187325</xdr:colOff>
      <xdr:row>29</xdr:row>
      <xdr:rowOff>141097</xdr:rowOff>
    </xdr:to>
    <xdr:sp macro="" textlink="">
      <xdr:nvSpPr>
        <xdr:cNvPr id="70" name="フローチャート: 判断 69"/>
        <xdr:cNvSpPr/>
      </xdr:nvSpPr>
      <xdr:spPr>
        <a:xfrm>
          <a:off x="4000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120269</xdr:rowOff>
    </xdr:from>
    <xdr:to>
      <xdr:col>15</xdr:col>
      <xdr:colOff>187325</xdr:colOff>
      <xdr:row>29</xdr:row>
      <xdr:rowOff>50419</xdr:rowOff>
    </xdr:to>
    <xdr:sp macro="" textlink="">
      <xdr:nvSpPr>
        <xdr:cNvPr id="71" name="フローチャート: 判断 70"/>
        <xdr:cNvSpPr/>
      </xdr:nvSpPr>
      <xdr:spPr>
        <a:xfrm>
          <a:off x="3238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81407</xdr:rowOff>
    </xdr:from>
    <xdr:to>
      <xdr:col>11</xdr:col>
      <xdr:colOff>187325</xdr:colOff>
      <xdr:row>29</xdr:row>
      <xdr:rowOff>11557</xdr:rowOff>
    </xdr:to>
    <xdr:sp macro="" textlink="">
      <xdr:nvSpPr>
        <xdr:cNvPr id="72" name="フローチャート: 判断 71"/>
        <xdr:cNvSpPr/>
      </xdr:nvSpPr>
      <xdr:spPr>
        <a:xfrm>
          <a:off x="2476500" y="565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123317</xdr:rowOff>
    </xdr:from>
    <xdr:to>
      <xdr:col>7</xdr:col>
      <xdr:colOff>187325</xdr:colOff>
      <xdr:row>28</xdr:row>
      <xdr:rowOff>53467</xdr:rowOff>
    </xdr:to>
    <xdr:sp macro="" textlink="">
      <xdr:nvSpPr>
        <xdr:cNvPr id="73" name="フローチャート: 判断 72"/>
        <xdr:cNvSpPr/>
      </xdr:nvSpPr>
      <xdr:spPr>
        <a:xfrm>
          <a:off x="1714500" y="552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102489</xdr:rowOff>
    </xdr:from>
    <xdr:to>
      <xdr:col>23</xdr:col>
      <xdr:colOff>136525</xdr:colOff>
      <xdr:row>32</xdr:row>
      <xdr:rowOff>32639</xdr:rowOff>
    </xdr:to>
    <xdr:sp macro="" textlink="">
      <xdr:nvSpPr>
        <xdr:cNvPr id="79" name="楕円 78"/>
        <xdr:cNvSpPr/>
      </xdr:nvSpPr>
      <xdr:spPr>
        <a:xfrm>
          <a:off x="47117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80916</xdr:rowOff>
    </xdr:from>
    <xdr:ext cx="405111" cy="259045"/>
    <xdr:sp macro="" textlink="">
      <xdr:nvSpPr>
        <xdr:cNvPr id="80" name="有形固定資産減価償却率該当値テキスト"/>
        <xdr:cNvSpPr txBox="1"/>
      </xdr:nvSpPr>
      <xdr:spPr>
        <a:xfrm>
          <a:off x="4813300" y="616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140081</xdr:rowOff>
    </xdr:from>
    <xdr:to>
      <xdr:col>19</xdr:col>
      <xdr:colOff>187325</xdr:colOff>
      <xdr:row>31</xdr:row>
      <xdr:rowOff>70231</xdr:rowOff>
    </xdr:to>
    <xdr:sp macro="" textlink="">
      <xdr:nvSpPr>
        <xdr:cNvPr id="81" name="楕円 80"/>
        <xdr:cNvSpPr/>
      </xdr:nvSpPr>
      <xdr:spPr>
        <a:xfrm>
          <a:off x="4000500" y="60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19431</xdr:rowOff>
    </xdr:from>
    <xdr:to>
      <xdr:col>23</xdr:col>
      <xdr:colOff>85725</xdr:colOff>
      <xdr:row>31</xdr:row>
      <xdr:rowOff>153289</xdr:rowOff>
    </xdr:to>
    <xdr:cxnSp macro="">
      <xdr:nvCxnSpPr>
        <xdr:cNvPr id="82" name="直線コネクタ 81"/>
        <xdr:cNvCxnSpPr/>
      </xdr:nvCxnSpPr>
      <xdr:spPr>
        <a:xfrm>
          <a:off x="4051300" y="6105906"/>
          <a:ext cx="7112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135763</xdr:rowOff>
    </xdr:from>
    <xdr:to>
      <xdr:col>15</xdr:col>
      <xdr:colOff>187325</xdr:colOff>
      <xdr:row>31</xdr:row>
      <xdr:rowOff>65913</xdr:rowOff>
    </xdr:to>
    <xdr:sp macro="" textlink="">
      <xdr:nvSpPr>
        <xdr:cNvPr id="83" name="楕円 82"/>
        <xdr:cNvSpPr/>
      </xdr:nvSpPr>
      <xdr:spPr>
        <a:xfrm>
          <a:off x="3238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15113</xdr:rowOff>
    </xdr:from>
    <xdr:to>
      <xdr:col>19</xdr:col>
      <xdr:colOff>136525</xdr:colOff>
      <xdr:row>31</xdr:row>
      <xdr:rowOff>19431</xdr:rowOff>
    </xdr:to>
    <xdr:cxnSp macro="">
      <xdr:nvCxnSpPr>
        <xdr:cNvPr id="84" name="直線コネクタ 83"/>
        <xdr:cNvCxnSpPr/>
      </xdr:nvCxnSpPr>
      <xdr:spPr>
        <a:xfrm>
          <a:off x="3289300" y="6101588"/>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5" name="楕円 84"/>
        <xdr:cNvSpPr/>
      </xdr:nvSpPr>
      <xdr:spPr>
        <a:xfrm>
          <a:off x="2476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160655</xdr:rowOff>
    </xdr:from>
    <xdr:to>
      <xdr:col>15</xdr:col>
      <xdr:colOff>136525</xdr:colOff>
      <xdr:row>31</xdr:row>
      <xdr:rowOff>15113</xdr:rowOff>
    </xdr:to>
    <xdr:cxnSp macro="">
      <xdr:nvCxnSpPr>
        <xdr:cNvPr id="86" name="直線コネクタ 85"/>
        <xdr:cNvCxnSpPr/>
      </xdr:nvCxnSpPr>
      <xdr:spPr>
        <a:xfrm>
          <a:off x="2527300" y="6075680"/>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157624</xdr:rowOff>
    </xdr:from>
    <xdr:ext cx="405111" cy="259045"/>
    <xdr:sp macro="" textlink="">
      <xdr:nvSpPr>
        <xdr:cNvPr id="87" name="n_1aveValue有形固定資産減価償却率"/>
        <xdr:cNvSpPr txBox="1"/>
      </xdr:nvSpPr>
      <xdr:spPr>
        <a:xfrm>
          <a:off x="38360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66946</xdr:rowOff>
    </xdr:from>
    <xdr:ext cx="405111" cy="259045"/>
    <xdr:sp macro="" textlink="">
      <xdr:nvSpPr>
        <xdr:cNvPr id="88" name="n_2aveValue有形固定資産減価償却率"/>
        <xdr:cNvSpPr txBox="1"/>
      </xdr:nvSpPr>
      <xdr:spPr>
        <a:xfrm>
          <a:off x="3086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28084</xdr:rowOff>
    </xdr:from>
    <xdr:ext cx="405111" cy="259045"/>
    <xdr:sp macro="" textlink="">
      <xdr:nvSpPr>
        <xdr:cNvPr id="89" name="n_3aveValue有形固定資産減価償却率"/>
        <xdr:cNvSpPr txBox="1"/>
      </xdr:nvSpPr>
      <xdr:spPr>
        <a:xfrm>
          <a:off x="23247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69994</xdr:rowOff>
    </xdr:from>
    <xdr:ext cx="405111" cy="259045"/>
    <xdr:sp macro="" textlink="">
      <xdr:nvSpPr>
        <xdr:cNvPr id="90" name="n_4aveValue有形固定資産減価償却率"/>
        <xdr:cNvSpPr txBox="1"/>
      </xdr:nvSpPr>
      <xdr:spPr>
        <a:xfrm>
          <a:off x="1562744" y="52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61358</xdr:rowOff>
    </xdr:from>
    <xdr:ext cx="405111" cy="259045"/>
    <xdr:sp macro="" textlink="">
      <xdr:nvSpPr>
        <xdr:cNvPr id="91" name="n_1mainValue有形固定資産減価償却率"/>
        <xdr:cNvSpPr txBox="1"/>
      </xdr:nvSpPr>
      <xdr:spPr>
        <a:xfrm>
          <a:off x="38360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57040</xdr:rowOff>
    </xdr:from>
    <xdr:ext cx="405111" cy="259045"/>
    <xdr:sp macro="" textlink="">
      <xdr:nvSpPr>
        <xdr:cNvPr id="92" name="n_2mainValue有形固定資産減価償却率"/>
        <xdr:cNvSpPr txBox="1"/>
      </xdr:nvSpPr>
      <xdr:spPr>
        <a:xfrm>
          <a:off x="3086744" y="614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3" name="n_3mainValue有形固定資産減価償却率"/>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100">
              <a:solidFill>
                <a:srgbClr val="000000"/>
              </a:solidFill>
              <a:latin typeface="ＭＳ Ｐゴシック" panose="020B0600070205080204" pitchFamily="50" charset="-128"/>
              <a:ea typeface="ＭＳ Ｐゴシック" panose="020B0600070205080204" pitchFamily="50" charset="-128"/>
            </a:rPr>
            <a:t>4</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年度から平成</a:t>
          </a:r>
          <a:r>
            <a:rPr kumimoji="1" lang="en-US" altLang="ja-JP" sz="1100">
              <a:solidFill>
                <a:srgbClr val="000000"/>
              </a:solidFill>
              <a:latin typeface="ＭＳ Ｐゴシック" panose="020B0600070205080204" pitchFamily="50" charset="-128"/>
              <a:ea typeface="ＭＳ Ｐゴシック" panose="020B0600070205080204" pitchFamily="50" charset="-128"/>
            </a:rPr>
            <a:t>13</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度にかけて大規模な建設投資を集中的に実施したことによる地方債負担と、一部事務組合にて運営している清掃処理施設の新設移転に伴う負担が依然として大きいことから、債務償還比率は類似団体内平均値と比べると高くなっている。公債費については、元利償還のピークは過ぎたが今後も、新発債の発行抑制を続け、債務償還比率の改善を図っていく。</a:t>
          </a:r>
        </a:p>
        <a:p>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1,400.0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1" name="テキスト ボックス 120"/>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3" name="テキスト ボックス 122"/>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43770</xdr:rowOff>
    </xdr:from>
    <xdr:to>
      <xdr:col>76</xdr:col>
      <xdr:colOff>21589</xdr:colOff>
      <xdr:row>34</xdr:row>
      <xdr:rowOff>26942</xdr:rowOff>
    </xdr:to>
    <xdr:cxnSp macro="">
      <xdr:nvCxnSpPr>
        <xdr:cNvPr id="125" name="直線コネクタ 124"/>
        <xdr:cNvCxnSpPr/>
      </xdr:nvCxnSpPr>
      <xdr:spPr>
        <a:xfrm flipV="1">
          <a:off x="14793595" y="5272995"/>
          <a:ext cx="1269" cy="1354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30769</xdr:rowOff>
    </xdr:from>
    <xdr:ext cx="560923" cy="259045"/>
    <xdr:sp macro="" textlink="">
      <xdr:nvSpPr>
        <xdr:cNvPr id="126" name="債務償還比率最小値テキスト"/>
        <xdr:cNvSpPr txBox="1"/>
      </xdr:nvSpPr>
      <xdr:spPr>
        <a:xfrm>
          <a:off x="14846300" y="66315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1,086.0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26942</xdr:rowOff>
    </xdr:from>
    <xdr:to>
      <xdr:col>76</xdr:col>
      <xdr:colOff>111125</xdr:colOff>
      <xdr:row>34</xdr:row>
      <xdr:rowOff>26942</xdr:rowOff>
    </xdr:to>
    <xdr:cxnSp macro="">
      <xdr:nvCxnSpPr>
        <xdr:cNvPr id="127" name="直線コネクタ 126"/>
        <xdr:cNvCxnSpPr/>
      </xdr:nvCxnSpPr>
      <xdr:spPr>
        <a:xfrm>
          <a:off x="14706600" y="662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161897</xdr:rowOff>
    </xdr:from>
    <xdr:ext cx="469744" cy="259045"/>
    <xdr:sp macro="" textlink="">
      <xdr:nvSpPr>
        <xdr:cNvPr id="128" name="債務償還比率最大値テキスト"/>
        <xdr:cNvSpPr txBox="1"/>
      </xdr:nvSpPr>
      <xdr:spPr>
        <a:xfrm>
          <a:off x="14846300" y="50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43770</xdr:rowOff>
    </xdr:from>
    <xdr:to>
      <xdr:col>76</xdr:col>
      <xdr:colOff>111125</xdr:colOff>
      <xdr:row>26</xdr:row>
      <xdr:rowOff>43770</xdr:rowOff>
    </xdr:to>
    <xdr:cxnSp macro="">
      <xdr:nvCxnSpPr>
        <xdr:cNvPr id="129" name="直線コネクタ 128"/>
        <xdr:cNvCxnSpPr/>
      </xdr:nvCxnSpPr>
      <xdr:spPr>
        <a:xfrm>
          <a:off x="14706600" y="527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111414</xdr:rowOff>
    </xdr:from>
    <xdr:ext cx="469744" cy="259045"/>
    <xdr:sp macro="" textlink="">
      <xdr:nvSpPr>
        <xdr:cNvPr id="130" name="債務償還比率平均値テキスト"/>
        <xdr:cNvSpPr txBox="1"/>
      </xdr:nvSpPr>
      <xdr:spPr>
        <a:xfrm>
          <a:off x="14846300" y="5683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88537</xdr:rowOff>
    </xdr:from>
    <xdr:to>
      <xdr:col>76</xdr:col>
      <xdr:colOff>73025</xdr:colOff>
      <xdr:row>30</xdr:row>
      <xdr:rowOff>18687</xdr:rowOff>
    </xdr:to>
    <xdr:sp macro="" textlink="">
      <xdr:nvSpPr>
        <xdr:cNvPr id="131" name="フローチャート: 判断 130"/>
        <xdr:cNvSpPr/>
      </xdr:nvSpPr>
      <xdr:spPr>
        <a:xfrm>
          <a:off x="14744700" y="583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94397</xdr:rowOff>
    </xdr:from>
    <xdr:to>
      <xdr:col>72</xdr:col>
      <xdr:colOff>123825</xdr:colOff>
      <xdr:row>30</xdr:row>
      <xdr:rowOff>24547</xdr:rowOff>
    </xdr:to>
    <xdr:sp macro="" textlink="">
      <xdr:nvSpPr>
        <xdr:cNvPr id="132" name="フローチャート: 判断 131"/>
        <xdr:cNvSpPr/>
      </xdr:nvSpPr>
      <xdr:spPr>
        <a:xfrm>
          <a:off x="14033500" y="58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139428</xdr:rowOff>
    </xdr:from>
    <xdr:to>
      <xdr:col>68</xdr:col>
      <xdr:colOff>123825</xdr:colOff>
      <xdr:row>30</xdr:row>
      <xdr:rowOff>69578</xdr:rowOff>
    </xdr:to>
    <xdr:sp macro="" textlink="">
      <xdr:nvSpPr>
        <xdr:cNvPr id="133" name="フローチャート: 判断 132"/>
        <xdr:cNvSpPr/>
      </xdr:nvSpPr>
      <xdr:spPr>
        <a:xfrm>
          <a:off x="13271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168420</xdr:rowOff>
    </xdr:from>
    <xdr:to>
      <xdr:col>64</xdr:col>
      <xdr:colOff>123825</xdr:colOff>
      <xdr:row>30</xdr:row>
      <xdr:rowOff>98570</xdr:rowOff>
    </xdr:to>
    <xdr:sp macro="" textlink="">
      <xdr:nvSpPr>
        <xdr:cNvPr id="134" name="フローチャート: 判断 133"/>
        <xdr:cNvSpPr/>
      </xdr:nvSpPr>
      <xdr:spPr>
        <a:xfrm>
          <a:off x="12509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96865</xdr:rowOff>
    </xdr:from>
    <xdr:to>
      <xdr:col>60</xdr:col>
      <xdr:colOff>123825</xdr:colOff>
      <xdr:row>30</xdr:row>
      <xdr:rowOff>27015</xdr:rowOff>
    </xdr:to>
    <xdr:sp macro="" textlink="">
      <xdr:nvSpPr>
        <xdr:cNvPr id="135" name="フローチャート: 判断 134"/>
        <xdr:cNvSpPr/>
      </xdr:nvSpPr>
      <xdr:spPr>
        <a:xfrm>
          <a:off x="11747500" y="584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33401</xdr:rowOff>
    </xdr:from>
    <xdr:to>
      <xdr:col>76</xdr:col>
      <xdr:colOff>73025</xdr:colOff>
      <xdr:row>31</xdr:row>
      <xdr:rowOff>135001</xdr:rowOff>
    </xdr:to>
    <xdr:sp macro="" textlink="">
      <xdr:nvSpPr>
        <xdr:cNvPr id="141" name="楕円 140"/>
        <xdr:cNvSpPr/>
      </xdr:nvSpPr>
      <xdr:spPr>
        <a:xfrm>
          <a:off x="147447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11828</xdr:rowOff>
    </xdr:from>
    <xdr:ext cx="469744" cy="259045"/>
    <xdr:sp macro="" textlink="">
      <xdr:nvSpPr>
        <xdr:cNvPr id="142" name="債務償還比率該当値テキスト"/>
        <xdr:cNvSpPr txBox="1"/>
      </xdr:nvSpPr>
      <xdr:spPr>
        <a:xfrm>
          <a:off x="14846300" y="609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80590</xdr:rowOff>
    </xdr:from>
    <xdr:to>
      <xdr:col>72</xdr:col>
      <xdr:colOff>123825</xdr:colOff>
      <xdr:row>32</xdr:row>
      <xdr:rowOff>10740</xdr:rowOff>
    </xdr:to>
    <xdr:sp macro="" textlink="">
      <xdr:nvSpPr>
        <xdr:cNvPr id="143" name="楕円 142"/>
        <xdr:cNvSpPr/>
      </xdr:nvSpPr>
      <xdr:spPr>
        <a:xfrm>
          <a:off x="14033500" y="616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84201</xdr:rowOff>
    </xdr:from>
    <xdr:to>
      <xdr:col>76</xdr:col>
      <xdr:colOff>22225</xdr:colOff>
      <xdr:row>31</xdr:row>
      <xdr:rowOff>131390</xdr:rowOff>
    </xdr:to>
    <xdr:cxnSp macro="">
      <xdr:nvCxnSpPr>
        <xdr:cNvPr id="144" name="直線コネクタ 143"/>
        <xdr:cNvCxnSpPr/>
      </xdr:nvCxnSpPr>
      <xdr:spPr>
        <a:xfrm flipV="1">
          <a:off x="14084300" y="6170676"/>
          <a:ext cx="711200" cy="4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161399</xdr:rowOff>
    </xdr:from>
    <xdr:to>
      <xdr:col>68</xdr:col>
      <xdr:colOff>123825</xdr:colOff>
      <xdr:row>32</xdr:row>
      <xdr:rowOff>91549</xdr:rowOff>
    </xdr:to>
    <xdr:sp macro="" textlink="">
      <xdr:nvSpPr>
        <xdr:cNvPr id="145" name="楕円 144"/>
        <xdr:cNvSpPr/>
      </xdr:nvSpPr>
      <xdr:spPr>
        <a:xfrm>
          <a:off x="13271500" y="624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131390</xdr:rowOff>
    </xdr:from>
    <xdr:to>
      <xdr:col>72</xdr:col>
      <xdr:colOff>73025</xdr:colOff>
      <xdr:row>32</xdr:row>
      <xdr:rowOff>40749</xdr:rowOff>
    </xdr:to>
    <xdr:cxnSp macro="">
      <xdr:nvCxnSpPr>
        <xdr:cNvPr id="146" name="直線コネクタ 145"/>
        <xdr:cNvCxnSpPr/>
      </xdr:nvCxnSpPr>
      <xdr:spPr>
        <a:xfrm flipV="1">
          <a:off x="13322300" y="6217865"/>
          <a:ext cx="762000" cy="8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145361</xdr:rowOff>
    </xdr:from>
    <xdr:to>
      <xdr:col>64</xdr:col>
      <xdr:colOff>123825</xdr:colOff>
      <xdr:row>32</xdr:row>
      <xdr:rowOff>75511</xdr:rowOff>
    </xdr:to>
    <xdr:sp macro="" textlink="">
      <xdr:nvSpPr>
        <xdr:cNvPr id="147" name="楕円 146"/>
        <xdr:cNvSpPr/>
      </xdr:nvSpPr>
      <xdr:spPr>
        <a:xfrm>
          <a:off x="12509500" y="62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24711</xdr:rowOff>
    </xdr:from>
    <xdr:to>
      <xdr:col>68</xdr:col>
      <xdr:colOff>73025</xdr:colOff>
      <xdr:row>32</xdr:row>
      <xdr:rowOff>40749</xdr:rowOff>
    </xdr:to>
    <xdr:cxnSp macro="">
      <xdr:nvCxnSpPr>
        <xdr:cNvPr id="148" name="直線コネクタ 147"/>
        <xdr:cNvCxnSpPr/>
      </xdr:nvCxnSpPr>
      <xdr:spPr>
        <a:xfrm>
          <a:off x="12560300" y="6282636"/>
          <a:ext cx="762000" cy="1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68407</xdr:rowOff>
    </xdr:from>
    <xdr:to>
      <xdr:col>60</xdr:col>
      <xdr:colOff>123825</xdr:colOff>
      <xdr:row>31</xdr:row>
      <xdr:rowOff>170007</xdr:rowOff>
    </xdr:to>
    <xdr:sp macro="" textlink="">
      <xdr:nvSpPr>
        <xdr:cNvPr id="149" name="楕円 148"/>
        <xdr:cNvSpPr/>
      </xdr:nvSpPr>
      <xdr:spPr>
        <a:xfrm>
          <a:off x="11747500" y="615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119207</xdr:rowOff>
    </xdr:from>
    <xdr:to>
      <xdr:col>64</xdr:col>
      <xdr:colOff>73025</xdr:colOff>
      <xdr:row>32</xdr:row>
      <xdr:rowOff>24711</xdr:rowOff>
    </xdr:to>
    <xdr:cxnSp macro="">
      <xdr:nvCxnSpPr>
        <xdr:cNvPr id="150" name="直線コネクタ 149"/>
        <xdr:cNvCxnSpPr/>
      </xdr:nvCxnSpPr>
      <xdr:spPr>
        <a:xfrm>
          <a:off x="11798300" y="6205682"/>
          <a:ext cx="762000" cy="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41074</xdr:rowOff>
    </xdr:from>
    <xdr:ext cx="469744" cy="259045"/>
    <xdr:sp macro="" textlink="">
      <xdr:nvSpPr>
        <xdr:cNvPr id="151" name="n_1aveValue債務償還比率"/>
        <xdr:cNvSpPr txBox="1"/>
      </xdr:nvSpPr>
      <xdr:spPr>
        <a:xfrm>
          <a:off x="13836727" y="561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86105</xdr:rowOff>
    </xdr:from>
    <xdr:ext cx="469744" cy="259045"/>
    <xdr:sp macro="" textlink="">
      <xdr:nvSpPr>
        <xdr:cNvPr id="152" name="n_2aveValue債務償還比率"/>
        <xdr:cNvSpPr txBox="1"/>
      </xdr:nvSpPr>
      <xdr:spPr>
        <a:xfrm>
          <a:off x="13087427" y="565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115097</xdr:rowOff>
    </xdr:from>
    <xdr:ext cx="469744" cy="259045"/>
    <xdr:sp macro="" textlink="">
      <xdr:nvSpPr>
        <xdr:cNvPr id="153" name="n_3aveValue債務償還比率"/>
        <xdr:cNvSpPr txBox="1"/>
      </xdr:nvSpPr>
      <xdr:spPr>
        <a:xfrm>
          <a:off x="12325427" y="568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43542</xdr:rowOff>
    </xdr:from>
    <xdr:ext cx="469744" cy="259045"/>
    <xdr:sp macro="" textlink="">
      <xdr:nvSpPr>
        <xdr:cNvPr id="154" name="n_4aveValue債務償還比率"/>
        <xdr:cNvSpPr txBox="1"/>
      </xdr:nvSpPr>
      <xdr:spPr>
        <a:xfrm>
          <a:off x="11563427" y="56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1867</xdr:rowOff>
    </xdr:from>
    <xdr:ext cx="469744" cy="259045"/>
    <xdr:sp macro="" textlink="">
      <xdr:nvSpPr>
        <xdr:cNvPr id="155" name="n_1mainValue債務償還比率"/>
        <xdr:cNvSpPr txBox="1"/>
      </xdr:nvSpPr>
      <xdr:spPr>
        <a:xfrm>
          <a:off x="13836727" y="625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82676</xdr:rowOff>
    </xdr:from>
    <xdr:ext cx="469744" cy="259045"/>
    <xdr:sp macro="" textlink="">
      <xdr:nvSpPr>
        <xdr:cNvPr id="156" name="n_2mainValue債務償還比率"/>
        <xdr:cNvSpPr txBox="1"/>
      </xdr:nvSpPr>
      <xdr:spPr>
        <a:xfrm>
          <a:off x="13087427" y="634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66638</xdr:rowOff>
    </xdr:from>
    <xdr:ext cx="469744" cy="259045"/>
    <xdr:sp macro="" textlink="">
      <xdr:nvSpPr>
        <xdr:cNvPr id="157" name="n_3mainValue債務償還比率"/>
        <xdr:cNvSpPr txBox="1"/>
      </xdr:nvSpPr>
      <xdr:spPr>
        <a:xfrm>
          <a:off x="12325427" y="632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161134</xdr:rowOff>
    </xdr:from>
    <xdr:ext cx="469744" cy="259045"/>
    <xdr:sp macro="" textlink="">
      <xdr:nvSpPr>
        <xdr:cNvPr id="158" name="n_4mainValue債務償還比率"/>
        <xdr:cNvSpPr txBox="1"/>
      </xdr:nvSpPr>
      <xdr:spPr>
        <a:xfrm>
          <a:off x="11563427" y="624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194,162
191,458
72.72
75,100,887
74,604,907
299,809
42,317,854
65,671,679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116205</xdr:rowOff>
    </xdr:to>
    <xdr:cxnSp macro="">
      <xdr:nvCxnSpPr>
        <xdr:cNvPr id="57" name="直線コネクタ 56"/>
        <xdr:cNvCxnSpPr/>
      </xdr:nvCxnSpPr>
      <xdr:spPr>
        <a:xfrm flipV="1">
          <a:off x="4634865" y="581406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120032</xdr:rowOff>
    </xdr:from>
    <xdr:ext cx="405111" cy="259045"/>
    <xdr:sp macro="" textlink="">
      <xdr:nvSpPr>
        <xdr:cNvPr id="58" name="【道路】&#10;有形固定資産減価償却率最小値テキスト"/>
        <xdr:cNvSpPr txBox="1"/>
      </xdr:nvSpPr>
      <xdr:spPr>
        <a:xfrm>
          <a:off x="4673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116205</xdr:rowOff>
    </xdr:from>
    <xdr:to>
      <xdr:col>24</xdr:col>
      <xdr:colOff>152400</xdr:colOff>
      <xdr:row>41</xdr:row>
      <xdr:rowOff>116205</xdr:rowOff>
    </xdr:to>
    <xdr:cxnSp macro="">
      <xdr:nvCxnSpPr>
        <xdr:cNvPr id="59" name="直線コネクタ 58"/>
        <xdr:cNvCxnSpPr/>
      </xdr:nvCxnSpPr>
      <xdr:spPr>
        <a:xfrm>
          <a:off x="4546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60" name="【道路】&#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61" name="直線コネクタ 60"/>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120032</xdr:rowOff>
    </xdr:from>
    <xdr:ext cx="405111" cy="259045"/>
    <xdr:sp macro="" textlink="">
      <xdr:nvSpPr>
        <xdr:cNvPr id="62" name="【道路】&#10;有形固定資産減価償却率平均値テキスト"/>
        <xdr:cNvSpPr txBox="1"/>
      </xdr:nvSpPr>
      <xdr:spPr>
        <a:xfrm>
          <a:off x="4673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141605</xdr:rowOff>
    </xdr:from>
    <xdr:to>
      <xdr:col>24</xdr:col>
      <xdr:colOff>114300</xdr:colOff>
      <xdr:row>38</xdr:row>
      <xdr:rowOff>71755</xdr:rowOff>
    </xdr:to>
    <xdr:sp macro="" textlink="">
      <xdr:nvSpPr>
        <xdr:cNvPr id="63" name="フローチャート: 判断 62"/>
        <xdr:cNvSpPr/>
      </xdr:nvSpPr>
      <xdr:spPr>
        <a:xfrm>
          <a:off x="4584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114935</xdr:rowOff>
    </xdr:from>
    <xdr:to>
      <xdr:col>20</xdr:col>
      <xdr:colOff>38100</xdr:colOff>
      <xdr:row>38</xdr:row>
      <xdr:rowOff>45085</xdr:rowOff>
    </xdr:to>
    <xdr:sp macro="" textlink="">
      <xdr:nvSpPr>
        <xdr:cNvPr id="64" name="フローチャート: 判断 63"/>
        <xdr:cNvSpPr/>
      </xdr:nvSpPr>
      <xdr:spPr>
        <a:xfrm>
          <a:off x="3746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80645</xdr:rowOff>
    </xdr:from>
    <xdr:to>
      <xdr:col>15</xdr:col>
      <xdr:colOff>101600</xdr:colOff>
      <xdr:row>38</xdr:row>
      <xdr:rowOff>10795</xdr:rowOff>
    </xdr:to>
    <xdr:sp macro="" textlink="">
      <xdr:nvSpPr>
        <xdr:cNvPr id="65" name="フローチャート: 判断 64"/>
        <xdr:cNvSpPr/>
      </xdr:nvSpPr>
      <xdr:spPr>
        <a:xfrm>
          <a:off x="2857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34925</xdr:rowOff>
    </xdr:from>
    <xdr:to>
      <xdr:col>10</xdr:col>
      <xdr:colOff>165100</xdr:colOff>
      <xdr:row>37</xdr:row>
      <xdr:rowOff>136525</xdr:rowOff>
    </xdr:to>
    <xdr:sp macro="" textlink="">
      <xdr:nvSpPr>
        <xdr:cNvPr id="66" name="フローチャート: 判断 65"/>
        <xdr:cNvSpPr/>
      </xdr:nvSpPr>
      <xdr:spPr>
        <a:xfrm>
          <a:off x="196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7" name="フローチャート: 判断 66"/>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73" name="楕円 72"/>
        <xdr:cNvSpPr/>
      </xdr:nvSpPr>
      <xdr:spPr>
        <a:xfrm>
          <a:off x="4584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135907</xdr:rowOff>
    </xdr:from>
    <xdr:ext cx="405111" cy="259045"/>
    <xdr:sp macro="" textlink="">
      <xdr:nvSpPr>
        <xdr:cNvPr id="74" name="【道路】&#10;有形固定資産減価償却率該当値テキスト"/>
        <xdr:cNvSpPr txBox="1"/>
      </xdr:nvSpPr>
      <xdr:spPr>
        <a:xfrm>
          <a:off x="4673600"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74930</xdr:rowOff>
    </xdr:from>
    <xdr:to>
      <xdr:col>20</xdr:col>
      <xdr:colOff>38100</xdr:colOff>
      <xdr:row>38</xdr:row>
      <xdr:rowOff>5080</xdr:rowOff>
    </xdr:to>
    <xdr:sp macro="" textlink="">
      <xdr:nvSpPr>
        <xdr:cNvPr id="75" name="楕円 74"/>
        <xdr:cNvSpPr/>
      </xdr:nvSpPr>
      <xdr:spPr>
        <a:xfrm>
          <a:off x="3746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125730</xdr:rowOff>
    </xdr:from>
    <xdr:to>
      <xdr:col>24</xdr:col>
      <xdr:colOff>63500</xdr:colOff>
      <xdr:row>37</xdr:row>
      <xdr:rowOff>163830</xdr:rowOff>
    </xdr:to>
    <xdr:cxnSp macro="">
      <xdr:nvCxnSpPr>
        <xdr:cNvPr id="76" name="直線コネクタ 75"/>
        <xdr:cNvCxnSpPr/>
      </xdr:nvCxnSpPr>
      <xdr:spPr>
        <a:xfrm>
          <a:off x="3797300" y="6469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7" name="楕円 76"/>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125730</xdr:rowOff>
    </xdr:to>
    <xdr:cxnSp macro="">
      <xdr:nvCxnSpPr>
        <xdr:cNvPr id="78" name="直線コネクタ 77"/>
        <xdr:cNvCxnSpPr/>
      </xdr:nvCxnSpPr>
      <xdr:spPr>
        <a:xfrm>
          <a:off x="2908300" y="64427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9" name="楕円 78"/>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99060</xdr:rowOff>
    </xdr:to>
    <xdr:cxnSp macro="">
      <xdr:nvCxnSpPr>
        <xdr:cNvPr id="80" name="直線コネクタ 79"/>
        <xdr:cNvCxnSpPr/>
      </xdr:nvCxnSpPr>
      <xdr:spPr>
        <a:xfrm>
          <a:off x="2019300" y="64198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36212</xdr:rowOff>
    </xdr:from>
    <xdr:ext cx="405111" cy="259045"/>
    <xdr:sp macro="" textlink="">
      <xdr:nvSpPr>
        <xdr:cNvPr id="81" name="n_1aveValue【道路】&#10;有形固定資産減価償却率"/>
        <xdr:cNvSpPr txBox="1"/>
      </xdr:nvSpPr>
      <xdr:spPr>
        <a:xfrm>
          <a:off x="35820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1922</xdr:rowOff>
    </xdr:from>
    <xdr:ext cx="405111" cy="259045"/>
    <xdr:sp macro="" textlink="">
      <xdr:nvSpPr>
        <xdr:cNvPr id="82" name="n_2aveValue【道路】&#10;有形固定資産減価償却率"/>
        <xdr:cNvSpPr txBox="1"/>
      </xdr:nvSpPr>
      <xdr:spPr>
        <a:xfrm>
          <a:off x="2705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127652</xdr:rowOff>
    </xdr:from>
    <xdr:ext cx="405111" cy="259045"/>
    <xdr:sp macro="" textlink="">
      <xdr:nvSpPr>
        <xdr:cNvPr id="83" name="n_3aveValue【道路】&#10;有形固定資産減価償却率"/>
        <xdr:cNvSpPr txBox="1"/>
      </xdr:nvSpPr>
      <xdr:spPr>
        <a:xfrm>
          <a:off x="1816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4" name="n_4aveValue【道路】&#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21607</xdr:rowOff>
    </xdr:from>
    <xdr:ext cx="405111" cy="259045"/>
    <xdr:sp macro="" textlink="">
      <xdr:nvSpPr>
        <xdr:cNvPr id="85" name="n_1main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6" name="n_2mainValue【道路】&#10;有形固定資産減価償却率"/>
        <xdr:cNvSpPr txBox="1"/>
      </xdr:nvSpPr>
      <xdr:spPr>
        <a:xfrm>
          <a:off x="2705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143527</xdr:rowOff>
    </xdr:from>
    <xdr:ext cx="405111" cy="259045"/>
    <xdr:sp macro="" textlink="">
      <xdr:nvSpPr>
        <xdr:cNvPr id="87" name="n_3mainValue【道路】&#10;有形固定資産減価償却率"/>
        <xdr:cNvSpPr txBox="1"/>
      </xdr:nvSpPr>
      <xdr:spPr>
        <a:xfrm>
          <a:off x="1816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ｍ</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142494</xdr:rowOff>
    </xdr:from>
    <xdr:to>
      <xdr:col>54</xdr:col>
      <xdr:colOff>189865</xdr:colOff>
      <xdr:row>41</xdr:row>
      <xdr:rowOff>67879</xdr:rowOff>
    </xdr:to>
    <xdr:cxnSp macro="">
      <xdr:nvCxnSpPr>
        <xdr:cNvPr id="109" name="直線コネクタ 108"/>
        <xdr:cNvCxnSpPr/>
      </xdr:nvCxnSpPr>
      <xdr:spPr>
        <a:xfrm flipV="1">
          <a:off x="10476865" y="5800344"/>
          <a:ext cx="0"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71706</xdr:rowOff>
    </xdr:from>
    <xdr:ext cx="469744" cy="259045"/>
    <xdr:sp macro="" textlink="">
      <xdr:nvSpPr>
        <xdr:cNvPr id="110" name="【道路】&#10;一人当たり延長最小値テキスト"/>
        <xdr:cNvSpPr txBox="1"/>
      </xdr:nvSpPr>
      <xdr:spPr>
        <a:xfrm>
          <a:off x="10515600" y="71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67879</xdr:rowOff>
    </xdr:from>
    <xdr:to>
      <xdr:col>55</xdr:col>
      <xdr:colOff>88900</xdr:colOff>
      <xdr:row>41</xdr:row>
      <xdr:rowOff>67879</xdr:rowOff>
    </xdr:to>
    <xdr:cxnSp macro="">
      <xdr:nvCxnSpPr>
        <xdr:cNvPr id="111" name="直線コネクタ 110"/>
        <xdr:cNvCxnSpPr/>
      </xdr:nvCxnSpPr>
      <xdr:spPr>
        <a:xfrm>
          <a:off x="10388600" y="7097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89171</xdr:rowOff>
    </xdr:from>
    <xdr:ext cx="534377" cy="259045"/>
    <xdr:sp macro="" textlink="">
      <xdr:nvSpPr>
        <xdr:cNvPr id="112" name="【道路】&#10;一人当たり延長最大値テキスト"/>
        <xdr:cNvSpPr txBox="1"/>
      </xdr:nvSpPr>
      <xdr:spPr>
        <a:xfrm>
          <a:off x="10515600" y="557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142494</xdr:rowOff>
    </xdr:from>
    <xdr:to>
      <xdr:col>55</xdr:col>
      <xdr:colOff>88900</xdr:colOff>
      <xdr:row>33</xdr:row>
      <xdr:rowOff>142494</xdr:rowOff>
    </xdr:to>
    <xdr:cxnSp macro="">
      <xdr:nvCxnSpPr>
        <xdr:cNvPr id="113" name="直線コネクタ 112"/>
        <xdr:cNvCxnSpPr/>
      </xdr:nvCxnSpPr>
      <xdr:spPr>
        <a:xfrm>
          <a:off x="10388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149227</xdr:rowOff>
    </xdr:from>
    <xdr:ext cx="469744" cy="259045"/>
    <xdr:sp macro="" textlink="">
      <xdr:nvSpPr>
        <xdr:cNvPr id="114" name="【道路】&#10;一人当たり延長平均値テキスト"/>
        <xdr:cNvSpPr txBox="1"/>
      </xdr:nvSpPr>
      <xdr:spPr>
        <a:xfrm>
          <a:off x="10515600" y="66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126350</xdr:rowOff>
    </xdr:from>
    <xdr:to>
      <xdr:col>55</xdr:col>
      <xdr:colOff>50800</xdr:colOff>
      <xdr:row>40</xdr:row>
      <xdr:rowOff>56500</xdr:rowOff>
    </xdr:to>
    <xdr:sp macro="" textlink="">
      <xdr:nvSpPr>
        <xdr:cNvPr id="115" name="フローチャート: 判断 114"/>
        <xdr:cNvSpPr/>
      </xdr:nvSpPr>
      <xdr:spPr>
        <a:xfrm>
          <a:off x="10426700" y="68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126578</xdr:rowOff>
    </xdr:from>
    <xdr:to>
      <xdr:col>50</xdr:col>
      <xdr:colOff>165100</xdr:colOff>
      <xdr:row>40</xdr:row>
      <xdr:rowOff>56728</xdr:rowOff>
    </xdr:to>
    <xdr:sp macro="" textlink="">
      <xdr:nvSpPr>
        <xdr:cNvPr id="116" name="フローチャート: 判断 115"/>
        <xdr:cNvSpPr/>
      </xdr:nvSpPr>
      <xdr:spPr>
        <a:xfrm>
          <a:off x="9588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142855</xdr:rowOff>
    </xdr:from>
    <xdr:to>
      <xdr:col>46</xdr:col>
      <xdr:colOff>38100</xdr:colOff>
      <xdr:row>40</xdr:row>
      <xdr:rowOff>73005</xdr:rowOff>
    </xdr:to>
    <xdr:sp macro="" textlink="">
      <xdr:nvSpPr>
        <xdr:cNvPr id="117" name="フローチャート: 判断 116"/>
        <xdr:cNvSpPr/>
      </xdr:nvSpPr>
      <xdr:spPr>
        <a:xfrm>
          <a:off x="8699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165440</xdr:rowOff>
    </xdr:from>
    <xdr:to>
      <xdr:col>41</xdr:col>
      <xdr:colOff>101600</xdr:colOff>
      <xdr:row>40</xdr:row>
      <xdr:rowOff>95590</xdr:rowOff>
    </xdr:to>
    <xdr:sp macro="" textlink="">
      <xdr:nvSpPr>
        <xdr:cNvPr id="118" name="フローチャート: 判断 117"/>
        <xdr:cNvSpPr/>
      </xdr:nvSpPr>
      <xdr:spPr>
        <a:xfrm>
          <a:off x="7810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2266</xdr:rowOff>
    </xdr:from>
    <xdr:to>
      <xdr:col>36</xdr:col>
      <xdr:colOff>165100</xdr:colOff>
      <xdr:row>40</xdr:row>
      <xdr:rowOff>103866</xdr:rowOff>
    </xdr:to>
    <xdr:sp macro="" textlink="">
      <xdr:nvSpPr>
        <xdr:cNvPr id="119" name="フローチャート: 判断 118"/>
        <xdr:cNvSpPr/>
      </xdr:nvSpPr>
      <xdr:spPr>
        <a:xfrm>
          <a:off x="6921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82504</xdr:rowOff>
    </xdr:from>
    <xdr:to>
      <xdr:col>55</xdr:col>
      <xdr:colOff>50800</xdr:colOff>
      <xdr:row>41</xdr:row>
      <xdr:rowOff>12654</xdr:rowOff>
    </xdr:to>
    <xdr:sp macro="" textlink="">
      <xdr:nvSpPr>
        <xdr:cNvPr id="125" name="楕円 124"/>
        <xdr:cNvSpPr/>
      </xdr:nvSpPr>
      <xdr:spPr>
        <a:xfrm>
          <a:off x="10426700" y="694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168881</xdr:rowOff>
    </xdr:from>
    <xdr:ext cx="469744" cy="259045"/>
    <xdr:sp macro="" textlink="">
      <xdr:nvSpPr>
        <xdr:cNvPr id="126" name="【道路】&#10;一人当たり延長該当値テキスト"/>
        <xdr:cNvSpPr txBox="1"/>
      </xdr:nvSpPr>
      <xdr:spPr>
        <a:xfrm>
          <a:off x="10515600" y="685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83556</xdr:rowOff>
    </xdr:from>
    <xdr:to>
      <xdr:col>50</xdr:col>
      <xdr:colOff>165100</xdr:colOff>
      <xdr:row>41</xdr:row>
      <xdr:rowOff>13706</xdr:rowOff>
    </xdr:to>
    <xdr:sp macro="" textlink="">
      <xdr:nvSpPr>
        <xdr:cNvPr id="127" name="楕円 126"/>
        <xdr:cNvSpPr/>
      </xdr:nvSpPr>
      <xdr:spPr>
        <a:xfrm>
          <a:off x="9588500" y="694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133304</xdr:rowOff>
    </xdr:from>
    <xdr:to>
      <xdr:col>55</xdr:col>
      <xdr:colOff>0</xdr:colOff>
      <xdr:row>40</xdr:row>
      <xdr:rowOff>134356</xdr:rowOff>
    </xdr:to>
    <xdr:cxnSp macro="">
      <xdr:nvCxnSpPr>
        <xdr:cNvPr id="128" name="直線コネクタ 127"/>
        <xdr:cNvCxnSpPr/>
      </xdr:nvCxnSpPr>
      <xdr:spPr>
        <a:xfrm flipV="1">
          <a:off x="9639300" y="6991304"/>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86482</xdr:rowOff>
    </xdr:from>
    <xdr:to>
      <xdr:col>46</xdr:col>
      <xdr:colOff>38100</xdr:colOff>
      <xdr:row>41</xdr:row>
      <xdr:rowOff>16632</xdr:rowOff>
    </xdr:to>
    <xdr:sp macro="" textlink="">
      <xdr:nvSpPr>
        <xdr:cNvPr id="129" name="楕円 128"/>
        <xdr:cNvSpPr/>
      </xdr:nvSpPr>
      <xdr:spPr>
        <a:xfrm>
          <a:off x="8699500" y="694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134356</xdr:rowOff>
    </xdr:from>
    <xdr:to>
      <xdr:col>50</xdr:col>
      <xdr:colOff>114300</xdr:colOff>
      <xdr:row>40</xdr:row>
      <xdr:rowOff>137282</xdr:rowOff>
    </xdr:to>
    <xdr:cxnSp macro="">
      <xdr:nvCxnSpPr>
        <xdr:cNvPr id="130" name="直線コネクタ 129"/>
        <xdr:cNvCxnSpPr/>
      </xdr:nvCxnSpPr>
      <xdr:spPr>
        <a:xfrm flipV="1">
          <a:off x="8750300" y="6992356"/>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89316</xdr:rowOff>
    </xdr:from>
    <xdr:to>
      <xdr:col>41</xdr:col>
      <xdr:colOff>101600</xdr:colOff>
      <xdr:row>41</xdr:row>
      <xdr:rowOff>19466</xdr:rowOff>
    </xdr:to>
    <xdr:sp macro="" textlink="">
      <xdr:nvSpPr>
        <xdr:cNvPr id="131" name="楕円 130"/>
        <xdr:cNvSpPr/>
      </xdr:nvSpPr>
      <xdr:spPr>
        <a:xfrm>
          <a:off x="7810500" y="69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137282</xdr:rowOff>
    </xdr:from>
    <xdr:to>
      <xdr:col>45</xdr:col>
      <xdr:colOff>177800</xdr:colOff>
      <xdr:row>40</xdr:row>
      <xdr:rowOff>140116</xdr:rowOff>
    </xdr:to>
    <xdr:cxnSp macro="">
      <xdr:nvCxnSpPr>
        <xdr:cNvPr id="132" name="直線コネクタ 131"/>
        <xdr:cNvCxnSpPr/>
      </xdr:nvCxnSpPr>
      <xdr:spPr>
        <a:xfrm flipV="1">
          <a:off x="7861300" y="6995282"/>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73255</xdr:rowOff>
    </xdr:from>
    <xdr:ext cx="469744" cy="259045"/>
    <xdr:sp macro="" textlink="">
      <xdr:nvSpPr>
        <xdr:cNvPr id="133" name="n_1aveValue【道路】&#10;一人当たり延長"/>
        <xdr:cNvSpPr txBox="1"/>
      </xdr:nvSpPr>
      <xdr:spPr>
        <a:xfrm>
          <a:off x="93917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89532</xdr:rowOff>
    </xdr:from>
    <xdr:ext cx="469744" cy="259045"/>
    <xdr:sp macro="" textlink="">
      <xdr:nvSpPr>
        <xdr:cNvPr id="134" name="n_2aveValue【道路】&#10;一人当たり延長"/>
        <xdr:cNvSpPr txBox="1"/>
      </xdr:nvSpPr>
      <xdr:spPr>
        <a:xfrm>
          <a:off x="8515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112117</xdr:rowOff>
    </xdr:from>
    <xdr:ext cx="469744" cy="259045"/>
    <xdr:sp macro="" textlink="">
      <xdr:nvSpPr>
        <xdr:cNvPr id="135" name="n_3aveValue【道路】&#10;一人当たり延長"/>
        <xdr:cNvSpPr txBox="1"/>
      </xdr:nvSpPr>
      <xdr:spPr>
        <a:xfrm>
          <a:off x="7626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120393</xdr:rowOff>
    </xdr:from>
    <xdr:ext cx="469744" cy="259045"/>
    <xdr:sp macro="" textlink="">
      <xdr:nvSpPr>
        <xdr:cNvPr id="136" name="n_4aveValue【道路】&#10;一人当たり延長"/>
        <xdr:cNvSpPr txBox="1"/>
      </xdr:nvSpPr>
      <xdr:spPr>
        <a:xfrm>
          <a:off x="6737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4833</xdr:rowOff>
    </xdr:from>
    <xdr:ext cx="469744" cy="259045"/>
    <xdr:sp macro="" textlink="">
      <xdr:nvSpPr>
        <xdr:cNvPr id="137" name="n_1mainValue【道路】&#10;一人当たり延長"/>
        <xdr:cNvSpPr txBox="1"/>
      </xdr:nvSpPr>
      <xdr:spPr>
        <a:xfrm>
          <a:off x="9391727" y="703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7759</xdr:rowOff>
    </xdr:from>
    <xdr:ext cx="469744" cy="259045"/>
    <xdr:sp macro="" textlink="">
      <xdr:nvSpPr>
        <xdr:cNvPr id="138" name="n_2mainValue【道路】&#10;一人当たり延長"/>
        <xdr:cNvSpPr txBox="1"/>
      </xdr:nvSpPr>
      <xdr:spPr>
        <a:xfrm>
          <a:off x="8515427" y="703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10593</xdr:rowOff>
    </xdr:from>
    <xdr:ext cx="469744" cy="259045"/>
    <xdr:sp macro="" textlink="">
      <xdr:nvSpPr>
        <xdr:cNvPr id="139" name="n_3mainValue【道路】&#10;一人当たり延長"/>
        <xdr:cNvSpPr txBox="1"/>
      </xdr:nvSpPr>
      <xdr:spPr>
        <a:xfrm>
          <a:off x="7626427" y="704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2" name="テキスト ボックス 16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118110</xdr:rowOff>
    </xdr:to>
    <xdr:cxnSp macro="">
      <xdr:nvCxnSpPr>
        <xdr:cNvPr id="164" name="直線コネクタ 163"/>
        <xdr:cNvCxnSpPr/>
      </xdr:nvCxnSpPr>
      <xdr:spPr>
        <a:xfrm flipV="1">
          <a:off x="4634865" y="965835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65" name="【橋りょう・トンネ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6" name="直線コネクタ 165"/>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67" name="【橋りょう・トンネ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68" name="直線コネクタ 167"/>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124477</xdr:rowOff>
    </xdr:from>
    <xdr:ext cx="405111" cy="259045"/>
    <xdr:sp macro="" textlink="">
      <xdr:nvSpPr>
        <xdr:cNvPr id="169" name="【橋りょう・トンネル】&#10;有形固定資産減価償却率平均値テキスト"/>
        <xdr:cNvSpPr txBox="1"/>
      </xdr:nvSpPr>
      <xdr:spPr>
        <a:xfrm>
          <a:off x="467360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70" name="フローチャート: 判断 169"/>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21590</xdr:rowOff>
    </xdr:from>
    <xdr:to>
      <xdr:col>20</xdr:col>
      <xdr:colOff>38100</xdr:colOff>
      <xdr:row>59</xdr:row>
      <xdr:rowOff>123190</xdr:rowOff>
    </xdr:to>
    <xdr:sp macro="" textlink="">
      <xdr:nvSpPr>
        <xdr:cNvPr id="171" name="フローチャート: 判断 170"/>
        <xdr:cNvSpPr/>
      </xdr:nvSpPr>
      <xdr:spPr>
        <a:xfrm>
          <a:off x="3746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120650</xdr:rowOff>
    </xdr:from>
    <xdr:to>
      <xdr:col>15</xdr:col>
      <xdr:colOff>101600</xdr:colOff>
      <xdr:row>59</xdr:row>
      <xdr:rowOff>50800</xdr:rowOff>
    </xdr:to>
    <xdr:sp macro="" textlink="">
      <xdr:nvSpPr>
        <xdr:cNvPr id="172" name="フローチャート: 判断 171"/>
        <xdr:cNvSpPr/>
      </xdr:nvSpPr>
      <xdr:spPr>
        <a:xfrm>
          <a:off x="2857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73" name="フローチャート: 判断 172"/>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52070</xdr:rowOff>
    </xdr:from>
    <xdr:to>
      <xdr:col>6</xdr:col>
      <xdr:colOff>38100</xdr:colOff>
      <xdr:row>57</xdr:row>
      <xdr:rowOff>153670</xdr:rowOff>
    </xdr:to>
    <xdr:sp macro="" textlink="">
      <xdr:nvSpPr>
        <xdr:cNvPr id="174" name="フローチャート: 判断 173"/>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162560</xdr:rowOff>
    </xdr:from>
    <xdr:to>
      <xdr:col>24</xdr:col>
      <xdr:colOff>114300</xdr:colOff>
      <xdr:row>63</xdr:row>
      <xdr:rowOff>92710</xdr:rowOff>
    </xdr:to>
    <xdr:sp macro="" textlink="">
      <xdr:nvSpPr>
        <xdr:cNvPr id="180" name="楕円 179"/>
        <xdr:cNvSpPr/>
      </xdr:nvSpPr>
      <xdr:spPr>
        <a:xfrm>
          <a:off x="45847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140987</xdr:rowOff>
    </xdr:from>
    <xdr:ext cx="405111" cy="259045"/>
    <xdr:sp macro="" textlink="">
      <xdr:nvSpPr>
        <xdr:cNvPr id="181" name="【橋りょう・トンネル】&#10;有形固定資産減価償却率該当値テキスト"/>
        <xdr:cNvSpPr txBox="1"/>
      </xdr:nvSpPr>
      <xdr:spPr>
        <a:xfrm>
          <a:off x="4673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113030</xdr:rowOff>
    </xdr:from>
    <xdr:to>
      <xdr:col>20</xdr:col>
      <xdr:colOff>38100</xdr:colOff>
      <xdr:row>63</xdr:row>
      <xdr:rowOff>43180</xdr:rowOff>
    </xdr:to>
    <xdr:sp macro="" textlink="">
      <xdr:nvSpPr>
        <xdr:cNvPr id="182" name="楕円 181"/>
        <xdr:cNvSpPr/>
      </xdr:nvSpPr>
      <xdr:spPr>
        <a:xfrm>
          <a:off x="3746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163830</xdr:rowOff>
    </xdr:from>
    <xdr:to>
      <xdr:col>24</xdr:col>
      <xdr:colOff>63500</xdr:colOff>
      <xdr:row>63</xdr:row>
      <xdr:rowOff>41910</xdr:rowOff>
    </xdr:to>
    <xdr:cxnSp macro="">
      <xdr:nvCxnSpPr>
        <xdr:cNvPr id="183" name="直線コネクタ 182"/>
        <xdr:cNvCxnSpPr/>
      </xdr:nvCxnSpPr>
      <xdr:spPr>
        <a:xfrm>
          <a:off x="3797300" y="1079373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67310</xdr:rowOff>
    </xdr:from>
    <xdr:to>
      <xdr:col>15</xdr:col>
      <xdr:colOff>101600</xdr:colOff>
      <xdr:row>62</xdr:row>
      <xdr:rowOff>168910</xdr:rowOff>
    </xdr:to>
    <xdr:sp macro="" textlink="">
      <xdr:nvSpPr>
        <xdr:cNvPr id="184" name="楕円 183"/>
        <xdr:cNvSpPr/>
      </xdr:nvSpPr>
      <xdr:spPr>
        <a:xfrm>
          <a:off x="2857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118110</xdr:rowOff>
    </xdr:from>
    <xdr:to>
      <xdr:col>19</xdr:col>
      <xdr:colOff>177800</xdr:colOff>
      <xdr:row>62</xdr:row>
      <xdr:rowOff>163830</xdr:rowOff>
    </xdr:to>
    <xdr:cxnSp macro="">
      <xdr:nvCxnSpPr>
        <xdr:cNvPr id="185" name="直線コネクタ 184"/>
        <xdr:cNvCxnSpPr/>
      </xdr:nvCxnSpPr>
      <xdr:spPr>
        <a:xfrm>
          <a:off x="2908300" y="107480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10160</xdr:rowOff>
    </xdr:from>
    <xdr:to>
      <xdr:col>10</xdr:col>
      <xdr:colOff>165100</xdr:colOff>
      <xdr:row>62</xdr:row>
      <xdr:rowOff>111760</xdr:rowOff>
    </xdr:to>
    <xdr:sp macro="" textlink="">
      <xdr:nvSpPr>
        <xdr:cNvPr id="186" name="楕円 185"/>
        <xdr:cNvSpPr/>
      </xdr:nvSpPr>
      <xdr:spPr>
        <a:xfrm>
          <a:off x="1968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60960</xdr:rowOff>
    </xdr:from>
    <xdr:to>
      <xdr:col>15</xdr:col>
      <xdr:colOff>50800</xdr:colOff>
      <xdr:row>62</xdr:row>
      <xdr:rowOff>118110</xdr:rowOff>
    </xdr:to>
    <xdr:cxnSp macro="">
      <xdr:nvCxnSpPr>
        <xdr:cNvPr id="187" name="直線コネクタ 186"/>
        <xdr:cNvCxnSpPr/>
      </xdr:nvCxnSpPr>
      <xdr:spPr>
        <a:xfrm>
          <a:off x="2019300" y="106908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139717</xdr:rowOff>
    </xdr:from>
    <xdr:ext cx="405111" cy="259045"/>
    <xdr:sp macro="" textlink="">
      <xdr:nvSpPr>
        <xdr:cNvPr id="188" name="n_1aveValue【橋りょう・トンネル】&#10;有形固定資産減価償却率"/>
        <xdr:cNvSpPr txBox="1"/>
      </xdr:nvSpPr>
      <xdr:spPr>
        <a:xfrm>
          <a:off x="3582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67327</xdr:rowOff>
    </xdr:from>
    <xdr:ext cx="405111" cy="259045"/>
    <xdr:sp macro="" textlink="">
      <xdr:nvSpPr>
        <xdr:cNvPr id="189" name="n_2aveValue【橋りょう・トンネル】&#10;有形固定資産減価償却率"/>
        <xdr:cNvSpPr txBox="1"/>
      </xdr:nvSpPr>
      <xdr:spPr>
        <a:xfrm>
          <a:off x="2705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190" name="n_3aveValue【橋りょう・トンネル】&#10;有形固定資産減価償却率"/>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170197</xdr:rowOff>
    </xdr:from>
    <xdr:ext cx="405111" cy="259045"/>
    <xdr:sp macro="" textlink="">
      <xdr:nvSpPr>
        <xdr:cNvPr id="191" name="n_4aveValue【橋りょう・トンネル】&#10;有形固定資産減価償却率"/>
        <xdr:cNvSpPr txBox="1"/>
      </xdr:nvSpPr>
      <xdr:spPr>
        <a:xfrm>
          <a:off x="927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34307</xdr:rowOff>
    </xdr:from>
    <xdr:ext cx="405111" cy="259045"/>
    <xdr:sp macro="" textlink="">
      <xdr:nvSpPr>
        <xdr:cNvPr id="192" name="n_1mainValue【橋りょう・トンネル】&#10;有形固定資産減価償却率"/>
        <xdr:cNvSpPr txBox="1"/>
      </xdr:nvSpPr>
      <xdr:spPr>
        <a:xfrm>
          <a:off x="358204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160037</xdr:rowOff>
    </xdr:from>
    <xdr:ext cx="405111" cy="259045"/>
    <xdr:sp macro="" textlink="">
      <xdr:nvSpPr>
        <xdr:cNvPr id="193" name="n_2mainValue【橋りょう・トンネル】&#10;有形固定資産減価償却率"/>
        <xdr:cNvSpPr txBox="1"/>
      </xdr:nvSpPr>
      <xdr:spPr>
        <a:xfrm>
          <a:off x="2705744"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102887</xdr:rowOff>
    </xdr:from>
    <xdr:ext cx="405111" cy="259045"/>
    <xdr:sp macro="" textlink="">
      <xdr:nvSpPr>
        <xdr:cNvPr id="194" name="n_3mainValue【橋りょう・トンネル】&#10;有形固定資産減価償却率"/>
        <xdr:cNvSpPr txBox="1"/>
      </xdr:nvSpPr>
      <xdr:spPr>
        <a:xfrm>
          <a:off x="1816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5" name="直線コネクタ 20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06" name="テキスト ボックス 205"/>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9" name="直線コネクタ 20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0" name="テキスト ボックス 209"/>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2" name="テキスト ボックス 21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117935</xdr:rowOff>
    </xdr:from>
    <xdr:to>
      <xdr:col>54</xdr:col>
      <xdr:colOff>189865</xdr:colOff>
      <xdr:row>63</xdr:row>
      <xdr:rowOff>51487</xdr:rowOff>
    </xdr:to>
    <xdr:cxnSp macro="">
      <xdr:nvCxnSpPr>
        <xdr:cNvPr id="214" name="直線コネクタ 213"/>
        <xdr:cNvCxnSpPr/>
      </xdr:nvCxnSpPr>
      <xdr:spPr>
        <a:xfrm flipV="1">
          <a:off x="10476865" y="9547685"/>
          <a:ext cx="0" cy="1305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55314</xdr:rowOff>
    </xdr:from>
    <xdr:ext cx="378565" cy="259045"/>
    <xdr:sp macro="" textlink="">
      <xdr:nvSpPr>
        <xdr:cNvPr id="215" name="【橋りょう・トンネル】&#10;一人当たり有形固定資産（償却資産）額最小値テキスト"/>
        <xdr:cNvSpPr txBox="1"/>
      </xdr:nvSpPr>
      <xdr:spPr>
        <a:xfrm>
          <a:off x="10515600" y="1085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51487</xdr:rowOff>
    </xdr:from>
    <xdr:to>
      <xdr:col>55</xdr:col>
      <xdr:colOff>88900</xdr:colOff>
      <xdr:row>63</xdr:row>
      <xdr:rowOff>51487</xdr:rowOff>
    </xdr:to>
    <xdr:cxnSp macro="">
      <xdr:nvCxnSpPr>
        <xdr:cNvPr id="216" name="直線コネクタ 215"/>
        <xdr:cNvCxnSpPr/>
      </xdr:nvCxnSpPr>
      <xdr:spPr>
        <a:xfrm>
          <a:off x="10388600" y="1085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64612</xdr:rowOff>
    </xdr:from>
    <xdr:ext cx="599010" cy="259045"/>
    <xdr:sp macro="" textlink="">
      <xdr:nvSpPr>
        <xdr:cNvPr id="217" name="【橋りょう・トンネル】&#10;一人当たり有形固定資産（償却資産）額最大値テキスト"/>
        <xdr:cNvSpPr txBox="1"/>
      </xdr:nvSpPr>
      <xdr:spPr>
        <a:xfrm>
          <a:off x="10515600" y="932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229,364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117935</xdr:rowOff>
    </xdr:from>
    <xdr:to>
      <xdr:col>55</xdr:col>
      <xdr:colOff>88900</xdr:colOff>
      <xdr:row>55</xdr:row>
      <xdr:rowOff>117935</xdr:rowOff>
    </xdr:to>
    <xdr:cxnSp macro="">
      <xdr:nvCxnSpPr>
        <xdr:cNvPr id="218" name="直線コネクタ 217"/>
        <xdr:cNvCxnSpPr/>
      </xdr:nvCxnSpPr>
      <xdr:spPr>
        <a:xfrm>
          <a:off x="10388600" y="954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105345</xdr:rowOff>
    </xdr:from>
    <xdr:ext cx="534377" cy="259045"/>
    <xdr:sp macro="" textlink="">
      <xdr:nvSpPr>
        <xdr:cNvPr id="219" name="【橋りょう・トンネル】&#10;一人当たり有形固定資産（償却資産）額平均値テキスト"/>
        <xdr:cNvSpPr txBox="1"/>
      </xdr:nvSpPr>
      <xdr:spPr>
        <a:xfrm>
          <a:off x="10515600" y="10220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82468</xdr:rowOff>
    </xdr:from>
    <xdr:to>
      <xdr:col>55</xdr:col>
      <xdr:colOff>50800</xdr:colOff>
      <xdr:row>61</xdr:row>
      <xdr:rowOff>12618</xdr:rowOff>
    </xdr:to>
    <xdr:sp macro="" textlink="">
      <xdr:nvSpPr>
        <xdr:cNvPr id="220" name="フローチャート: 判断 219"/>
        <xdr:cNvSpPr/>
      </xdr:nvSpPr>
      <xdr:spPr>
        <a:xfrm>
          <a:off x="10426700" y="1036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62751</xdr:rowOff>
    </xdr:from>
    <xdr:to>
      <xdr:col>50</xdr:col>
      <xdr:colOff>165100</xdr:colOff>
      <xdr:row>60</xdr:row>
      <xdr:rowOff>164351</xdr:rowOff>
    </xdr:to>
    <xdr:sp macro="" textlink="">
      <xdr:nvSpPr>
        <xdr:cNvPr id="221" name="フローチャート: 判断 220"/>
        <xdr:cNvSpPr/>
      </xdr:nvSpPr>
      <xdr:spPr>
        <a:xfrm>
          <a:off x="9588500" y="1034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49904</xdr:rowOff>
    </xdr:from>
    <xdr:to>
      <xdr:col>46</xdr:col>
      <xdr:colOff>38100</xdr:colOff>
      <xdr:row>60</xdr:row>
      <xdr:rowOff>151504</xdr:rowOff>
    </xdr:to>
    <xdr:sp macro="" textlink="">
      <xdr:nvSpPr>
        <xdr:cNvPr id="222" name="フローチャート: 判断 221"/>
        <xdr:cNvSpPr/>
      </xdr:nvSpPr>
      <xdr:spPr>
        <a:xfrm>
          <a:off x="8699500" y="1033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63529</xdr:rowOff>
    </xdr:from>
    <xdr:to>
      <xdr:col>41</xdr:col>
      <xdr:colOff>101600</xdr:colOff>
      <xdr:row>60</xdr:row>
      <xdr:rowOff>165129</xdr:rowOff>
    </xdr:to>
    <xdr:sp macro="" textlink="">
      <xdr:nvSpPr>
        <xdr:cNvPr id="223" name="フローチャート: 判断 222"/>
        <xdr:cNvSpPr/>
      </xdr:nvSpPr>
      <xdr:spPr>
        <a:xfrm>
          <a:off x="7810500" y="1035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125022</xdr:rowOff>
    </xdr:from>
    <xdr:to>
      <xdr:col>36</xdr:col>
      <xdr:colOff>165100</xdr:colOff>
      <xdr:row>61</xdr:row>
      <xdr:rowOff>55172</xdr:rowOff>
    </xdr:to>
    <xdr:sp macro="" textlink="">
      <xdr:nvSpPr>
        <xdr:cNvPr id="224" name="フローチャート: 判断 223"/>
        <xdr:cNvSpPr/>
      </xdr:nvSpPr>
      <xdr:spPr>
        <a:xfrm>
          <a:off x="6921500" y="1041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155586</xdr:rowOff>
    </xdr:from>
    <xdr:to>
      <xdr:col>55</xdr:col>
      <xdr:colOff>50800</xdr:colOff>
      <xdr:row>62</xdr:row>
      <xdr:rowOff>85736</xdr:rowOff>
    </xdr:to>
    <xdr:sp macro="" textlink="">
      <xdr:nvSpPr>
        <xdr:cNvPr id="230" name="楕円 229"/>
        <xdr:cNvSpPr/>
      </xdr:nvSpPr>
      <xdr:spPr>
        <a:xfrm>
          <a:off x="10426700" y="1061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134013</xdr:rowOff>
    </xdr:from>
    <xdr:ext cx="534377" cy="259045"/>
    <xdr:sp macro="" textlink="">
      <xdr:nvSpPr>
        <xdr:cNvPr id="231" name="【橋りょう・トンネル】&#10;一人当たり有形固定資産（償却資産）額該当値テキスト"/>
        <xdr:cNvSpPr txBox="1"/>
      </xdr:nvSpPr>
      <xdr:spPr>
        <a:xfrm>
          <a:off x="10515600" y="1059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33,887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156763</xdr:rowOff>
    </xdr:from>
    <xdr:to>
      <xdr:col>50</xdr:col>
      <xdr:colOff>165100</xdr:colOff>
      <xdr:row>62</xdr:row>
      <xdr:rowOff>86913</xdr:rowOff>
    </xdr:to>
    <xdr:sp macro="" textlink="">
      <xdr:nvSpPr>
        <xdr:cNvPr id="232" name="楕円 231"/>
        <xdr:cNvSpPr/>
      </xdr:nvSpPr>
      <xdr:spPr>
        <a:xfrm>
          <a:off x="9588500" y="1061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34936</xdr:rowOff>
    </xdr:from>
    <xdr:to>
      <xdr:col>55</xdr:col>
      <xdr:colOff>0</xdr:colOff>
      <xdr:row>62</xdr:row>
      <xdr:rowOff>36113</xdr:rowOff>
    </xdr:to>
    <xdr:cxnSp macro="">
      <xdr:nvCxnSpPr>
        <xdr:cNvPr id="233" name="直線コネクタ 232"/>
        <xdr:cNvCxnSpPr/>
      </xdr:nvCxnSpPr>
      <xdr:spPr>
        <a:xfrm flipV="1">
          <a:off x="9639300" y="10664836"/>
          <a:ext cx="8382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163033</xdr:rowOff>
    </xdr:from>
    <xdr:to>
      <xdr:col>46</xdr:col>
      <xdr:colOff>38100</xdr:colOff>
      <xdr:row>62</xdr:row>
      <xdr:rowOff>93183</xdr:rowOff>
    </xdr:to>
    <xdr:sp macro="" textlink="">
      <xdr:nvSpPr>
        <xdr:cNvPr id="234" name="楕円 233"/>
        <xdr:cNvSpPr/>
      </xdr:nvSpPr>
      <xdr:spPr>
        <a:xfrm>
          <a:off x="8699500" y="106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36113</xdr:rowOff>
    </xdr:from>
    <xdr:to>
      <xdr:col>50</xdr:col>
      <xdr:colOff>114300</xdr:colOff>
      <xdr:row>62</xdr:row>
      <xdr:rowOff>42383</xdr:rowOff>
    </xdr:to>
    <xdr:cxnSp macro="">
      <xdr:nvCxnSpPr>
        <xdr:cNvPr id="235" name="直線コネクタ 234"/>
        <xdr:cNvCxnSpPr/>
      </xdr:nvCxnSpPr>
      <xdr:spPr>
        <a:xfrm flipV="1">
          <a:off x="8750300" y="10666013"/>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164112</xdr:rowOff>
    </xdr:from>
    <xdr:to>
      <xdr:col>41</xdr:col>
      <xdr:colOff>101600</xdr:colOff>
      <xdr:row>62</xdr:row>
      <xdr:rowOff>94262</xdr:rowOff>
    </xdr:to>
    <xdr:sp macro="" textlink="">
      <xdr:nvSpPr>
        <xdr:cNvPr id="236" name="楕円 235"/>
        <xdr:cNvSpPr/>
      </xdr:nvSpPr>
      <xdr:spPr>
        <a:xfrm>
          <a:off x="7810500" y="106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42383</xdr:rowOff>
    </xdr:from>
    <xdr:to>
      <xdr:col>45</xdr:col>
      <xdr:colOff>177800</xdr:colOff>
      <xdr:row>62</xdr:row>
      <xdr:rowOff>43462</xdr:rowOff>
    </xdr:to>
    <xdr:cxnSp macro="">
      <xdr:nvCxnSpPr>
        <xdr:cNvPr id="237" name="直線コネクタ 236"/>
        <xdr:cNvCxnSpPr/>
      </xdr:nvCxnSpPr>
      <xdr:spPr>
        <a:xfrm flipV="1">
          <a:off x="7861300" y="10672283"/>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9428</xdr:rowOff>
    </xdr:from>
    <xdr:ext cx="534377" cy="259045"/>
    <xdr:sp macro="" textlink="">
      <xdr:nvSpPr>
        <xdr:cNvPr id="238" name="n_1aveValue【橋りょう・トンネル】&#10;一人当たり有形固定資産（償却資産）額"/>
        <xdr:cNvSpPr txBox="1"/>
      </xdr:nvSpPr>
      <xdr:spPr>
        <a:xfrm>
          <a:off x="9359411" y="1012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168031</xdr:rowOff>
    </xdr:from>
    <xdr:ext cx="534377" cy="259045"/>
    <xdr:sp macro="" textlink="">
      <xdr:nvSpPr>
        <xdr:cNvPr id="239" name="n_2aveValue【橋りょう・トンネル】&#10;一人当たり有形固定資産（償却資産）額"/>
        <xdr:cNvSpPr txBox="1"/>
      </xdr:nvSpPr>
      <xdr:spPr>
        <a:xfrm>
          <a:off x="8483111" y="1011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10206</xdr:rowOff>
    </xdr:from>
    <xdr:ext cx="534377" cy="259045"/>
    <xdr:sp macro="" textlink="">
      <xdr:nvSpPr>
        <xdr:cNvPr id="240" name="n_3aveValue【橋りょう・トンネル】&#10;一人当たり有形固定資産（償却資産）額"/>
        <xdr:cNvSpPr txBox="1"/>
      </xdr:nvSpPr>
      <xdr:spPr>
        <a:xfrm>
          <a:off x="7594111" y="1012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71699</xdr:rowOff>
    </xdr:from>
    <xdr:ext cx="534377" cy="259045"/>
    <xdr:sp macro="" textlink="">
      <xdr:nvSpPr>
        <xdr:cNvPr id="241" name="n_4aveValue【橋りょう・トンネル】&#10;一人当たり有形固定資産（償却資産）額"/>
        <xdr:cNvSpPr txBox="1"/>
      </xdr:nvSpPr>
      <xdr:spPr>
        <a:xfrm>
          <a:off x="6705111" y="101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78040</xdr:rowOff>
    </xdr:from>
    <xdr:ext cx="534377" cy="259045"/>
    <xdr:sp macro="" textlink="">
      <xdr:nvSpPr>
        <xdr:cNvPr id="242" name="n_1mainValue【橋りょう・トンネル】&#10;一人当たり有形固定資産（償却資産）額"/>
        <xdr:cNvSpPr txBox="1"/>
      </xdr:nvSpPr>
      <xdr:spPr>
        <a:xfrm>
          <a:off x="9359411" y="1070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84310</xdr:rowOff>
    </xdr:from>
    <xdr:ext cx="534377" cy="259045"/>
    <xdr:sp macro="" textlink="">
      <xdr:nvSpPr>
        <xdr:cNvPr id="243" name="n_2mainValue【橋りょう・トンネル】&#10;一人当たり有形固定資産（償却資産）額"/>
        <xdr:cNvSpPr txBox="1"/>
      </xdr:nvSpPr>
      <xdr:spPr>
        <a:xfrm>
          <a:off x="8483111" y="107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32,584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85389</xdr:rowOff>
    </xdr:from>
    <xdr:ext cx="534377" cy="259045"/>
    <xdr:sp macro="" textlink="">
      <xdr:nvSpPr>
        <xdr:cNvPr id="244" name="n_3mainValue【橋りょう・トンネル】&#10;一人当たり有形固定資産（償却資産）額"/>
        <xdr:cNvSpPr txBox="1"/>
      </xdr:nvSpPr>
      <xdr:spPr>
        <a:xfrm>
          <a:off x="7594111" y="1071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7" name="テキスト ボックス 25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3" name="テキスト ボックス 26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5" name="テキスト ボックス 26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138685</xdr:rowOff>
    </xdr:from>
    <xdr:to>
      <xdr:col>24</xdr:col>
      <xdr:colOff>62865</xdr:colOff>
      <xdr:row>86</xdr:row>
      <xdr:rowOff>28956</xdr:rowOff>
    </xdr:to>
    <xdr:cxnSp macro="">
      <xdr:nvCxnSpPr>
        <xdr:cNvPr id="267" name="直線コネクタ 266"/>
        <xdr:cNvCxnSpPr/>
      </xdr:nvCxnSpPr>
      <xdr:spPr>
        <a:xfrm flipV="1">
          <a:off x="4634865" y="13340335"/>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68"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69" name="直線コネクタ 268"/>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85362</xdr:rowOff>
    </xdr:from>
    <xdr:ext cx="405111" cy="259045"/>
    <xdr:sp macro="" textlink="">
      <xdr:nvSpPr>
        <xdr:cNvPr id="270" name="【公営住宅】&#10;有形固定資産減価償却率最大値テキスト"/>
        <xdr:cNvSpPr txBox="1"/>
      </xdr:nvSpPr>
      <xdr:spPr>
        <a:xfrm>
          <a:off x="4673600" y="1311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138685</xdr:rowOff>
    </xdr:from>
    <xdr:to>
      <xdr:col>24</xdr:col>
      <xdr:colOff>152400</xdr:colOff>
      <xdr:row>77</xdr:row>
      <xdr:rowOff>138685</xdr:rowOff>
    </xdr:to>
    <xdr:cxnSp macro="">
      <xdr:nvCxnSpPr>
        <xdr:cNvPr id="271" name="直線コネクタ 270"/>
        <xdr:cNvCxnSpPr/>
      </xdr:nvCxnSpPr>
      <xdr:spPr>
        <a:xfrm>
          <a:off x="4546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272" name="【公営住宅】&#10;有形固定資産減価償却率平均値テキスト"/>
        <xdr:cNvSpPr txBox="1"/>
      </xdr:nvSpPr>
      <xdr:spPr>
        <a:xfrm>
          <a:off x="4673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73" name="フローチャート: 判断 272"/>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138176</xdr:rowOff>
    </xdr:from>
    <xdr:to>
      <xdr:col>20</xdr:col>
      <xdr:colOff>38100</xdr:colOff>
      <xdr:row>81</xdr:row>
      <xdr:rowOff>68326</xdr:rowOff>
    </xdr:to>
    <xdr:sp macro="" textlink="">
      <xdr:nvSpPr>
        <xdr:cNvPr id="274" name="フローチャート: 判断 273"/>
        <xdr:cNvSpPr/>
      </xdr:nvSpPr>
      <xdr:spPr>
        <a:xfrm>
          <a:off x="3746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129032</xdr:rowOff>
    </xdr:from>
    <xdr:to>
      <xdr:col>15</xdr:col>
      <xdr:colOff>101600</xdr:colOff>
      <xdr:row>81</xdr:row>
      <xdr:rowOff>59182</xdr:rowOff>
    </xdr:to>
    <xdr:sp macro="" textlink="">
      <xdr:nvSpPr>
        <xdr:cNvPr id="275" name="フローチャート: 判断 274"/>
        <xdr:cNvSpPr/>
      </xdr:nvSpPr>
      <xdr:spPr>
        <a:xfrm>
          <a:off x="2857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135889</xdr:rowOff>
    </xdr:from>
    <xdr:to>
      <xdr:col>10</xdr:col>
      <xdr:colOff>165100</xdr:colOff>
      <xdr:row>81</xdr:row>
      <xdr:rowOff>66039</xdr:rowOff>
    </xdr:to>
    <xdr:sp macro="" textlink="">
      <xdr:nvSpPr>
        <xdr:cNvPr id="276" name="フローチャート: 判断 275"/>
        <xdr:cNvSpPr/>
      </xdr:nvSpPr>
      <xdr:spPr>
        <a:xfrm>
          <a:off x="1968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77" name="フローチャート: 判断 276"/>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3" name="楕円 282"/>
        <xdr:cNvSpPr/>
      </xdr:nvSpPr>
      <xdr:spPr>
        <a:xfrm>
          <a:off x="4584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xdr:rowOff>
    </xdr:from>
    <xdr:ext cx="405111" cy="259045"/>
    <xdr:sp macro="" textlink="">
      <xdr:nvSpPr>
        <xdr:cNvPr id="284" name="【公営住宅】&#10;有形固定資産減価償却率該当値テキスト"/>
        <xdr:cNvSpPr txBox="1"/>
      </xdr:nvSpPr>
      <xdr:spPr>
        <a:xfrm>
          <a:off x="4673600"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154178</xdr:rowOff>
    </xdr:from>
    <xdr:to>
      <xdr:col>20</xdr:col>
      <xdr:colOff>38100</xdr:colOff>
      <xdr:row>82</xdr:row>
      <xdr:rowOff>84328</xdr:rowOff>
    </xdr:to>
    <xdr:sp macro="" textlink="">
      <xdr:nvSpPr>
        <xdr:cNvPr id="285" name="楕円 284"/>
        <xdr:cNvSpPr/>
      </xdr:nvSpPr>
      <xdr:spPr>
        <a:xfrm>
          <a:off x="3746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33528</xdr:rowOff>
    </xdr:from>
    <xdr:to>
      <xdr:col>24</xdr:col>
      <xdr:colOff>63500</xdr:colOff>
      <xdr:row>82</xdr:row>
      <xdr:rowOff>72389</xdr:rowOff>
    </xdr:to>
    <xdr:cxnSp macro="">
      <xdr:nvCxnSpPr>
        <xdr:cNvPr id="286" name="直線コネクタ 285"/>
        <xdr:cNvCxnSpPr/>
      </xdr:nvCxnSpPr>
      <xdr:spPr>
        <a:xfrm>
          <a:off x="3797300" y="14092428"/>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126746</xdr:rowOff>
    </xdr:from>
    <xdr:to>
      <xdr:col>15</xdr:col>
      <xdr:colOff>101600</xdr:colOff>
      <xdr:row>82</xdr:row>
      <xdr:rowOff>56896</xdr:rowOff>
    </xdr:to>
    <xdr:sp macro="" textlink="">
      <xdr:nvSpPr>
        <xdr:cNvPr id="287" name="楕円 286"/>
        <xdr:cNvSpPr/>
      </xdr:nvSpPr>
      <xdr:spPr>
        <a:xfrm>
          <a:off x="2857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xdr:rowOff>
    </xdr:from>
    <xdr:to>
      <xdr:col>19</xdr:col>
      <xdr:colOff>177800</xdr:colOff>
      <xdr:row>82</xdr:row>
      <xdr:rowOff>33528</xdr:rowOff>
    </xdr:to>
    <xdr:cxnSp macro="">
      <xdr:nvCxnSpPr>
        <xdr:cNvPr id="288" name="直線コネクタ 287"/>
        <xdr:cNvCxnSpPr/>
      </xdr:nvCxnSpPr>
      <xdr:spPr>
        <a:xfrm>
          <a:off x="2908300" y="140649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85598</xdr:rowOff>
    </xdr:from>
    <xdr:to>
      <xdr:col>10</xdr:col>
      <xdr:colOff>165100</xdr:colOff>
      <xdr:row>82</xdr:row>
      <xdr:rowOff>15748</xdr:rowOff>
    </xdr:to>
    <xdr:sp macro="" textlink="">
      <xdr:nvSpPr>
        <xdr:cNvPr id="289" name="楕円 288"/>
        <xdr:cNvSpPr/>
      </xdr:nvSpPr>
      <xdr:spPr>
        <a:xfrm>
          <a:off x="19685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136398</xdr:rowOff>
    </xdr:from>
    <xdr:to>
      <xdr:col>15</xdr:col>
      <xdr:colOff>50800</xdr:colOff>
      <xdr:row>82</xdr:row>
      <xdr:rowOff>6096</xdr:rowOff>
    </xdr:to>
    <xdr:cxnSp macro="">
      <xdr:nvCxnSpPr>
        <xdr:cNvPr id="290" name="直線コネクタ 289"/>
        <xdr:cNvCxnSpPr/>
      </xdr:nvCxnSpPr>
      <xdr:spPr>
        <a:xfrm>
          <a:off x="2019300" y="140238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84853</xdr:rowOff>
    </xdr:from>
    <xdr:ext cx="405111" cy="259045"/>
    <xdr:sp macro="" textlink="">
      <xdr:nvSpPr>
        <xdr:cNvPr id="291" name="n_1aveValue【公営住宅】&#10;有形固定資産減価償却率"/>
        <xdr:cNvSpPr txBox="1"/>
      </xdr:nvSpPr>
      <xdr:spPr>
        <a:xfrm>
          <a:off x="35820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75709</xdr:rowOff>
    </xdr:from>
    <xdr:ext cx="405111" cy="259045"/>
    <xdr:sp macro="" textlink="">
      <xdr:nvSpPr>
        <xdr:cNvPr id="292" name="n_2aveValue【公営住宅】&#10;有形固定資産減価償却率"/>
        <xdr:cNvSpPr txBox="1"/>
      </xdr:nvSpPr>
      <xdr:spPr>
        <a:xfrm>
          <a:off x="2705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82566</xdr:rowOff>
    </xdr:from>
    <xdr:ext cx="405111" cy="259045"/>
    <xdr:sp macro="" textlink="">
      <xdr:nvSpPr>
        <xdr:cNvPr id="293" name="n_3aveValue【公営住宅】&#10;有形固定資産減価償却率"/>
        <xdr:cNvSpPr txBox="1"/>
      </xdr:nvSpPr>
      <xdr:spPr>
        <a:xfrm>
          <a:off x="1816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294" name="n_4aveValue【公営住宅】&#10;有形固定資産減価償却率"/>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75455</xdr:rowOff>
    </xdr:from>
    <xdr:ext cx="405111" cy="259045"/>
    <xdr:sp macro="" textlink="">
      <xdr:nvSpPr>
        <xdr:cNvPr id="295" name="n_1mainValue【公営住宅】&#10;有形固定資産減価償却率"/>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48023</xdr:rowOff>
    </xdr:from>
    <xdr:ext cx="405111" cy="259045"/>
    <xdr:sp macro="" textlink="">
      <xdr:nvSpPr>
        <xdr:cNvPr id="296" name="n_2mainValue【公営住宅】&#10;有形固定資産減価償却率"/>
        <xdr:cNvSpPr txBox="1"/>
      </xdr:nvSpPr>
      <xdr:spPr>
        <a:xfrm>
          <a:off x="2705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6875</xdr:rowOff>
    </xdr:from>
    <xdr:ext cx="405111" cy="259045"/>
    <xdr:sp macro="" textlink="">
      <xdr:nvSpPr>
        <xdr:cNvPr id="297" name="n_3mainValue【公営住宅】&#10;有形固定資産減価償却率"/>
        <xdr:cNvSpPr txBox="1"/>
      </xdr:nvSpPr>
      <xdr:spPr>
        <a:xfrm>
          <a:off x="1816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8" name="直線コネクタ 30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9" name="テキスト ボックス 30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0" name="直線コネクタ 30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1" name="テキスト ボックス 31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2" name="直線コネクタ 31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3" name="テキスト ボックス 31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4" name="直線コネクタ 31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5" name="テキスト ボックス 31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6" name="直線コネクタ 31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7" name="テキスト ボックス 31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8" name="直線コネクタ 31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9" name="テキスト ボックス 31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1" name="テキスト ボックス 32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111579</xdr:rowOff>
    </xdr:to>
    <xdr:cxnSp macro="">
      <xdr:nvCxnSpPr>
        <xdr:cNvPr id="323" name="直線コネクタ 322"/>
        <xdr:cNvCxnSpPr/>
      </xdr:nvCxnSpPr>
      <xdr:spPr>
        <a:xfrm flipV="1">
          <a:off x="10476865" y="1336058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24"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25" name="直線コネクタ 324"/>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326" name="【公営住宅】&#10;一人当たり面積最大値テキスト"/>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327" name="直線コネクタ 326"/>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44466</xdr:rowOff>
    </xdr:from>
    <xdr:ext cx="469744" cy="259045"/>
    <xdr:sp macro="" textlink="">
      <xdr:nvSpPr>
        <xdr:cNvPr id="328" name="【公営住宅】&#10;一人当たり面積平均値テキスト"/>
        <xdr:cNvSpPr txBox="1"/>
      </xdr:nvSpPr>
      <xdr:spPr>
        <a:xfrm>
          <a:off x="10515600" y="1410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329" name="フローチャート: 判断 328"/>
        <xdr:cNvSpPr/>
      </xdr:nvSpPr>
      <xdr:spPr>
        <a:xfrm>
          <a:off x="10426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16692</xdr:rowOff>
    </xdr:from>
    <xdr:to>
      <xdr:col>50</xdr:col>
      <xdr:colOff>165100</xdr:colOff>
      <xdr:row>83</xdr:row>
      <xdr:rowOff>118292</xdr:rowOff>
    </xdr:to>
    <xdr:sp macro="" textlink="">
      <xdr:nvSpPr>
        <xdr:cNvPr id="330" name="フローチャート: 判断 329"/>
        <xdr:cNvSpPr/>
      </xdr:nvSpPr>
      <xdr:spPr>
        <a:xfrm>
          <a:off x="9588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162016</xdr:rowOff>
    </xdr:from>
    <xdr:to>
      <xdr:col>46</xdr:col>
      <xdr:colOff>38100</xdr:colOff>
      <xdr:row>83</xdr:row>
      <xdr:rowOff>92166</xdr:rowOff>
    </xdr:to>
    <xdr:sp macro="" textlink="">
      <xdr:nvSpPr>
        <xdr:cNvPr id="331" name="フローチャート: 判断 330"/>
        <xdr:cNvSpPr/>
      </xdr:nvSpPr>
      <xdr:spPr>
        <a:xfrm>
          <a:off x="8699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168548</xdr:rowOff>
    </xdr:from>
    <xdr:to>
      <xdr:col>41</xdr:col>
      <xdr:colOff>101600</xdr:colOff>
      <xdr:row>83</xdr:row>
      <xdr:rowOff>98698</xdr:rowOff>
    </xdr:to>
    <xdr:sp macro="" textlink="">
      <xdr:nvSpPr>
        <xdr:cNvPr id="332" name="フローチャート: 判断 331"/>
        <xdr:cNvSpPr/>
      </xdr:nvSpPr>
      <xdr:spPr>
        <a:xfrm>
          <a:off x="7810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33" name="フローチャート: 判断 332"/>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39" name="楕円 338"/>
        <xdr:cNvSpPr/>
      </xdr:nvSpPr>
      <xdr:spPr>
        <a:xfrm>
          <a:off x="104267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119215</xdr:rowOff>
    </xdr:from>
    <xdr:ext cx="469744" cy="259045"/>
    <xdr:sp macro="" textlink="">
      <xdr:nvSpPr>
        <xdr:cNvPr id="340" name="【公営住宅】&#10;一人当たり面積該当値テキスト"/>
        <xdr:cNvSpPr txBox="1"/>
      </xdr:nvSpPr>
      <xdr:spPr>
        <a:xfrm>
          <a:off x="10515600" y="1452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142421</xdr:rowOff>
    </xdr:from>
    <xdr:to>
      <xdr:col>50</xdr:col>
      <xdr:colOff>165100</xdr:colOff>
      <xdr:row>85</xdr:row>
      <xdr:rowOff>72571</xdr:rowOff>
    </xdr:to>
    <xdr:sp macro="" textlink="">
      <xdr:nvSpPr>
        <xdr:cNvPr id="341" name="楕円 340"/>
        <xdr:cNvSpPr/>
      </xdr:nvSpPr>
      <xdr:spPr>
        <a:xfrm>
          <a:off x="9588500" y="14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20138</xdr:rowOff>
    </xdr:from>
    <xdr:to>
      <xdr:col>55</xdr:col>
      <xdr:colOff>0</xdr:colOff>
      <xdr:row>85</xdr:row>
      <xdr:rowOff>21771</xdr:rowOff>
    </xdr:to>
    <xdr:cxnSp macro="">
      <xdr:nvCxnSpPr>
        <xdr:cNvPr id="342" name="直線コネクタ 341"/>
        <xdr:cNvCxnSpPr/>
      </xdr:nvCxnSpPr>
      <xdr:spPr>
        <a:xfrm flipV="1">
          <a:off x="9639300" y="14593388"/>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135889</xdr:rowOff>
    </xdr:from>
    <xdr:to>
      <xdr:col>46</xdr:col>
      <xdr:colOff>38100</xdr:colOff>
      <xdr:row>85</xdr:row>
      <xdr:rowOff>66039</xdr:rowOff>
    </xdr:to>
    <xdr:sp macro="" textlink="">
      <xdr:nvSpPr>
        <xdr:cNvPr id="343" name="楕円 342"/>
        <xdr:cNvSpPr/>
      </xdr:nvSpPr>
      <xdr:spPr>
        <a:xfrm>
          <a:off x="8699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15239</xdr:rowOff>
    </xdr:from>
    <xdr:to>
      <xdr:col>50</xdr:col>
      <xdr:colOff>114300</xdr:colOff>
      <xdr:row>85</xdr:row>
      <xdr:rowOff>21771</xdr:rowOff>
    </xdr:to>
    <xdr:cxnSp macro="">
      <xdr:nvCxnSpPr>
        <xdr:cNvPr id="344" name="直線コネクタ 343"/>
        <xdr:cNvCxnSpPr/>
      </xdr:nvCxnSpPr>
      <xdr:spPr>
        <a:xfrm>
          <a:off x="8750300" y="1458848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137523</xdr:rowOff>
    </xdr:from>
    <xdr:to>
      <xdr:col>41</xdr:col>
      <xdr:colOff>101600</xdr:colOff>
      <xdr:row>85</xdr:row>
      <xdr:rowOff>67673</xdr:rowOff>
    </xdr:to>
    <xdr:sp macro="" textlink="">
      <xdr:nvSpPr>
        <xdr:cNvPr id="345" name="楕円 344"/>
        <xdr:cNvSpPr/>
      </xdr:nvSpPr>
      <xdr:spPr>
        <a:xfrm>
          <a:off x="7810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15239</xdr:rowOff>
    </xdr:from>
    <xdr:to>
      <xdr:col>45</xdr:col>
      <xdr:colOff>177800</xdr:colOff>
      <xdr:row>85</xdr:row>
      <xdr:rowOff>16873</xdr:rowOff>
    </xdr:to>
    <xdr:cxnSp macro="">
      <xdr:nvCxnSpPr>
        <xdr:cNvPr id="346" name="直線コネクタ 345"/>
        <xdr:cNvCxnSpPr/>
      </xdr:nvCxnSpPr>
      <xdr:spPr>
        <a:xfrm flipV="1">
          <a:off x="7861300" y="1458848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134819</xdr:rowOff>
    </xdr:from>
    <xdr:ext cx="469744" cy="259045"/>
    <xdr:sp macro="" textlink="">
      <xdr:nvSpPr>
        <xdr:cNvPr id="347" name="n_1aveValue【公営住宅】&#10;一人当たり面積"/>
        <xdr:cNvSpPr txBox="1"/>
      </xdr:nvSpPr>
      <xdr:spPr>
        <a:xfrm>
          <a:off x="93917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108693</xdr:rowOff>
    </xdr:from>
    <xdr:ext cx="469744" cy="259045"/>
    <xdr:sp macro="" textlink="">
      <xdr:nvSpPr>
        <xdr:cNvPr id="348" name="n_2aveValue【公営住宅】&#10;一人当たり面積"/>
        <xdr:cNvSpPr txBox="1"/>
      </xdr:nvSpPr>
      <xdr:spPr>
        <a:xfrm>
          <a:off x="8515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115225</xdr:rowOff>
    </xdr:from>
    <xdr:ext cx="469744" cy="259045"/>
    <xdr:sp macro="" textlink="">
      <xdr:nvSpPr>
        <xdr:cNvPr id="349" name="n_3aveValue【公営住宅】&#10;一人当たり面積"/>
        <xdr:cNvSpPr txBox="1"/>
      </xdr:nvSpPr>
      <xdr:spPr>
        <a:xfrm>
          <a:off x="7626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50" name="n_4aveValue【公営住宅】&#10;一人当たり面積"/>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63698</xdr:rowOff>
    </xdr:from>
    <xdr:ext cx="469744" cy="259045"/>
    <xdr:sp macro="" textlink="">
      <xdr:nvSpPr>
        <xdr:cNvPr id="351" name="n_1mainValue【公営住宅】&#10;一人当たり面積"/>
        <xdr:cNvSpPr txBox="1"/>
      </xdr:nvSpPr>
      <xdr:spPr>
        <a:xfrm>
          <a:off x="9391727" y="1463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57166</xdr:rowOff>
    </xdr:from>
    <xdr:ext cx="469744" cy="259045"/>
    <xdr:sp macro="" textlink="">
      <xdr:nvSpPr>
        <xdr:cNvPr id="352" name="n_2mainValue【公営住宅】&#10;一人当たり面積"/>
        <xdr:cNvSpPr txBox="1"/>
      </xdr:nvSpPr>
      <xdr:spPr>
        <a:xfrm>
          <a:off x="8515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58800</xdr:rowOff>
    </xdr:from>
    <xdr:ext cx="469744" cy="259045"/>
    <xdr:sp macro="" textlink="">
      <xdr:nvSpPr>
        <xdr:cNvPr id="353" name="n_3mainValue【公営住宅】&#10;一人当たり面積"/>
        <xdr:cNvSpPr txBox="1"/>
      </xdr:nvSpPr>
      <xdr:spPr>
        <a:xfrm>
          <a:off x="7626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80" name="テキスト ボックス 37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1" name="直線コネクタ 38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82" name="テキスト ボックス 381"/>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3" name="直線コネクタ 38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4" name="テキスト ボックス 38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5" name="直線コネクタ 38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6" name="テキスト ボックス 38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7" name="直線コネクタ 38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8" name="テキスト ボックス 38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9" name="直線コネクタ 38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0" name="テキスト ボックス 38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1" name="直線コネクタ 39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92" name="テキスト ボックス 391"/>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94" name="テキスト ボックス 39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41</xdr:row>
      <xdr:rowOff>152944</xdr:rowOff>
    </xdr:to>
    <xdr:cxnSp macro="">
      <xdr:nvCxnSpPr>
        <xdr:cNvPr id="396" name="直線コネクタ 395"/>
        <xdr:cNvCxnSpPr/>
      </xdr:nvCxnSpPr>
      <xdr:spPr>
        <a:xfrm flipV="1">
          <a:off x="16318864" y="573568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397" name="【認定こども園・幼稚園・保育所】&#10;有形固定資産減価償却率最小値テキスト"/>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398" name="直線コネクタ 397"/>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405111" cy="259045"/>
    <xdr:sp macro="" textlink="">
      <xdr:nvSpPr>
        <xdr:cNvPr id="399" name="【認定こども園・幼稚園・保育所】&#10;有形固定資産減価償却率最大値テキスト"/>
        <xdr:cNvSpPr txBox="1"/>
      </xdr:nvSpPr>
      <xdr:spPr>
        <a:xfrm>
          <a:off x="163576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00" name="直線コネクタ 399"/>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61340</xdr:rowOff>
    </xdr:from>
    <xdr:ext cx="405111" cy="259045"/>
    <xdr:sp macro="" textlink="">
      <xdr:nvSpPr>
        <xdr:cNvPr id="401" name="【認定こども園・幼稚園・保育所】&#10;有形固定資産減価償却率平均値テキスト"/>
        <xdr:cNvSpPr txBox="1"/>
      </xdr:nvSpPr>
      <xdr:spPr>
        <a:xfrm>
          <a:off x="16357600" y="640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402" name="フローチャート: 判断 401"/>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74385</xdr:rowOff>
    </xdr:from>
    <xdr:to>
      <xdr:col>81</xdr:col>
      <xdr:colOff>101600</xdr:colOff>
      <xdr:row>39</xdr:row>
      <xdr:rowOff>4535</xdr:rowOff>
    </xdr:to>
    <xdr:sp macro="" textlink="">
      <xdr:nvSpPr>
        <xdr:cNvPr id="403" name="フローチャート: 判断 402"/>
        <xdr:cNvSpPr/>
      </xdr:nvSpPr>
      <xdr:spPr>
        <a:xfrm>
          <a:off x="1543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160927</xdr:rowOff>
    </xdr:from>
    <xdr:to>
      <xdr:col>76</xdr:col>
      <xdr:colOff>165100</xdr:colOff>
      <xdr:row>38</xdr:row>
      <xdr:rowOff>91077</xdr:rowOff>
    </xdr:to>
    <xdr:sp macro="" textlink="">
      <xdr:nvSpPr>
        <xdr:cNvPr id="404" name="フローチャート: 判断 403"/>
        <xdr:cNvSpPr/>
      </xdr:nvSpPr>
      <xdr:spPr>
        <a:xfrm>
          <a:off x="14541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405" name="フローチャート: 判断 404"/>
        <xdr:cNvSpPr/>
      </xdr:nvSpPr>
      <xdr:spPr>
        <a:xfrm>
          <a:off x="13652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06" name="フローチャート: 判断 405"/>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102144</xdr:rowOff>
    </xdr:from>
    <xdr:to>
      <xdr:col>85</xdr:col>
      <xdr:colOff>177800</xdr:colOff>
      <xdr:row>42</xdr:row>
      <xdr:rowOff>32294</xdr:rowOff>
    </xdr:to>
    <xdr:sp macro="" textlink="">
      <xdr:nvSpPr>
        <xdr:cNvPr id="412" name="楕円 411"/>
        <xdr:cNvSpPr/>
      </xdr:nvSpPr>
      <xdr:spPr>
        <a:xfrm>
          <a:off x="16268700" y="71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17071</xdr:rowOff>
    </xdr:from>
    <xdr:ext cx="405111" cy="259045"/>
    <xdr:sp macro="" textlink="">
      <xdr:nvSpPr>
        <xdr:cNvPr id="413" name="【認定こども園・幼稚園・保育所】&#10;有形固定資産減価償却率該当値テキスト"/>
        <xdr:cNvSpPr txBox="1"/>
      </xdr:nvSpPr>
      <xdr:spPr>
        <a:xfrm>
          <a:off x="16357600" y="7046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43362</xdr:rowOff>
    </xdr:from>
    <xdr:to>
      <xdr:col>81</xdr:col>
      <xdr:colOff>101600</xdr:colOff>
      <xdr:row>41</xdr:row>
      <xdr:rowOff>144962</xdr:rowOff>
    </xdr:to>
    <xdr:sp macro="" textlink="">
      <xdr:nvSpPr>
        <xdr:cNvPr id="414" name="楕円 413"/>
        <xdr:cNvSpPr/>
      </xdr:nvSpPr>
      <xdr:spPr>
        <a:xfrm>
          <a:off x="15430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94162</xdr:rowOff>
    </xdr:from>
    <xdr:to>
      <xdr:col>85</xdr:col>
      <xdr:colOff>127000</xdr:colOff>
      <xdr:row>41</xdr:row>
      <xdr:rowOff>152944</xdr:rowOff>
    </xdr:to>
    <xdr:cxnSp macro="">
      <xdr:nvCxnSpPr>
        <xdr:cNvPr id="415" name="直線コネクタ 414"/>
        <xdr:cNvCxnSpPr/>
      </xdr:nvCxnSpPr>
      <xdr:spPr>
        <a:xfrm>
          <a:off x="15481300" y="7123612"/>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133169</xdr:rowOff>
    </xdr:from>
    <xdr:to>
      <xdr:col>76</xdr:col>
      <xdr:colOff>165100</xdr:colOff>
      <xdr:row>41</xdr:row>
      <xdr:rowOff>63319</xdr:rowOff>
    </xdr:to>
    <xdr:sp macro="" textlink="">
      <xdr:nvSpPr>
        <xdr:cNvPr id="416" name="楕円 415"/>
        <xdr:cNvSpPr/>
      </xdr:nvSpPr>
      <xdr:spPr>
        <a:xfrm>
          <a:off x="14541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12519</xdr:rowOff>
    </xdr:from>
    <xdr:to>
      <xdr:col>81</xdr:col>
      <xdr:colOff>50800</xdr:colOff>
      <xdr:row>41</xdr:row>
      <xdr:rowOff>94162</xdr:rowOff>
    </xdr:to>
    <xdr:cxnSp macro="">
      <xdr:nvCxnSpPr>
        <xdr:cNvPr id="417" name="直線コネクタ 416"/>
        <xdr:cNvCxnSpPr/>
      </xdr:nvCxnSpPr>
      <xdr:spPr>
        <a:xfrm>
          <a:off x="14592300" y="704196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418" name="楕円 417"/>
        <xdr:cNvSpPr/>
      </xdr:nvSpPr>
      <xdr:spPr>
        <a:xfrm>
          <a:off x="1365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121920</xdr:rowOff>
    </xdr:from>
    <xdr:to>
      <xdr:col>76</xdr:col>
      <xdr:colOff>114300</xdr:colOff>
      <xdr:row>41</xdr:row>
      <xdr:rowOff>12519</xdr:rowOff>
    </xdr:to>
    <xdr:cxnSp macro="">
      <xdr:nvCxnSpPr>
        <xdr:cNvPr id="419" name="直線コネクタ 418"/>
        <xdr:cNvCxnSpPr/>
      </xdr:nvCxnSpPr>
      <xdr:spPr>
        <a:xfrm>
          <a:off x="13703300" y="69799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21063</xdr:rowOff>
    </xdr:from>
    <xdr:ext cx="405111" cy="259045"/>
    <xdr:sp macro="" textlink="">
      <xdr:nvSpPr>
        <xdr:cNvPr id="420" name="n_1aveValue【認定こども園・幼稚園・保育所】&#10;有形固定資産減価償却率"/>
        <xdr:cNvSpPr txBox="1"/>
      </xdr:nvSpPr>
      <xdr:spPr>
        <a:xfrm>
          <a:off x="152660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107604</xdr:rowOff>
    </xdr:from>
    <xdr:ext cx="405111" cy="259045"/>
    <xdr:sp macro="" textlink="">
      <xdr:nvSpPr>
        <xdr:cNvPr id="421" name="n_2aveValue【認定こども園・幼稚園・保育所】&#10;有形固定資産減価償却率"/>
        <xdr:cNvSpPr txBox="1"/>
      </xdr:nvSpPr>
      <xdr:spPr>
        <a:xfrm>
          <a:off x="14389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150058</xdr:rowOff>
    </xdr:from>
    <xdr:ext cx="405111" cy="259045"/>
    <xdr:sp macro="" textlink="">
      <xdr:nvSpPr>
        <xdr:cNvPr id="422" name="n_3aveValue【認定こども園・幼稚園・保育所】&#10;有形固定資産減価償却率"/>
        <xdr:cNvSpPr txBox="1"/>
      </xdr:nvSpPr>
      <xdr:spPr>
        <a:xfrm>
          <a:off x="13500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423" name="n_4aveValue【認定こども園・幼稚園・保育所】&#10;有形固定資産減価償却率"/>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136089</xdr:rowOff>
    </xdr:from>
    <xdr:ext cx="405111" cy="259045"/>
    <xdr:sp macro="" textlink="">
      <xdr:nvSpPr>
        <xdr:cNvPr id="424" name="n_1mainValue【認定こども園・幼稚園・保育所】&#10;有形固定資産減価償却率"/>
        <xdr:cNvSpPr txBox="1"/>
      </xdr:nvSpPr>
      <xdr:spPr>
        <a:xfrm>
          <a:off x="15266044" y="716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54446</xdr:rowOff>
    </xdr:from>
    <xdr:ext cx="405111" cy="259045"/>
    <xdr:sp macro="" textlink="">
      <xdr:nvSpPr>
        <xdr:cNvPr id="425" name="n_2mainValue【認定こども園・幼稚園・保育所】&#10;有形固定資産減価償却率"/>
        <xdr:cNvSpPr txBox="1"/>
      </xdr:nvSpPr>
      <xdr:spPr>
        <a:xfrm>
          <a:off x="14389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426" name="n_3mainValue【認定こども園・幼稚園・保育所】&#10;有形固定資産減価償却率"/>
        <xdr:cNvSpPr txBox="1"/>
      </xdr:nvSpPr>
      <xdr:spPr>
        <a:xfrm>
          <a:off x="13500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7" name="直線コネクタ 43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8" name="テキスト ボックス 43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9" name="直線コネクタ 43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0" name="テキスト ボックス 43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1" name="直線コネクタ 44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2" name="テキスト ボックス 44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3" name="直線コネクタ 44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4" name="テキスト ボックス 44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5" name="直線コネクタ 4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6" name="テキスト ボックス 44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9906</xdr:rowOff>
    </xdr:from>
    <xdr:to>
      <xdr:col>116</xdr:col>
      <xdr:colOff>62864</xdr:colOff>
      <xdr:row>41</xdr:row>
      <xdr:rowOff>78486</xdr:rowOff>
    </xdr:to>
    <xdr:cxnSp macro="">
      <xdr:nvCxnSpPr>
        <xdr:cNvPr id="448" name="直線コネクタ 447"/>
        <xdr:cNvCxnSpPr/>
      </xdr:nvCxnSpPr>
      <xdr:spPr>
        <a:xfrm flipV="1">
          <a:off x="22160864" y="601065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49"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50" name="直線コネクタ 449"/>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128033</xdr:rowOff>
    </xdr:from>
    <xdr:ext cx="469744" cy="259045"/>
    <xdr:sp macro="" textlink="">
      <xdr:nvSpPr>
        <xdr:cNvPr id="451" name="【認定こども園・幼稚園・保育所】&#10;一人当たり面積最大値テキスト"/>
        <xdr:cNvSpPr txBox="1"/>
      </xdr:nvSpPr>
      <xdr:spPr>
        <a:xfrm>
          <a:off x="22199600" y="578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9906</xdr:rowOff>
    </xdr:from>
    <xdr:to>
      <xdr:col>116</xdr:col>
      <xdr:colOff>152400</xdr:colOff>
      <xdr:row>35</xdr:row>
      <xdr:rowOff>9906</xdr:rowOff>
    </xdr:to>
    <xdr:cxnSp macro="">
      <xdr:nvCxnSpPr>
        <xdr:cNvPr id="452" name="直線コネクタ 451"/>
        <xdr:cNvCxnSpPr/>
      </xdr:nvCxnSpPr>
      <xdr:spPr>
        <a:xfrm>
          <a:off x="22072600" y="60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47261</xdr:rowOff>
    </xdr:from>
    <xdr:ext cx="469744" cy="259045"/>
    <xdr:sp macro="" textlink="">
      <xdr:nvSpPr>
        <xdr:cNvPr id="453" name="【認定こども園・幼稚園・保育所】&#10;一人当たり面積平均値テキスト"/>
        <xdr:cNvSpPr txBox="1"/>
      </xdr:nvSpPr>
      <xdr:spPr>
        <a:xfrm>
          <a:off x="22199600" y="673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68834</xdr:rowOff>
    </xdr:from>
    <xdr:to>
      <xdr:col>116</xdr:col>
      <xdr:colOff>114300</xdr:colOff>
      <xdr:row>39</xdr:row>
      <xdr:rowOff>170434</xdr:rowOff>
    </xdr:to>
    <xdr:sp macro="" textlink="">
      <xdr:nvSpPr>
        <xdr:cNvPr id="454" name="フローチャート: 判断 453"/>
        <xdr:cNvSpPr/>
      </xdr:nvSpPr>
      <xdr:spPr>
        <a:xfrm>
          <a:off x="221107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77978</xdr:rowOff>
    </xdr:from>
    <xdr:to>
      <xdr:col>112</xdr:col>
      <xdr:colOff>38100</xdr:colOff>
      <xdr:row>40</xdr:row>
      <xdr:rowOff>8128</xdr:rowOff>
    </xdr:to>
    <xdr:sp macro="" textlink="">
      <xdr:nvSpPr>
        <xdr:cNvPr id="455" name="フローチャート: 判断 454"/>
        <xdr:cNvSpPr/>
      </xdr:nvSpPr>
      <xdr:spPr>
        <a:xfrm>
          <a:off x="21272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50546</xdr:rowOff>
    </xdr:from>
    <xdr:to>
      <xdr:col>107</xdr:col>
      <xdr:colOff>101600</xdr:colOff>
      <xdr:row>39</xdr:row>
      <xdr:rowOff>152146</xdr:rowOff>
    </xdr:to>
    <xdr:sp macro="" textlink="">
      <xdr:nvSpPr>
        <xdr:cNvPr id="456" name="フローチャート: 判断 455"/>
        <xdr:cNvSpPr/>
      </xdr:nvSpPr>
      <xdr:spPr>
        <a:xfrm>
          <a:off x="20383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457" name="フローチャート: 判断 456"/>
        <xdr:cNvSpPr/>
      </xdr:nvSpPr>
      <xdr:spPr>
        <a:xfrm>
          <a:off x="19494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27686</xdr:rowOff>
    </xdr:from>
    <xdr:to>
      <xdr:col>98</xdr:col>
      <xdr:colOff>38100</xdr:colOff>
      <xdr:row>39</xdr:row>
      <xdr:rowOff>129286</xdr:rowOff>
    </xdr:to>
    <xdr:sp macro="" textlink="">
      <xdr:nvSpPr>
        <xdr:cNvPr id="458" name="フローチャート: 判断 457"/>
        <xdr:cNvSpPr/>
      </xdr:nvSpPr>
      <xdr:spPr>
        <a:xfrm>
          <a:off x="18605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128270</xdr:rowOff>
    </xdr:from>
    <xdr:to>
      <xdr:col>116</xdr:col>
      <xdr:colOff>114300</xdr:colOff>
      <xdr:row>38</xdr:row>
      <xdr:rowOff>58420</xdr:rowOff>
    </xdr:to>
    <xdr:sp macro="" textlink="">
      <xdr:nvSpPr>
        <xdr:cNvPr id="464" name="楕円 463"/>
        <xdr:cNvSpPr/>
      </xdr:nvSpPr>
      <xdr:spPr>
        <a:xfrm>
          <a:off x="22110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151147</xdr:rowOff>
    </xdr:from>
    <xdr:ext cx="469744" cy="259045"/>
    <xdr:sp macro="" textlink="">
      <xdr:nvSpPr>
        <xdr:cNvPr id="465" name="【認定こども園・幼稚園・保育所】&#10;一人当たり面積該当値テキスト"/>
        <xdr:cNvSpPr txBox="1"/>
      </xdr:nvSpPr>
      <xdr:spPr>
        <a:xfrm>
          <a:off x="22199600"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132842</xdr:rowOff>
    </xdr:from>
    <xdr:to>
      <xdr:col>112</xdr:col>
      <xdr:colOff>38100</xdr:colOff>
      <xdr:row>38</xdr:row>
      <xdr:rowOff>62992</xdr:rowOff>
    </xdr:to>
    <xdr:sp macro="" textlink="">
      <xdr:nvSpPr>
        <xdr:cNvPr id="466" name="楕円 465"/>
        <xdr:cNvSpPr/>
      </xdr:nvSpPr>
      <xdr:spPr>
        <a:xfrm>
          <a:off x="21272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7620</xdr:rowOff>
    </xdr:from>
    <xdr:to>
      <xdr:col>116</xdr:col>
      <xdr:colOff>63500</xdr:colOff>
      <xdr:row>38</xdr:row>
      <xdr:rowOff>12192</xdr:rowOff>
    </xdr:to>
    <xdr:cxnSp macro="">
      <xdr:nvCxnSpPr>
        <xdr:cNvPr id="467" name="直線コネクタ 466"/>
        <xdr:cNvCxnSpPr/>
      </xdr:nvCxnSpPr>
      <xdr:spPr>
        <a:xfrm flipV="1">
          <a:off x="21323300" y="65227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155702</xdr:rowOff>
    </xdr:from>
    <xdr:to>
      <xdr:col>107</xdr:col>
      <xdr:colOff>101600</xdr:colOff>
      <xdr:row>38</xdr:row>
      <xdr:rowOff>85852</xdr:rowOff>
    </xdr:to>
    <xdr:sp macro="" textlink="">
      <xdr:nvSpPr>
        <xdr:cNvPr id="468" name="楕円 467"/>
        <xdr:cNvSpPr/>
      </xdr:nvSpPr>
      <xdr:spPr>
        <a:xfrm>
          <a:off x="20383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12192</xdr:rowOff>
    </xdr:from>
    <xdr:to>
      <xdr:col>111</xdr:col>
      <xdr:colOff>177800</xdr:colOff>
      <xdr:row>38</xdr:row>
      <xdr:rowOff>35052</xdr:rowOff>
    </xdr:to>
    <xdr:cxnSp macro="">
      <xdr:nvCxnSpPr>
        <xdr:cNvPr id="469" name="直線コネクタ 468"/>
        <xdr:cNvCxnSpPr/>
      </xdr:nvCxnSpPr>
      <xdr:spPr>
        <a:xfrm flipV="1">
          <a:off x="20434300" y="65272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160274</xdr:rowOff>
    </xdr:from>
    <xdr:to>
      <xdr:col>102</xdr:col>
      <xdr:colOff>165100</xdr:colOff>
      <xdr:row>38</xdr:row>
      <xdr:rowOff>90424</xdr:rowOff>
    </xdr:to>
    <xdr:sp macro="" textlink="">
      <xdr:nvSpPr>
        <xdr:cNvPr id="470" name="楕円 469"/>
        <xdr:cNvSpPr/>
      </xdr:nvSpPr>
      <xdr:spPr>
        <a:xfrm>
          <a:off x="19494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35052</xdr:rowOff>
    </xdr:from>
    <xdr:to>
      <xdr:col>107</xdr:col>
      <xdr:colOff>50800</xdr:colOff>
      <xdr:row>38</xdr:row>
      <xdr:rowOff>39624</xdr:rowOff>
    </xdr:to>
    <xdr:cxnSp macro="">
      <xdr:nvCxnSpPr>
        <xdr:cNvPr id="471" name="直線コネクタ 470"/>
        <xdr:cNvCxnSpPr/>
      </xdr:nvCxnSpPr>
      <xdr:spPr>
        <a:xfrm flipV="1">
          <a:off x="19545300" y="6550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170705</xdr:rowOff>
    </xdr:from>
    <xdr:ext cx="469744" cy="259045"/>
    <xdr:sp macro="" textlink="">
      <xdr:nvSpPr>
        <xdr:cNvPr id="472" name="n_1aveValue【認定こども園・幼稚園・保育所】&#10;一人当たり面積"/>
        <xdr:cNvSpPr txBox="1"/>
      </xdr:nvSpPr>
      <xdr:spPr>
        <a:xfrm>
          <a:off x="210757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143273</xdr:rowOff>
    </xdr:from>
    <xdr:ext cx="469744" cy="259045"/>
    <xdr:sp macro="" textlink="">
      <xdr:nvSpPr>
        <xdr:cNvPr id="473" name="n_2aveValue【認定こども園・幼稚園・保育所】&#10;一人当たり面積"/>
        <xdr:cNvSpPr txBox="1"/>
      </xdr:nvSpPr>
      <xdr:spPr>
        <a:xfrm>
          <a:off x="20199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147845</xdr:rowOff>
    </xdr:from>
    <xdr:ext cx="469744" cy="259045"/>
    <xdr:sp macro="" textlink="">
      <xdr:nvSpPr>
        <xdr:cNvPr id="474" name="n_3aveValue【認定こども園・幼稚園・保育所】&#10;一人当たり面積"/>
        <xdr:cNvSpPr txBox="1"/>
      </xdr:nvSpPr>
      <xdr:spPr>
        <a:xfrm>
          <a:off x="19310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145813</xdr:rowOff>
    </xdr:from>
    <xdr:ext cx="469744" cy="259045"/>
    <xdr:sp macro="" textlink="">
      <xdr:nvSpPr>
        <xdr:cNvPr id="475" name="n_4aveValue【認定こども園・幼稚園・保育所】&#10;一人当たり面積"/>
        <xdr:cNvSpPr txBox="1"/>
      </xdr:nvSpPr>
      <xdr:spPr>
        <a:xfrm>
          <a:off x="18421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79519</xdr:rowOff>
    </xdr:from>
    <xdr:ext cx="469744" cy="259045"/>
    <xdr:sp macro="" textlink="">
      <xdr:nvSpPr>
        <xdr:cNvPr id="476" name="n_1mainValue【認定こども園・幼稚園・保育所】&#10;一人当たり面積"/>
        <xdr:cNvSpPr txBox="1"/>
      </xdr:nvSpPr>
      <xdr:spPr>
        <a:xfrm>
          <a:off x="21075727"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102379</xdr:rowOff>
    </xdr:from>
    <xdr:ext cx="469744" cy="259045"/>
    <xdr:sp macro="" textlink="">
      <xdr:nvSpPr>
        <xdr:cNvPr id="477" name="n_2mainValue【認定こども園・幼稚園・保育所】&#10;一人当たり面積"/>
        <xdr:cNvSpPr txBox="1"/>
      </xdr:nvSpPr>
      <xdr:spPr>
        <a:xfrm>
          <a:off x="20199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106951</xdr:rowOff>
    </xdr:from>
    <xdr:ext cx="469744" cy="259045"/>
    <xdr:sp macro="" textlink="">
      <xdr:nvSpPr>
        <xdr:cNvPr id="478" name="n_3mainValue【認定こども園・幼稚園・保育所】&#10;一人当たり面積"/>
        <xdr:cNvSpPr txBox="1"/>
      </xdr:nvSpPr>
      <xdr:spPr>
        <a:xfrm>
          <a:off x="19310427"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7" name="テキスト ボックス 4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8" name="直線コネクタ 4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9" name="テキスト ボックス 48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0" name="直線コネクタ 48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1" name="テキスト ボックス 49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2" name="直線コネクタ 49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3" name="テキスト ボックス 49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4" name="直線コネクタ 49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5" name="テキスト ボックス 49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6" name="直線コネクタ 49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7" name="テキスト ボックス 49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8" name="直線コネクタ 49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9" name="テキスト ボックス 49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0" name="直線コネクタ 49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1" name="テキスト ボックス 50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3" name="テキスト ボックス 50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63</xdr:row>
      <xdr:rowOff>122465</xdr:rowOff>
    </xdr:to>
    <xdr:cxnSp macro="">
      <xdr:nvCxnSpPr>
        <xdr:cNvPr id="505" name="直線コネクタ 504"/>
        <xdr:cNvCxnSpPr/>
      </xdr:nvCxnSpPr>
      <xdr:spPr>
        <a:xfrm flipV="1">
          <a:off x="16318864" y="958813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06"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507" name="直線コネクタ 506"/>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08" name="【学校施設】&#10;有形固定資産減価償却率最大値テキスト"/>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09" name="直線コネクタ 508"/>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118671</xdr:rowOff>
    </xdr:from>
    <xdr:ext cx="405111" cy="259045"/>
    <xdr:sp macro="" textlink="">
      <xdr:nvSpPr>
        <xdr:cNvPr id="510" name="【学校施設】&#10;有形固定資産減価償却率平均値テキスト"/>
        <xdr:cNvSpPr txBox="1"/>
      </xdr:nvSpPr>
      <xdr:spPr>
        <a:xfrm>
          <a:off x="16357600" y="1023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511" name="フローチャート: 判断 510"/>
        <xdr:cNvSpPr/>
      </xdr:nvSpPr>
      <xdr:spPr>
        <a:xfrm>
          <a:off x="162687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512" name="フローチャート: 判断 511"/>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13" name="フローチャート: 判断 512"/>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514" name="フローチャート: 判断 513"/>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515" name="フローチャート: 判断 514"/>
        <xdr:cNvSpPr/>
      </xdr:nvSpPr>
      <xdr:spPr>
        <a:xfrm>
          <a:off x="12763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6" name="テキスト ボックス 5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7" name="テキスト ボックス 5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8" name="テキスト ボックス 5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9" name="テキスト ボックス 5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0" name="テキスト ボックス 5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71665</xdr:rowOff>
    </xdr:from>
    <xdr:to>
      <xdr:col>85</xdr:col>
      <xdr:colOff>177800</xdr:colOff>
      <xdr:row>60</xdr:row>
      <xdr:rowOff>1815</xdr:rowOff>
    </xdr:to>
    <xdr:sp macro="" textlink="">
      <xdr:nvSpPr>
        <xdr:cNvPr id="521" name="楕円 520"/>
        <xdr:cNvSpPr/>
      </xdr:nvSpPr>
      <xdr:spPr>
        <a:xfrm>
          <a:off x="16268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94542</xdr:rowOff>
    </xdr:from>
    <xdr:ext cx="405111" cy="259045"/>
    <xdr:sp macro="" textlink="">
      <xdr:nvSpPr>
        <xdr:cNvPr id="522" name="【学校施設】&#10;有形固定資産減価償却率該当値テキスト"/>
        <xdr:cNvSpPr txBox="1"/>
      </xdr:nvSpPr>
      <xdr:spPr>
        <a:xfrm>
          <a:off x="16357600" y="1003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171269</xdr:rowOff>
    </xdr:from>
    <xdr:to>
      <xdr:col>81</xdr:col>
      <xdr:colOff>101600</xdr:colOff>
      <xdr:row>59</xdr:row>
      <xdr:rowOff>101419</xdr:rowOff>
    </xdr:to>
    <xdr:sp macro="" textlink="">
      <xdr:nvSpPr>
        <xdr:cNvPr id="523" name="楕円 522"/>
        <xdr:cNvSpPr/>
      </xdr:nvSpPr>
      <xdr:spPr>
        <a:xfrm>
          <a:off x="15430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50619</xdr:rowOff>
    </xdr:from>
    <xdr:to>
      <xdr:col>85</xdr:col>
      <xdr:colOff>127000</xdr:colOff>
      <xdr:row>59</xdr:row>
      <xdr:rowOff>122465</xdr:rowOff>
    </xdr:to>
    <xdr:cxnSp macro="">
      <xdr:nvCxnSpPr>
        <xdr:cNvPr id="524" name="直線コネクタ 523"/>
        <xdr:cNvCxnSpPr/>
      </xdr:nvCxnSpPr>
      <xdr:spPr>
        <a:xfrm>
          <a:off x="15481300" y="10166169"/>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99423</xdr:rowOff>
    </xdr:from>
    <xdr:to>
      <xdr:col>76</xdr:col>
      <xdr:colOff>165100</xdr:colOff>
      <xdr:row>59</xdr:row>
      <xdr:rowOff>29573</xdr:rowOff>
    </xdr:to>
    <xdr:sp macro="" textlink="">
      <xdr:nvSpPr>
        <xdr:cNvPr id="525" name="楕円 524"/>
        <xdr:cNvSpPr/>
      </xdr:nvSpPr>
      <xdr:spPr>
        <a:xfrm>
          <a:off x="14541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150223</xdr:rowOff>
    </xdr:from>
    <xdr:to>
      <xdr:col>81</xdr:col>
      <xdr:colOff>50800</xdr:colOff>
      <xdr:row>59</xdr:row>
      <xdr:rowOff>50619</xdr:rowOff>
    </xdr:to>
    <xdr:cxnSp macro="">
      <xdr:nvCxnSpPr>
        <xdr:cNvPr id="526" name="直線コネクタ 525"/>
        <xdr:cNvCxnSpPr/>
      </xdr:nvCxnSpPr>
      <xdr:spPr>
        <a:xfrm>
          <a:off x="14592300" y="1009432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24312</xdr:rowOff>
    </xdr:from>
    <xdr:to>
      <xdr:col>72</xdr:col>
      <xdr:colOff>38100</xdr:colOff>
      <xdr:row>58</xdr:row>
      <xdr:rowOff>125912</xdr:rowOff>
    </xdr:to>
    <xdr:sp macro="" textlink="">
      <xdr:nvSpPr>
        <xdr:cNvPr id="527" name="楕円 526"/>
        <xdr:cNvSpPr/>
      </xdr:nvSpPr>
      <xdr:spPr>
        <a:xfrm>
          <a:off x="13652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75112</xdr:rowOff>
    </xdr:from>
    <xdr:to>
      <xdr:col>76</xdr:col>
      <xdr:colOff>114300</xdr:colOff>
      <xdr:row>58</xdr:row>
      <xdr:rowOff>150223</xdr:rowOff>
    </xdr:to>
    <xdr:cxnSp macro="">
      <xdr:nvCxnSpPr>
        <xdr:cNvPr id="528" name="直線コネクタ 527"/>
        <xdr:cNvCxnSpPr/>
      </xdr:nvCxnSpPr>
      <xdr:spPr>
        <a:xfrm>
          <a:off x="13703300" y="1001921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529" name="n_1aveValue【学校施設】&#10;有形固定資産減価償却率"/>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30" name="n_2aveValue【学校施設】&#10;有形固定資産減価償却率"/>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154594</xdr:rowOff>
    </xdr:from>
    <xdr:ext cx="405111" cy="259045"/>
    <xdr:sp macro="" textlink="">
      <xdr:nvSpPr>
        <xdr:cNvPr id="531" name="n_3aveValue【学校施設】&#10;有形固定資産減価償却率"/>
        <xdr:cNvSpPr txBox="1"/>
      </xdr:nvSpPr>
      <xdr:spPr>
        <a:xfrm>
          <a:off x="13500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532" name="n_4aveValue【学校施設】&#10;有形固定資産減価償却率"/>
        <xdr:cNvSpPr txBox="1"/>
      </xdr:nvSpPr>
      <xdr:spPr>
        <a:xfrm>
          <a:off x="12611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117946</xdr:rowOff>
    </xdr:from>
    <xdr:ext cx="405111" cy="259045"/>
    <xdr:sp macro="" textlink="">
      <xdr:nvSpPr>
        <xdr:cNvPr id="533" name="n_1mainValue【学校施設】&#10;有形固定資産減価償却率"/>
        <xdr:cNvSpPr txBox="1"/>
      </xdr:nvSpPr>
      <xdr:spPr>
        <a:xfrm>
          <a:off x="152660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46100</xdr:rowOff>
    </xdr:from>
    <xdr:ext cx="405111" cy="259045"/>
    <xdr:sp macro="" textlink="">
      <xdr:nvSpPr>
        <xdr:cNvPr id="534" name="n_2mainValue【学校施設】&#10;有形固定資産減価償却率"/>
        <xdr:cNvSpPr txBox="1"/>
      </xdr:nvSpPr>
      <xdr:spPr>
        <a:xfrm>
          <a:off x="14389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142439</xdr:rowOff>
    </xdr:from>
    <xdr:ext cx="405111" cy="259045"/>
    <xdr:sp macro="" textlink="">
      <xdr:nvSpPr>
        <xdr:cNvPr id="535" name="n_3mainValue【学校施設】&#10;有形固定資産減価償却率"/>
        <xdr:cNvSpPr txBox="1"/>
      </xdr:nvSpPr>
      <xdr:spPr>
        <a:xfrm>
          <a:off x="13500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6" name="正方形/長方形 5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7" name="正方形/長方形 5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8" name="正方形/長方形 5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9" name="正方形/長方形 5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0" name="正方形/長方形 5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1" name="正方形/長方形 5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2" name="正方形/長方形 5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3" name="正方形/長方形 5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4" name="テキスト ボックス 5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5" name="直線コネクタ 5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6" name="テキスト ボックス 54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7" name="直線コネクタ 54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8" name="テキスト ボックス 54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9" name="直線コネクタ 54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0" name="テキスト ボックス 54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1" name="直線コネクタ 55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2" name="テキスト ボックス 55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3" name="直線コネクタ 55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4" name="テキスト ボックス 55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5" name="直線コネクタ 55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6" name="テキスト ボックス 55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7" name="直線コネクタ 55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8" name="テキスト ボックス 55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63500</xdr:rowOff>
    </xdr:from>
    <xdr:to>
      <xdr:col>116</xdr:col>
      <xdr:colOff>62864</xdr:colOff>
      <xdr:row>64</xdr:row>
      <xdr:rowOff>116840</xdr:rowOff>
    </xdr:to>
    <xdr:cxnSp macro="">
      <xdr:nvCxnSpPr>
        <xdr:cNvPr id="560" name="直線コネクタ 559"/>
        <xdr:cNvCxnSpPr/>
      </xdr:nvCxnSpPr>
      <xdr:spPr>
        <a:xfrm flipV="1">
          <a:off x="22160864" y="949325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120667</xdr:rowOff>
    </xdr:from>
    <xdr:ext cx="469744" cy="259045"/>
    <xdr:sp macro="" textlink="">
      <xdr:nvSpPr>
        <xdr:cNvPr id="561" name="【学校施設】&#10;一人当たり面積最小値テキスト"/>
        <xdr:cNvSpPr txBox="1"/>
      </xdr:nvSpPr>
      <xdr:spPr>
        <a:xfrm>
          <a:off x="22199600" y="1109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116840</xdr:rowOff>
    </xdr:from>
    <xdr:to>
      <xdr:col>116</xdr:col>
      <xdr:colOff>152400</xdr:colOff>
      <xdr:row>64</xdr:row>
      <xdr:rowOff>116840</xdr:rowOff>
    </xdr:to>
    <xdr:cxnSp macro="">
      <xdr:nvCxnSpPr>
        <xdr:cNvPr id="562" name="直線コネクタ 561"/>
        <xdr:cNvCxnSpPr/>
      </xdr:nvCxnSpPr>
      <xdr:spPr>
        <a:xfrm>
          <a:off x="22072600" y="1108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10177</xdr:rowOff>
    </xdr:from>
    <xdr:ext cx="469744" cy="259045"/>
    <xdr:sp macro="" textlink="">
      <xdr:nvSpPr>
        <xdr:cNvPr id="563" name="【学校施設】&#10;一人当たり面積最大値テキスト"/>
        <xdr:cNvSpPr txBox="1"/>
      </xdr:nvSpPr>
      <xdr:spPr>
        <a:xfrm>
          <a:off x="22199600"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63500</xdr:rowOff>
    </xdr:from>
    <xdr:to>
      <xdr:col>116</xdr:col>
      <xdr:colOff>152400</xdr:colOff>
      <xdr:row>55</xdr:row>
      <xdr:rowOff>63500</xdr:rowOff>
    </xdr:to>
    <xdr:cxnSp macro="">
      <xdr:nvCxnSpPr>
        <xdr:cNvPr id="564" name="直線コネクタ 563"/>
        <xdr:cNvCxnSpPr/>
      </xdr:nvCxnSpPr>
      <xdr:spPr>
        <a:xfrm>
          <a:off x="22072600" y="949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29227</xdr:rowOff>
    </xdr:from>
    <xdr:ext cx="469744" cy="259045"/>
    <xdr:sp macro="" textlink="">
      <xdr:nvSpPr>
        <xdr:cNvPr id="565" name="【学校施設】&#10;一人当たり面積平均値テキスト"/>
        <xdr:cNvSpPr txBox="1"/>
      </xdr:nvSpPr>
      <xdr:spPr>
        <a:xfrm>
          <a:off x="22199600" y="1048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50800</xdr:rowOff>
    </xdr:from>
    <xdr:to>
      <xdr:col>116</xdr:col>
      <xdr:colOff>114300</xdr:colOff>
      <xdr:row>61</xdr:row>
      <xdr:rowOff>152400</xdr:rowOff>
    </xdr:to>
    <xdr:sp macro="" textlink="">
      <xdr:nvSpPr>
        <xdr:cNvPr id="566" name="フローチャート: 判断 565"/>
        <xdr:cNvSpPr/>
      </xdr:nvSpPr>
      <xdr:spPr>
        <a:xfrm>
          <a:off x="22110700" y="105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567" name="フローチャート: 判断 566"/>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568" name="フローチャート: 判断 567"/>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67310</xdr:rowOff>
    </xdr:from>
    <xdr:to>
      <xdr:col>102</xdr:col>
      <xdr:colOff>165100</xdr:colOff>
      <xdr:row>61</xdr:row>
      <xdr:rowOff>168910</xdr:rowOff>
    </xdr:to>
    <xdr:sp macro="" textlink="">
      <xdr:nvSpPr>
        <xdr:cNvPr id="569" name="フローチャート: 判断 568"/>
        <xdr:cNvSpPr/>
      </xdr:nvSpPr>
      <xdr:spPr>
        <a:xfrm>
          <a:off x="19494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59690</xdr:rowOff>
    </xdr:from>
    <xdr:to>
      <xdr:col>98</xdr:col>
      <xdr:colOff>38100</xdr:colOff>
      <xdr:row>61</xdr:row>
      <xdr:rowOff>161290</xdr:rowOff>
    </xdr:to>
    <xdr:sp macro="" textlink="">
      <xdr:nvSpPr>
        <xdr:cNvPr id="570" name="フローチャート: 判断 569"/>
        <xdr:cNvSpPr/>
      </xdr:nvSpPr>
      <xdr:spPr>
        <a:xfrm>
          <a:off x="18605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1" name="テキスト ボックス 5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2" name="テキスト ボックス 5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3" name="テキスト ボックス 5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4" name="テキスト ボックス 5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5" name="テキスト ボックス 5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38100</xdr:rowOff>
    </xdr:from>
    <xdr:to>
      <xdr:col>116</xdr:col>
      <xdr:colOff>114300</xdr:colOff>
      <xdr:row>61</xdr:row>
      <xdr:rowOff>139700</xdr:rowOff>
    </xdr:to>
    <xdr:sp macro="" textlink="">
      <xdr:nvSpPr>
        <xdr:cNvPr id="576" name="楕円 575"/>
        <xdr:cNvSpPr/>
      </xdr:nvSpPr>
      <xdr:spPr>
        <a:xfrm>
          <a:off x="221107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60977</xdr:rowOff>
    </xdr:from>
    <xdr:ext cx="469744" cy="259045"/>
    <xdr:sp macro="" textlink="">
      <xdr:nvSpPr>
        <xdr:cNvPr id="577" name="【学校施設】&#10;一人当たり面積該当値テキスト"/>
        <xdr:cNvSpPr txBox="1"/>
      </xdr:nvSpPr>
      <xdr:spPr>
        <a:xfrm>
          <a:off x="22199600"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48260</xdr:rowOff>
    </xdr:from>
    <xdr:to>
      <xdr:col>112</xdr:col>
      <xdr:colOff>38100</xdr:colOff>
      <xdr:row>61</xdr:row>
      <xdr:rowOff>149860</xdr:rowOff>
    </xdr:to>
    <xdr:sp macro="" textlink="">
      <xdr:nvSpPr>
        <xdr:cNvPr id="578" name="楕円 577"/>
        <xdr:cNvSpPr/>
      </xdr:nvSpPr>
      <xdr:spPr>
        <a:xfrm>
          <a:off x="21272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88900</xdr:rowOff>
    </xdr:from>
    <xdr:to>
      <xdr:col>116</xdr:col>
      <xdr:colOff>63500</xdr:colOff>
      <xdr:row>61</xdr:row>
      <xdr:rowOff>99060</xdr:rowOff>
    </xdr:to>
    <xdr:cxnSp macro="">
      <xdr:nvCxnSpPr>
        <xdr:cNvPr id="579" name="直線コネクタ 578"/>
        <xdr:cNvCxnSpPr/>
      </xdr:nvCxnSpPr>
      <xdr:spPr>
        <a:xfrm flipV="1">
          <a:off x="21323300" y="1054735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68580</xdr:rowOff>
    </xdr:from>
    <xdr:to>
      <xdr:col>107</xdr:col>
      <xdr:colOff>101600</xdr:colOff>
      <xdr:row>61</xdr:row>
      <xdr:rowOff>170180</xdr:rowOff>
    </xdr:to>
    <xdr:sp macro="" textlink="">
      <xdr:nvSpPr>
        <xdr:cNvPr id="580" name="楕円 579"/>
        <xdr:cNvSpPr/>
      </xdr:nvSpPr>
      <xdr:spPr>
        <a:xfrm>
          <a:off x="203835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99060</xdr:rowOff>
    </xdr:from>
    <xdr:to>
      <xdr:col>111</xdr:col>
      <xdr:colOff>177800</xdr:colOff>
      <xdr:row>61</xdr:row>
      <xdr:rowOff>119380</xdr:rowOff>
    </xdr:to>
    <xdr:cxnSp macro="">
      <xdr:nvCxnSpPr>
        <xdr:cNvPr id="581" name="直線コネクタ 580"/>
        <xdr:cNvCxnSpPr/>
      </xdr:nvCxnSpPr>
      <xdr:spPr>
        <a:xfrm flipV="1">
          <a:off x="20434300" y="1055751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77470</xdr:rowOff>
    </xdr:from>
    <xdr:to>
      <xdr:col>102</xdr:col>
      <xdr:colOff>165100</xdr:colOff>
      <xdr:row>62</xdr:row>
      <xdr:rowOff>7620</xdr:rowOff>
    </xdr:to>
    <xdr:sp macro="" textlink="">
      <xdr:nvSpPr>
        <xdr:cNvPr id="582" name="楕円 581"/>
        <xdr:cNvSpPr/>
      </xdr:nvSpPr>
      <xdr:spPr>
        <a:xfrm>
          <a:off x="19494500" y="105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119380</xdr:rowOff>
    </xdr:from>
    <xdr:to>
      <xdr:col>107</xdr:col>
      <xdr:colOff>50800</xdr:colOff>
      <xdr:row>61</xdr:row>
      <xdr:rowOff>128270</xdr:rowOff>
    </xdr:to>
    <xdr:cxnSp macro="">
      <xdr:nvCxnSpPr>
        <xdr:cNvPr id="583" name="直線コネクタ 582"/>
        <xdr:cNvCxnSpPr/>
      </xdr:nvCxnSpPr>
      <xdr:spPr>
        <a:xfrm flipV="1">
          <a:off x="19545300" y="105778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584" name="n_1aveValue【学校施設】&#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585" name="n_2aveValue【学校施設】&#10;一人当たり面積"/>
        <xdr:cNvSpPr txBox="1"/>
      </xdr:nvSpPr>
      <xdr:spPr>
        <a:xfrm>
          <a:off x="20199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13987</xdr:rowOff>
    </xdr:from>
    <xdr:ext cx="469744" cy="259045"/>
    <xdr:sp macro="" textlink="">
      <xdr:nvSpPr>
        <xdr:cNvPr id="586" name="n_3aveValue【学校施設】&#10;一人当たり面積"/>
        <xdr:cNvSpPr txBox="1"/>
      </xdr:nvSpPr>
      <xdr:spPr>
        <a:xfrm>
          <a:off x="19310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6367</xdr:rowOff>
    </xdr:from>
    <xdr:ext cx="469744" cy="259045"/>
    <xdr:sp macro="" textlink="">
      <xdr:nvSpPr>
        <xdr:cNvPr id="587" name="n_4aveValue【学校施設】&#10;一人当たり面積"/>
        <xdr:cNvSpPr txBox="1"/>
      </xdr:nvSpPr>
      <xdr:spPr>
        <a:xfrm>
          <a:off x="18421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140987</xdr:rowOff>
    </xdr:from>
    <xdr:ext cx="469744" cy="259045"/>
    <xdr:sp macro="" textlink="">
      <xdr:nvSpPr>
        <xdr:cNvPr id="588" name="n_1mainValue【学校施設】&#10;一人当たり面積"/>
        <xdr:cNvSpPr txBox="1"/>
      </xdr:nvSpPr>
      <xdr:spPr>
        <a:xfrm>
          <a:off x="210757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161307</xdr:rowOff>
    </xdr:from>
    <xdr:ext cx="469744" cy="259045"/>
    <xdr:sp macro="" textlink="">
      <xdr:nvSpPr>
        <xdr:cNvPr id="589" name="n_2mainValue【学校施設】&#10;一人当たり面積"/>
        <xdr:cNvSpPr txBox="1"/>
      </xdr:nvSpPr>
      <xdr:spPr>
        <a:xfrm>
          <a:off x="20199427" y="1061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170197</xdr:rowOff>
    </xdr:from>
    <xdr:ext cx="469744" cy="259045"/>
    <xdr:sp macro="" textlink="">
      <xdr:nvSpPr>
        <xdr:cNvPr id="590" name="n_3mainValue【学校施設】&#10;一人当たり面積"/>
        <xdr:cNvSpPr txBox="1"/>
      </xdr:nvSpPr>
      <xdr:spPr>
        <a:xfrm>
          <a:off x="19310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1" name="正方形/長方形 5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2" name="正方形/長方形 5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3" name="正方形/長方形 5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4" name="正方形/長方形 5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5" name="正方形/長方形 5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6" name="正方形/長方形 5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7" name="正方形/長方形 5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8" name="正方形/長方形 59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7" name="正方形/長方形 6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8" name="正方形/長方形 6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9" name="正方形/長方形 6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0" name="正方形/長方形 6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1" name="正方形/長方形 6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2" name="正方形/長方形 6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3" name="正方形/長方形 6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4" name="正方形/長方形 61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5" name="テキスト ボックス 6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6" name="直線コネクタ 6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7" name="テキスト ボックス 61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18" name="直線コネクタ 61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19" name="テキスト ボックス 61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0" name="直線コネクタ 61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1" name="テキスト ボックス 62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2" name="直線コネクタ 62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23" name="テキスト ボックス 62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4" name="直線コネクタ 62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25" name="テキスト ボックス 62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6" name="直線コネクタ 6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27" name="テキスト ボックス 62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131063</xdr:rowOff>
    </xdr:to>
    <xdr:cxnSp macro="">
      <xdr:nvCxnSpPr>
        <xdr:cNvPr id="629" name="直線コネクタ 628"/>
        <xdr:cNvCxnSpPr/>
      </xdr:nvCxnSpPr>
      <xdr:spPr>
        <a:xfrm flipV="1">
          <a:off x="16318864" y="17152620"/>
          <a:ext cx="0" cy="1323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134890</xdr:rowOff>
    </xdr:from>
    <xdr:ext cx="405111" cy="259045"/>
    <xdr:sp macro="" textlink="">
      <xdr:nvSpPr>
        <xdr:cNvPr id="630" name="【公民館】&#10;有形固定資産減価償却率最小値テキスト"/>
        <xdr:cNvSpPr txBox="1"/>
      </xdr:nvSpPr>
      <xdr:spPr>
        <a:xfrm>
          <a:off x="16357600" y="1848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131063</xdr:rowOff>
    </xdr:from>
    <xdr:to>
      <xdr:col>86</xdr:col>
      <xdr:colOff>25400</xdr:colOff>
      <xdr:row>107</xdr:row>
      <xdr:rowOff>131063</xdr:rowOff>
    </xdr:to>
    <xdr:cxnSp macro="">
      <xdr:nvCxnSpPr>
        <xdr:cNvPr id="631" name="直線コネクタ 630"/>
        <xdr:cNvCxnSpPr/>
      </xdr:nvCxnSpPr>
      <xdr:spPr>
        <a:xfrm>
          <a:off x="16230600" y="1847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632" name="【公民館】&#10;有形固定資産減価償却率最大値テキスト"/>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633" name="直線コネクタ 632"/>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80281</xdr:rowOff>
    </xdr:from>
    <xdr:ext cx="405111" cy="259045"/>
    <xdr:sp macro="" textlink="">
      <xdr:nvSpPr>
        <xdr:cNvPr id="634" name="【公民館】&#10;有形固定資産減価償却率平均値テキスト"/>
        <xdr:cNvSpPr txBox="1"/>
      </xdr:nvSpPr>
      <xdr:spPr>
        <a:xfrm>
          <a:off x="16357600" y="17739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57404</xdr:rowOff>
    </xdr:from>
    <xdr:to>
      <xdr:col>85</xdr:col>
      <xdr:colOff>177800</xdr:colOff>
      <xdr:row>104</xdr:row>
      <xdr:rowOff>159004</xdr:rowOff>
    </xdr:to>
    <xdr:sp macro="" textlink="">
      <xdr:nvSpPr>
        <xdr:cNvPr id="635" name="フローチャート: 判断 634"/>
        <xdr:cNvSpPr/>
      </xdr:nvSpPr>
      <xdr:spPr>
        <a:xfrm>
          <a:off x="16268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636" name="フローチャート: 判断 635"/>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xdr:rowOff>
    </xdr:from>
    <xdr:to>
      <xdr:col>76</xdr:col>
      <xdr:colOff>165100</xdr:colOff>
      <xdr:row>104</xdr:row>
      <xdr:rowOff>117856</xdr:rowOff>
    </xdr:to>
    <xdr:sp macro="" textlink="">
      <xdr:nvSpPr>
        <xdr:cNvPr id="637" name="フローチャート: 判断 636"/>
        <xdr:cNvSpPr/>
      </xdr:nvSpPr>
      <xdr:spPr>
        <a:xfrm>
          <a:off x="14541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638" name="フローチャート: 判断 637"/>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114554</xdr:rowOff>
    </xdr:from>
    <xdr:to>
      <xdr:col>67</xdr:col>
      <xdr:colOff>101600</xdr:colOff>
      <xdr:row>104</xdr:row>
      <xdr:rowOff>44704</xdr:rowOff>
    </xdr:to>
    <xdr:sp macro="" textlink="">
      <xdr:nvSpPr>
        <xdr:cNvPr id="639" name="フローチャート: 判断 638"/>
        <xdr:cNvSpPr/>
      </xdr:nvSpPr>
      <xdr:spPr>
        <a:xfrm>
          <a:off x="12763500" y="1777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0" name="テキスト ボックス 63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1" name="テキスト ボックス 64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2" name="テキスト ボックス 64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3" name="テキスト ボックス 64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4" name="テキスト ボックス 64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164846</xdr:rowOff>
    </xdr:from>
    <xdr:to>
      <xdr:col>85</xdr:col>
      <xdr:colOff>177800</xdr:colOff>
      <xdr:row>105</xdr:row>
      <xdr:rowOff>94996</xdr:rowOff>
    </xdr:to>
    <xdr:sp macro="" textlink="">
      <xdr:nvSpPr>
        <xdr:cNvPr id="645" name="楕円 644"/>
        <xdr:cNvSpPr/>
      </xdr:nvSpPr>
      <xdr:spPr>
        <a:xfrm>
          <a:off x="16268700" y="179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143273</xdr:rowOff>
    </xdr:from>
    <xdr:ext cx="405111" cy="259045"/>
    <xdr:sp macro="" textlink="">
      <xdr:nvSpPr>
        <xdr:cNvPr id="646" name="【公民館】&#10;有形固定資産減価償却率該当値テキスト"/>
        <xdr:cNvSpPr txBox="1"/>
      </xdr:nvSpPr>
      <xdr:spPr>
        <a:xfrm>
          <a:off x="16357600" y="1797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125985</xdr:rowOff>
    </xdr:from>
    <xdr:to>
      <xdr:col>81</xdr:col>
      <xdr:colOff>101600</xdr:colOff>
      <xdr:row>105</xdr:row>
      <xdr:rowOff>56135</xdr:rowOff>
    </xdr:to>
    <xdr:sp macro="" textlink="">
      <xdr:nvSpPr>
        <xdr:cNvPr id="647" name="楕円 646"/>
        <xdr:cNvSpPr/>
      </xdr:nvSpPr>
      <xdr:spPr>
        <a:xfrm>
          <a:off x="15430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5335</xdr:rowOff>
    </xdr:from>
    <xdr:to>
      <xdr:col>85</xdr:col>
      <xdr:colOff>127000</xdr:colOff>
      <xdr:row>105</xdr:row>
      <xdr:rowOff>44196</xdr:rowOff>
    </xdr:to>
    <xdr:cxnSp macro="">
      <xdr:nvCxnSpPr>
        <xdr:cNvPr id="648" name="直線コネクタ 647"/>
        <xdr:cNvCxnSpPr/>
      </xdr:nvCxnSpPr>
      <xdr:spPr>
        <a:xfrm>
          <a:off x="15481300" y="18007585"/>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84837</xdr:rowOff>
    </xdr:from>
    <xdr:to>
      <xdr:col>76</xdr:col>
      <xdr:colOff>165100</xdr:colOff>
      <xdr:row>105</xdr:row>
      <xdr:rowOff>14987</xdr:rowOff>
    </xdr:to>
    <xdr:sp macro="" textlink="">
      <xdr:nvSpPr>
        <xdr:cNvPr id="649" name="楕円 648"/>
        <xdr:cNvSpPr/>
      </xdr:nvSpPr>
      <xdr:spPr>
        <a:xfrm>
          <a:off x="145415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135637</xdr:rowOff>
    </xdr:from>
    <xdr:to>
      <xdr:col>81</xdr:col>
      <xdr:colOff>50800</xdr:colOff>
      <xdr:row>105</xdr:row>
      <xdr:rowOff>5335</xdr:rowOff>
    </xdr:to>
    <xdr:cxnSp macro="">
      <xdr:nvCxnSpPr>
        <xdr:cNvPr id="650" name="直線コネクタ 649"/>
        <xdr:cNvCxnSpPr/>
      </xdr:nvCxnSpPr>
      <xdr:spPr>
        <a:xfrm>
          <a:off x="14592300" y="179664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41402</xdr:rowOff>
    </xdr:from>
    <xdr:to>
      <xdr:col>72</xdr:col>
      <xdr:colOff>38100</xdr:colOff>
      <xdr:row>104</xdr:row>
      <xdr:rowOff>143002</xdr:rowOff>
    </xdr:to>
    <xdr:sp macro="" textlink="">
      <xdr:nvSpPr>
        <xdr:cNvPr id="651" name="楕円 650"/>
        <xdr:cNvSpPr/>
      </xdr:nvSpPr>
      <xdr:spPr>
        <a:xfrm>
          <a:off x="13652500" y="1787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92202</xdr:rowOff>
    </xdr:from>
    <xdr:to>
      <xdr:col>76</xdr:col>
      <xdr:colOff>114300</xdr:colOff>
      <xdr:row>104</xdr:row>
      <xdr:rowOff>135637</xdr:rowOff>
    </xdr:to>
    <xdr:cxnSp macro="">
      <xdr:nvCxnSpPr>
        <xdr:cNvPr id="652" name="直線コネクタ 651"/>
        <xdr:cNvCxnSpPr/>
      </xdr:nvCxnSpPr>
      <xdr:spPr>
        <a:xfrm>
          <a:off x="13703300" y="17923002"/>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653" name="n_1aveValue【公民館】&#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134383</xdr:rowOff>
    </xdr:from>
    <xdr:ext cx="405111" cy="259045"/>
    <xdr:sp macro="" textlink="">
      <xdr:nvSpPr>
        <xdr:cNvPr id="654" name="n_2aveValue【公民館】&#10;有形固定資産減価償却率"/>
        <xdr:cNvSpPr txBox="1"/>
      </xdr:nvSpPr>
      <xdr:spPr>
        <a:xfrm>
          <a:off x="14389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655"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61231</xdr:rowOff>
    </xdr:from>
    <xdr:ext cx="405111" cy="259045"/>
    <xdr:sp macro="" textlink="">
      <xdr:nvSpPr>
        <xdr:cNvPr id="656" name="n_4aveValue【公民館】&#10;有形固定資産減価償却率"/>
        <xdr:cNvSpPr txBox="1"/>
      </xdr:nvSpPr>
      <xdr:spPr>
        <a:xfrm>
          <a:off x="12611744" y="1754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47262</xdr:rowOff>
    </xdr:from>
    <xdr:ext cx="405111" cy="259045"/>
    <xdr:sp macro="" textlink="">
      <xdr:nvSpPr>
        <xdr:cNvPr id="657" name="n_1mainValue【公民館】&#10;有形固定資産減価償却率"/>
        <xdr:cNvSpPr txBox="1"/>
      </xdr:nvSpPr>
      <xdr:spPr>
        <a:xfrm>
          <a:off x="15266044" y="1804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6114</xdr:rowOff>
    </xdr:from>
    <xdr:ext cx="405111" cy="259045"/>
    <xdr:sp macro="" textlink="">
      <xdr:nvSpPr>
        <xdr:cNvPr id="658" name="n_2mainValue【公民館】&#10;有形固定資産減価償却率"/>
        <xdr:cNvSpPr txBox="1"/>
      </xdr:nvSpPr>
      <xdr:spPr>
        <a:xfrm>
          <a:off x="14389744" y="180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134129</xdr:rowOff>
    </xdr:from>
    <xdr:ext cx="405111" cy="259045"/>
    <xdr:sp macro="" textlink="">
      <xdr:nvSpPr>
        <xdr:cNvPr id="659" name="n_3mainValue【公民館】&#10;有形固定資産減価償却率"/>
        <xdr:cNvSpPr txBox="1"/>
      </xdr:nvSpPr>
      <xdr:spPr>
        <a:xfrm>
          <a:off x="13500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0" name="正方形/長方形 6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1" name="正方形/長方形 6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2" name="正方形/長方形 6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3" name="正方形/長方形 6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4" name="正方形/長方形 6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5" name="正方形/長方形 6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6" name="正方形/長方形 6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7" name="正方形/長方形 6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8" name="テキスト ボックス 6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9" name="直線コネクタ 6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70" name="テキスト ボックス 66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71" name="直線コネクタ 67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2" name="テキスト ボックス 67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3" name="直線コネクタ 67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4" name="テキスト ボックス 67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5" name="直線コネクタ 67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6" name="テキスト ボックス 67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7" name="直線コネクタ 67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8" name="テキスト ボックス 67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9" name="直線コネクタ 67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0" name="テキスト ボックス 67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1" name="直線コネクタ 68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2" name="テキスト ボックス 68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109</xdr:row>
      <xdr:rowOff>24493</xdr:rowOff>
    </xdr:to>
    <xdr:cxnSp macro="">
      <xdr:nvCxnSpPr>
        <xdr:cNvPr id="686" name="直線コネクタ 685"/>
        <xdr:cNvCxnSpPr/>
      </xdr:nvCxnSpPr>
      <xdr:spPr>
        <a:xfrm flipV="1">
          <a:off x="22160864" y="171232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687" name="【公民館】&#10;一人当たり面積最小値テキスト"/>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688" name="直線コネクタ 687"/>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689" name="【公民館】&#10;一人当たり面積最大値テキスト"/>
        <xdr:cNvSpPr txBox="1"/>
      </xdr:nvSpPr>
      <xdr:spPr>
        <a:xfrm>
          <a:off x="221996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690" name="直線コネクタ 689"/>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127198</xdr:rowOff>
    </xdr:from>
    <xdr:ext cx="469744" cy="259045"/>
    <xdr:sp macro="" textlink="">
      <xdr:nvSpPr>
        <xdr:cNvPr id="691" name="【公民館】&#10;一人当たり面積平均値テキスト"/>
        <xdr:cNvSpPr txBox="1"/>
      </xdr:nvSpPr>
      <xdr:spPr>
        <a:xfrm>
          <a:off x="22199600" y="1795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104321</xdr:rowOff>
    </xdr:from>
    <xdr:to>
      <xdr:col>116</xdr:col>
      <xdr:colOff>114300</xdr:colOff>
      <xdr:row>106</xdr:row>
      <xdr:rowOff>34471</xdr:rowOff>
    </xdr:to>
    <xdr:sp macro="" textlink="">
      <xdr:nvSpPr>
        <xdr:cNvPr id="692" name="フローチャート: 判断 691"/>
        <xdr:cNvSpPr/>
      </xdr:nvSpPr>
      <xdr:spPr>
        <a:xfrm>
          <a:off x="22110700" y="1810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126093</xdr:rowOff>
    </xdr:from>
    <xdr:to>
      <xdr:col>112</xdr:col>
      <xdr:colOff>38100</xdr:colOff>
      <xdr:row>106</xdr:row>
      <xdr:rowOff>56243</xdr:rowOff>
    </xdr:to>
    <xdr:sp macro="" textlink="">
      <xdr:nvSpPr>
        <xdr:cNvPr id="693" name="フローチャート: 判断 692"/>
        <xdr:cNvSpPr/>
      </xdr:nvSpPr>
      <xdr:spPr>
        <a:xfrm>
          <a:off x="21272500" y="1812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115207</xdr:rowOff>
    </xdr:from>
    <xdr:to>
      <xdr:col>107</xdr:col>
      <xdr:colOff>101600</xdr:colOff>
      <xdr:row>106</xdr:row>
      <xdr:rowOff>45357</xdr:rowOff>
    </xdr:to>
    <xdr:sp macro="" textlink="">
      <xdr:nvSpPr>
        <xdr:cNvPr id="694" name="フローチャート: 判断 693"/>
        <xdr:cNvSpPr/>
      </xdr:nvSpPr>
      <xdr:spPr>
        <a:xfrm>
          <a:off x="20383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136979</xdr:rowOff>
    </xdr:from>
    <xdr:to>
      <xdr:col>102</xdr:col>
      <xdr:colOff>165100</xdr:colOff>
      <xdr:row>106</xdr:row>
      <xdr:rowOff>67129</xdr:rowOff>
    </xdr:to>
    <xdr:sp macro="" textlink="">
      <xdr:nvSpPr>
        <xdr:cNvPr id="695" name="フローチャート: 判断 694"/>
        <xdr:cNvSpPr/>
      </xdr:nvSpPr>
      <xdr:spPr>
        <a:xfrm>
          <a:off x="19494500" y="1813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166914</xdr:rowOff>
    </xdr:from>
    <xdr:to>
      <xdr:col>98</xdr:col>
      <xdr:colOff>38100</xdr:colOff>
      <xdr:row>105</xdr:row>
      <xdr:rowOff>97064</xdr:rowOff>
    </xdr:to>
    <xdr:sp macro="" textlink="">
      <xdr:nvSpPr>
        <xdr:cNvPr id="696" name="フローチャート: 判断 695"/>
        <xdr:cNvSpPr/>
      </xdr:nvSpPr>
      <xdr:spPr>
        <a:xfrm>
          <a:off x="18605500" y="1799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02" name="楕円 701"/>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703" name="【公民館】&#10;一人当たり面積該当値テキスト"/>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704" name="楕円 703"/>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19050</xdr:rowOff>
    </xdr:to>
    <xdr:cxnSp macro="">
      <xdr:nvCxnSpPr>
        <xdr:cNvPr id="705" name="直線コネクタ 704"/>
        <xdr:cNvCxnSpPr/>
      </xdr:nvCxnSpPr>
      <xdr:spPr>
        <a:xfrm>
          <a:off x="21323300" y="1836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150586</xdr:rowOff>
    </xdr:from>
    <xdr:to>
      <xdr:col>107</xdr:col>
      <xdr:colOff>101600</xdr:colOff>
      <xdr:row>107</xdr:row>
      <xdr:rowOff>80736</xdr:rowOff>
    </xdr:to>
    <xdr:sp macro="" textlink="">
      <xdr:nvSpPr>
        <xdr:cNvPr id="706" name="楕円 705"/>
        <xdr:cNvSpPr/>
      </xdr:nvSpPr>
      <xdr:spPr>
        <a:xfrm>
          <a:off x="20383500" y="183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29936</xdr:rowOff>
    </xdr:to>
    <xdr:cxnSp macro="">
      <xdr:nvCxnSpPr>
        <xdr:cNvPr id="707" name="直線コネクタ 706"/>
        <xdr:cNvCxnSpPr/>
      </xdr:nvCxnSpPr>
      <xdr:spPr>
        <a:xfrm flipV="1">
          <a:off x="20434300" y="183642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150586</xdr:rowOff>
    </xdr:from>
    <xdr:to>
      <xdr:col>102</xdr:col>
      <xdr:colOff>165100</xdr:colOff>
      <xdr:row>107</xdr:row>
      <xdr:rowOff>80736</xdr:rowOff>
    </xdr:to>
    <xdr:sp macro="" textlink="">
      <xdr:nvSpPr>
        <xdr:cNvPr id="708" name="楕円 707"/>
        <xdr:cNvSpPr/>
      </xdr:nvSpPr>
      <xdr:spPr>
        <a:xfrm>
          <a:off x="19494500" y="183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29936</xdr:rowOff>
    </xdr:from>
    <xdr:to>
      <xdr:col>107</xdr:col>
      <xdr:colOff>50800</xdr:colOff>
      <xdr:row>107</xdr:row>
      <xdr:rowOff>29936</xdr:rowOff>
    </xdr:to>
    <xdr:cxnSp macro="">
      <xdr:nvCxnSpPr>
        <xdr:cNvPr id="709" name="直線コネクタ 708"/>
        <xdr:cNvCxnSpPr/>
      </xdr:nvCxnSpPr>
      <xdr:spPr>
        <a:xfrm>
          <a:off x="19545300" y="18375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72770</xdr:rowOff>
    </xdr:from>
    <xdr:ext cx="469744" cy="259045"/>
    <xdr:sp macro="" textlink="">
      <xdr:nvSpPr>
        <xdr:cNvPr id="710" name="n_1aveValue【公民館】&#10;一人当たり面積"/>
        <xdr:cNvSpPr txBox="1"/>
      </xdr:nvSpPr>
      <xdr:spPr>
        <a:xfrm>
          <a:off x="21075727" y="1790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61884</xdr:rowOff>
    </xdr:from>
    <xdr:ext cx="469744" cy="259045"/>
    <xdr:sp macro="" textlink="">
      <xdr:nvSpPr>
        <xdr:cNvPr id="711" name="n_2aveValue【公民館】&#10;一人当たり面積"/>
        <xdr:cNvSpPr txBox="1"/>
      </xdr:nvSpPr>
      <xdr:spPr>
        <a:xfrm>
          <a:off x="201994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83656</xdr:rowOff>
    </xdr:from>
    <xdr:ext cx="469744" cy="259045"/>
    <xdr:sp macro="" textlink="">
      <xdr:nvSpPr>
        <xdr:cNvPr id="712" name="n_3aveValue【公民館】&#10;一人当たり面積"/>
        <xdr:cNvSpPr txBox="1"/>
      </xdr:nvSpPr>
      <xdr:spPr>
        <a:xfrm>
          <a:off x="19310427" y="1791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113591</xdr:rowOff>
    </xdr:from>
    <xdr:ext cx="469744" cy="259045"/>
    <xdr:sp macro="" textlink="">
      <xdr:nvSpPr>
        <xdr:cNvPr id="713" name="n_4aveValue【公民館】&#10;一人当たり面積"/>
        <xdr:cNvSpPr txBox="1"/>
      </xdr:nvSpPr>
      <xdr:spPr>
        <a:xfrm>
          <a:off x="18421427"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714" name="n_1mainValue【公民館】&#10;一人当たり面積"/>
        <xdr:cNvSpPr txBox="1"/>
      </xdr:nvSpPr>
      <xdr:spPr>
        <a:xfrm>
          <a:off x="21075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71863</xdr:rowOff>
    </xdr:from>
    <xdr:ext cx="469744" cy="259045"/>
    <xdr:sp macro="" textlink="">
      <xdr:nvSpPr>
        <xdr:cNvPr id="715" name="n_2mainValue【公民館】&#10;一人当たり面積"/>
        <xdr:cNvSpPr txBox="1"/>
      </xdr:nvSpPr>
      <xdr:spPr>
        <a:xfrm>
          <a:off x="20199427" y="184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71863</xdr:rowOff>
    </xdr:from>
    <xdr:ext cx="469744" cy="259045"/>
    <xdr:sp macro="" textlink="">
      <xdr:nvSpPr>
        <xdr:cNvPr id="716" name="n_3mainValue【公民館】&#10;一人当たり面積"/>
        <xdr:cNvSpPr txBox="1"/>
      </xdr:nvSpPr>
      <xdr:spPr>
        <a:xfrm>
          <a:off x="19310427" y="184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有形固定資産減価償却率が類似団体内平均値を大きく上回っている施設は、認定こども園・幼稚園・保育所、橋りょう・トンネルであり、特に、認定こども園・幼稚園・保育所に分類される施設について、幼稚園・保育所では多くの施設が築</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以上経過しており、これにより有形固定資産減価償却率が類似団体内平均値より高い水準となっている。また、幼稚園については建替えや改修等の判断を早期に行う必要があることから、今後は、施設の整理統合や複合化による施設規模の適正化も含めて検討を行っていく。一方で学校施設は有形固定資産減価償却率が類似団体内平均値を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194,162
191,458
72.72
75,100,887
74,604,907
299,809
42,317,854
65,671,679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76200</xdr:rowOff>
    </xdr:to>
    <xdr:cxnSp macro="">
      <xdr:nvCxnSpPr>
        <xdr:cNvPr id="58" name="直線コネクタ 57"/>
        <xdr:cNvCxnSpPr/>
      </xdr:nvCxnSpPr>
      <xdr:spPr>
        <a:xfrm flipV="1">
          <a:off x="4634865" y="575854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9" name="【図書館】&#10;有形固定資産減価償却率最小値テキスト"/>
        <xdr:cNvSpPr txBox="1"/>
      </xdr:nvSpPr>
      <xdr:spPr>
        <a:xfrm>
          <a:off x="4673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60" name="直線コネクタ 59"/>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58057</xdr:rowOff>
    </xdr:from>
    <xdr:to>
      <xdr:col>20</xdr:col>
      <xdr:colOff>38100</xdr:colOff>
      <xdr:row>37</xdr:row>
      <xdr:rowOff>159657</xdr:rowOff>
    </xdr:to>
    <xdr:sp macro="" textlink="">
      <xdr:nvSpPr>
        <xdr:cNvPr id="65" name="フローチャート: 判断 64"/>
        <xdr:cNvSpPr/>
      </xdr:nvSpPr>
      <xdr:spPr>
        <a:xfrm>
          <a:off x="3746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152763</xdr:rowOff>
    </xdr:from>
    <xdr:to>
      <xdr:col>15</xdr:col>
      <xdr:colOff>101600</xdr:colOff>
      <xdr:row>37</xdr:row>
      <xdr:rowOff>82913</xdr:rowOff>
    </xdr:to>
    <xdr:sp macro="" textlink="">
      <xdr:nvSpPr>
        <xdr:cNvPr id="66" name="フローチャート: 判断 65"/>
        <xdr:cNvSpPr/>
      </xdr:nvSpPr>
      <xdr:spPr>
        <a:xfrm>
          <a:off x="2857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121739</xdr:rowOff>
    </xdr:from>
    <xdr:to>
      <xdr:col>10</xdr:col>
      <xdr:colOff>165100</xdr:colOff>
      <xdr:row>37</xdr:row>
      <xdr:rowOff>51889</xdr:rowOff>
    </xdr:to>
    <xdr:sp macro="" textlink="">
      <xdr:nvSpPr>
        <xdr:cNvPr id="67" name="フローチャート: 判断 66"/>
        <xdr:cNvSpPr/>
      </xdr:nvSpPr>
      <xdr:spPr>
        <a:xfrm>
          <a:off x="1968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25400</xdr:rowOff>
    </xdr:from>
    <xdr:to>
      <xdr:col>24</xdr:col>
      <xdr:colOff>114300</xdr:colOff>
      <xdr:row>42</xdr:row>
      <xdr:rowOff>127000</xdr:rowOff>
    </xdr:to>
    <xdr:sp macro="" textlink="">
      <xdr:nvSpPr>
        <xdr:cNvPr id="74" name="楕円 73"/>
        <xdr:cNvSpPr/>
      </xdr:nvSpPr>
      <xdr:spPr>
        <a:xfrm>
          <a:off x="4584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111777</xdr:rowOff>
    </xdr:from>
    <xdr:ext cx="405111" cy="259045"/>
    <xdr:sp macro="" textlink="">
      <xdr:nvSpPr>
        <xdr:cNvPr id="75" name="【図書館】&#10;有形固定資産減価償却率該当値テキスト"/>
        <xdr:cNvSpPr txBox="1"/>
      </xdr:nvSpPr>
      <xdr:spPr>
        <a:xfrm>
          <a:off x="4673600" y="714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160927</xdr:rowOff>
    </xdr:from>
    <xdr:to>
      <xdr:col>20</xdr:col>
      <xdr:colOff>38100</xdr:colOff>
      <xdr:row>42</xdr:row>
      <xdr:rowOff>91077</xdr:rowOff>
    </xdr:to>
    <xdr:sp macro="" textlink="">
      <xdr:nvSpPr>
        <xdr:cNvPr id="76" name="楕円 75"/>
        <xdr:cNvSpPr/>
      </xdr:nvSpPr>
      <xdr:spPr>
        <a:xfrm>
          <a:off x="3746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40277</xdr:rowOff>
    </xdr:from>
    <xdr:to>
      <xdr:col>24</xdr:col>
      <xdr:colOff>63500</xdr:colOff>
      <xdr:row>42</xdr:row>
      <xdr:rowOff>76200</xdr:rowOff>
    </xdr:to>
    <xdr:cxnSp macro="">
      <xdr:nvCxnSpPr>
        <xdr:cNvPr id="77" name="直線コネクタ 76"/>
        <xdr:cNvCxnSpPr/>
      </xdr:nvCxnSpPr>
      <xdr:spPr>
        <a:xfrm>
          <a:off x="3797300" y="72411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125004</xdr:rowOff>
    </xdr:from>
    <xdr:to>
      <xdr:col>15</xdr:col>
      <xdr:colOff>101600</xdr:colOff>
      <xdr:row>42</xdr:row>
      <xdr:rowOff>55154</xdr:rowOff>
    </xdr:to>
    <xdr:sp macro="" textlink="">
      <xdr:nvSpPr>
        <xdr:cNvPr id="78" name="楕円 77"/>
        <xdr:cNvSpPr/>
      </xdr:nvSpPr>
      <xdr:spPr>
        <a:xfrm>
          <a:off x="2857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4354</xdr:rowOff>
    </xdr:from>
    <xdr:to>
      <xdr:col>19</xdr:col>
      <xdr:colOff>177800</xdr:colOff>
      <xdr:row>42</xdr:row>
      <xdr:rowOff>40277</xdr:rowOff>
    </xdr:to>
    <xdr:cxnSp macro="">
      <xdr:nvCxnSpPr>
        <xdr:cNvPr id="79" name="直線コネクタ 78"/>
        <xdr:cNvCxnSpPr/>
      </xdr:nvCxnSpPr>
      <xdr:spPr>
        <a:xfrm>
          <a:off x="2908300" y="72052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89081</xdr:rowOff>
    </xdr:from>
    <xdr:to>
      <xdr:col>10</xdr:col>
      <xdr:colOff>165100</xdr:colOff>
      <xdr:row>42</xdr:row>
      <xdr:rowOff>19231</xdr:rowOff>
    </xdr:to>
    <xdr:sp macro="" textlink="">
      <xdr:nvSpPr>
        <xdr:cNvPr id="80" name="楕円 79"/>
        <xdr:cNvSpPr/>
      </xdr:nvSpPr>
      <xdr:spPr>
        <a:xfrm>
          <a:off x="1968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139881</xdr:rowOff>
    </xdr:from>
    <xdr:to>
      <xdr:col>15</xdr:col>
      <xdr:colOff>50800</xdr:colOff>
      <xdr:row>42</xdr:row>
      <xdr:rowOff>4354</xdr:rowOff>
    </xdr:to>
    <xdr:cxnSp macro="">
      <xdr:nvCxnSpPr>
        <xdr:cNvPr id="81" name="直線コネクタ 80"/>
        <xdr:cNvCxnSpPr/>
      </xdr:nvCxnSpPr>
      <xdr:spPr>
        <a:xfrm>
          <a:off x="2019300" y="71693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4734</xdr:rowOff>
    </xdr:from>
    <xdr:ext cx="405111" cy="259045"/>
    <xdr:sp macro="" textlink="">
      <xdr:nvSpPr>
        <xdr:cNvPr id="82" name="n_1aveValue【図書館】&#10;有形固定資産減価償却率"/>
        <xdr:cNvSpPr txBox="1"/>
      </xdr:nvSpPr>
      <xdr:spPr>
        <a:xfrm>
          <a:off x="35820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99440</xdr:rowOff>
    </xdr:from>
    <xdr:ext cx="405111" cy="259045"/>
    <xdr:sp macro="" textlink="">
      <xdr:nvSpPr>
        <xdr:cNvPr id="83" name="n_2aveValue【図書館】&#10;有形固定資産減価償却率"/>
        <xdr:cNvSpPr txBox="1"/>
      </xdr:nvSpPr>
      <xdr:spPr>
        <a:xfrm>
          <a:off x="2705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68416</xdr:rowOff>
    </xdr:from>
    <xdr:ext cx="405111" cy="259045"/>
    <xdr:sp macro="" textlink="">
      <xdr:nvSpPr>
        <xdr:cNvPr id="84" name="n_3aveValue【図書館】&#10;有形固定資産減価償却率"/>
        <xdr:cNvSpPr txBox="1"/>
      </xdr:nvSpPr>
      <xdr:spPr>
        <a:xfrm>
          <a:off x="1816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5"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82204</xdr:rowOff>
    </xdr:from>
    <xdr:ext cx="405111" cy="259045"/>
    <xdr:sp macro="" textlink="">
      <xdr:nvSpPr>
        <xdr:cNvPr id="86" name="n_1mainValue【図書館】&#10;有形固定資産減価償却率"/>
        <xdr:cNvSpPr txBox="1"/>
      </xdr:nvSpPr>
      <xdr:spPr>
        <a:xfrm>
          <a:off x="35820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46281</xdr:rowOff>
    </xdr:from>
    <xdr:ext cx="405111" cy="259045"/>
    <xdr:sp macro="" textlink="">
      <xdr:nvSpPr>
        <xdr:cNvPr id="87" name="n_2mainValue【図書館】&#10;有形固定資産減価償却率"/>
        <xdr:cNvSpPr txBox="1"/>
      </xdr:nvSpPr>
      <xdr:spPr>
        <a:xfrm>
          <a:off x="2705744" y="72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10358</xdr:rowOff>
    </xdr:from>
    <xdr:ext cx="405111" cy="259045"/>
    <xdr:sp macro="" textlink="">
      <xdr:nvSpPr>
        <xdr:cNvPr id="88" name="n_3mainValue【図書館】&#10;有形固定資産減価償却率"/>
        <xdr:cNvSpPr txBox="1"/>
      </xdr:nvSpPr>
      <xdr:spPr>
        <a:xfrm>
          <a:off x="1816744" y="721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0" name="直線コネクタ 109"/>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1"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2" name="直線コネクタ 111"/>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3"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4" name="直線コネクタ 113"/>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15" name="【図書館】&#10;一人当たり面積平均値テキスト"/>
        <xdr:cNvSpPr txBox="1"/>
      </xdr:nvSpPr>
      <xdr:spPr>
        <a:xfrm>
          <a:off x="105156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6" name="フローチャート: 判断 115"/>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7" name="フローチャート: 判断 116"/>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18" name="フローチャート: 判断 117"/>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151130</xdr:rowOff>
    </xdr:from>
    <xdr:to>
      <xdr:col>41</xdr:col>
      <xdr:colOff>101600</xdr:colOff>
      <xdr:row>38</xdr:row>
      <xdr:rowOff>81280</xdr:rowOff>
    </xdr:to>
    <xdr:sp macro="" textlink="">
      <xdr:nvSpPr>
        <xdr:cNvPr id="119" name="フローチャート: 判断 118"/>
        <xdr:cNvSpPr/>
      </xdr:nvSpPr>
      <xdr:spPr>
        <a:xfrm>
          <a:off x="781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0" name="フローチャート: 判断 119"/>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26" name="楕円 125"/>
        <xdr:cNvSpPr/>
      </xdr:nvSpPr>
      <xdr:spPr>
        <a:xfrm>
          <a:off x="10426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66057</xdr:rowOff>
    </xdr:from>
    <xdr:ext cx="469744" cy="259045"/>
    <xdr:sp macro="" textlink="">
      <xdr:nvSpPr>
        <xdr:cNvPr id="127" name="【図書館】&#10;一人当たり面積該当値テキスト"/>
        <xdr:cNvSpPr txBox="1"/>
      </xdr:nvSpPr>
      <xdr:spPr>
        <a:xfrm>
          <a:off x="10515600" y="675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28" name="楕円 127"/>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30480</xdr:rowOff>
    </xdr:to>
    <xdr:cxnSp macro="">
      <xdr:nvCxnSpPr>
        <xdr:cNvPr id="129" name="直線コネクタ 128"/>
        <xdr:cNvCxnSpPr/>
      </xdr:nvCxnSpPr>
      <xdr:spPr>
        <a:xfrm>
          <a:off x="9639300" y="688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0" name="楕円 129"/>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30480</xdr:rowOff>
    </xdr:to>
    <xdr:cxnSp macro="">
      <xdr:nvCxnSpPr>
        <xdr:cNvPr id="131" name="直線コネクタ 130"/>
        <xdr:cNvCxnSpPr/>
      </xdr:nvCxnSpPr>
      <xdr:spPr>
        <a:xfrm>
          <a:off x="8750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32" name="楕円 131"/>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30480</xdr:rowOff>
    </xdr:to>
    <xdr:cxnSp macro="">
      <xdr:nvCxnSpPr>
        <xdr:cNvPr id="133" name="直線コネクタ 132"/>
        <xdr:cNvCxnSpPr/>
      </xdr:nvCxnSpPr>
      <xdr:spPr>
        <a:xfrm>
          <a:off x="7861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4"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35"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36" name="n_3aveValue【図書館】&#10;一人当たり面積"/>
        <xdr:cNvSpPr txBox="1"/>
      </xdr:nvSpPr>
      <xdr:spPr>
        <a:xfrm>
          <a:off x="7626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37" name="n_4aveValue【図書館】&#10;一人当たり面積"/>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38" name="n_1mainValue【図書館】&#10;一人当たり面積"/>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39" name="n_2mainValue【図書館】&#10;一人当たり面積"/>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40" name="n_3mainValue【図書館】&#10;一人当たり面積"/>
        <xdr:cNvSpPr txBox="1"/>
      </xdr:nvSpPr>
      <xdr:spPr>
        <a:xfrm>
          <a:off x="7626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142875</xdr:rowOff>
    </xdr:from>
    <xdr:to>
      <xdr:col>24</xdr:col>
      <xdr:colOff>62865</xdr:colOff>
      <xdr:row>63</xdr:row>
      <xdr:rowOff>34290</xdr:rowOff>
    </xdr:to>
    <xdr:cxnSp macro="">
      <xdr:nvCxnSpPr>
        <xdr:cNvPr id="165" name="直線コネクタ 164"/>
        <xdr:cNvCxnSpPr/>
      </xdr:nvCxnSpPr>
      <xdr:spPr>
        <a:xfrm flipV="1">
          <a:off x="4634865" y="957262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66"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67" name="直線コネクタ 166"/>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89552</xdr:rowOff>
    </xdr:from>
    <xdr:ext cx="405111" cy="259045"/>
    <xdr:sp macro="" textlink="">
      <xdr:nvSpPr>
        <xdr:cNvPr id="168" name="【体育館・プール】&#10;有形固定資産減価償却率最大値テキスト"/>
        <xdr:cNvSpPr txBox="1"/>
      </xdr:nvSpPr>
      <xdr:spPr>
        <a:xfrm>
          <a:off x="4673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142875</xdr:rowOff>
    </xdr:from>
    <xdr:to>
      <xdr:col>24</xdr:col>
      <xdr:colOff>152400</xdr:colOff>
      <xdr:row>55</xdr:row>
      <xdr:rowOff>142875</xdr:rowOff>
    </xdr:to>
    <xdr:cxnSp macro="">
      <xdr:nvCxnSpPr>
        <xdr:cNvPr id="169" name="直線コネクタ 168"/>
        <xdr:cNvCxnSpPr/>
      </xdr:nvCxnSpPr>
      <xdr:spPr>
        <a:xfrm>
          <a:off x="4546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48277</xdr:rowOff>
    </xdr:from>
    <xdr:ext cx="405111" cy="259045"/>
    <xdr:sp macro="" textlink="">
      <xdr:nvSpPr>
        <xdr:cNvPr id="170" name="【体育館・プール】&#10;有形固定資産減価償却率平均値テキスト"/>
        <xdr:cNvSpPr txBox="1"/>
      </xdr:nvSpPr>
      <xdr:spPr>
        <a:xfrm>
          <a:off x="4673600" y="999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71" name="フローチャート: 判断 170"/>
        <xdr:cNvSpPr/>
      </xdr:nvSpPr>
      <xdr:spPr>
        <a:xfrm>
          <a:off x="45847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128270</xdr:rowOff>
    </xdr:from>
    <xdr:to>
      <xdr:col>20</xdr:col>
      <xdr:colOff>38100</xdr:colOff>
      <xdr:row>59</xdr:row>
      <xdr:rowOff>58420</xdr:rowOff>
    </xdr:to>
    <xdr:sp macro="" textlink="">
      <xdr:nvSpPr>
        <xdr:cNvPr id="172" name="フローチャート: 判断 171"/>
        <xdr:cNvSpPr/>
      </xdr:nvSpPr>
      <xdr:spPr>
        <a:xfrm>
          <a:off x="3746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135890</xdr:rowOff>
    </xdr:from>
    <xdr:to>
      <xdr:col>15</xdr:col>
      <xdr:colOff>101600</xdr:colOff>
      <xdr:row>59</xdr:row>
      <xdr:rowOff>66040</xdr:rowOff>
    </xdr:to>
    <xdr:sp macro="" textlink="">
      <xdr:nvSpPr>
        <xdr:cNvPr id="173" name="フローチャート: 判断 172"/>
        <xdr:cNvSpPr/>
      </xdr:nvSpPr>
      <xdr:spPr>
        <a:xfrm>
          <a:off x="2857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74" name="フローチャート: 判断 173"/>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92075</xdr:rowOff>
    </xdr:from>
    <xdr:to>
      <xdr:col>6</xdr:col>
      <xdr:colOff>38100</xdr:colOff>
      <xdr:row>59</xdr:row>
      <xdr:rowOff>22225</xdr:rowOff>
    </xdr:to>
    <xdr:sp macro="" textlink="">
      <xdr:nvSpPr>
        <xdr:cNvPr id="175" name="フローチャート: 判断 174"/>
        <xdr:cNvSpPr/>
      </xdr:nvSpPr>
      <xdr:spPr>
        <a:xfrm>
          <a:off x="1079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130175</xdr:rowOff>
    </xdr:from>
    <xdr:to>
      <xdr:col>24</xdr:col>
      <xdr:colOff>114300</xdr:colOff>
      <xdr:row>60</xdr:row>
      <xdr:rowOff>60325</xdr:rowOff>
    </xdr:to>
    <xdr:sp macro="" textlink="">
      <xdr:nvSpPr>
        <xdr:cNvPr id="181" name="楕円 180"/>
        <xdr:cNvSpPr/>
      </xdr:nvSpPr>
      <xdr:spPr>
        <a:xfrm>
          <a:off x="45847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108602</xdr:rowOff>
    </xdr:from>
    <xdr:ext cx="405111" cy="259045"/>
    <xdr:sp macro="" textlink="">
      <xdr:nvSpPr>
        <xdr:cNvPr id="182" name="【体育館・プール】&#10;有形固定資産減価償却率該当値テキスト"/>
        <xdr:cNvSpPr txBox="1"/>
      </xdr:nvSpPr>
      <xdr:spPr>
        <a:xfrm>
          <a:off x="4673600"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93980</xdr:rowOff>
    </xdr:from>
    <xdr:to>
      <xdr:col>20</xdr:col>
      <xdr:colOff>38100</xdr:colOff>
      <xdr:row>60</xdr:row>
      <xdr:rowOff>24130</xdr:rowOff>
    </xdr:to>
    <xdr:sp macro="" textlink="">
      <xdr:nvSpPr>
        <xdr:cNvPr id="183" name="楕円 182"/>
        <xdr:cNvSpPr/>
      </xdr:nvSpPr>
      <xdr:spPr>
        <a:xfrm>
          <a:off x="3746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144780</xdr:rowOff>
    </xdr:from>
    <xdr:to>
      <xdr:col>24</xdr:col>
      <xdr:colOff>63500</xdr:colOff>
      <xdr:row>60</xdr:row>
      <xdr:rowOff>9525</xdr:rowOff>
    </xdr:to>
    <xdr:cxnSp macro="">
      <xdr:nvCxnSpPr>
        <xdr:cNvPr id="184" name="直線コネクタ 183"/>
        <xdr:cNvCxnSpPr/>
      </xdr:nvCxnSpPr>
      <xdr:spPr>
        <a:xfrm>
          <a:off x="3797300" y="102603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86360</xdr:rowOff>
    </xdr:from>
    <xdr:to>
      <xdr:col>15</xdr:col>
      <xdr:colOff>101600</xdr:colOff>
      <xdr:row>60</xdr:row>
      <xdr:rowOff>16510</xdr:rowOff>
    </xdr:to>
    <xdr:sp macro="" textlink="">
      <xdr:nvSpPr>
        <xdr:cNvPr id="185" name="楕円 184"/>
        <xdr:cNvSpPr/>
      </xdr:nvSpPr>
      <xdr:spPr>
        <a:xfrm>
          <a:off x="2857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137160</xdr:rowOff>
    </xdr:from>
    <xdr:to>
      <xdr:col>19</xdr:col>
      <xdr:colOff>177800</xdr:colOff>
      <xdr:row>59</xdr:row>
      <xdr:rowOff>144780</xdr:rowOff>
    </xdr:to>
    <xdr:cxnSp macro="">
      <xdr:nvCxnSpPr>
        <xdr:cNvPr id="186" name="直線コネクタ 185"/>
        <xdr:cNvCxnSpPr/>
      </xdr:nvCxnSpPr>
      <xdr:spPr>
        <a:xfrm>
          <a:off x="2908300" y="102527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87" name="楕円 186"/>
        <xdr:cNvSpPr/>
      </xdr:nvSpPr>
      <xdr:spPr>
        <a:xfrm>
          <a:off x="1968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97155</xdr:rowOff>
    </xdr:from>
    <xdr:to>
      <xdr:col>15</xdr:col>
      <xdr:colOff>50800</xdr:colOff>
      <xdr:row>59</xdr:row>
      <xdr:rowOff>137160</xdr:rowOff>
    </xdr:to>
    <xdr:cxnSp macro="">
      <xdr:nvCxnSpPr>
        <xdr:cNvPr id="188" name="直線コネクタ 187"/>
        <xdr:cNvCxnSpPr/>
      </xdr:nvCxnSpPr>
      <xdr:spPr>
        <a:xfrm>
          <a:off x="2019300" y="102127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74947</xdr:rowOff>
    </xdr:from>
    <xdr:ext cx="405111" cy="259045"/>
    <xdr:sp macro="" textlink="">
      <xdr:nvSpPr>
        <xdr:cNvPr id="189" name="n_1aveValue【体育館・プール】&#10;有形固定資産減価償却率"/>
        <xdr:cNvSpPr txBox="1"/>
      </xdr:nvSpPr>
      <xdr:spPr>
        <a:xfrm>
          <a:off x="3582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82567</xdr:rowOff>
    </xdr:from>
    <xdr:ext cx="405111" cy="259045"/>
    <xdr:sp macro="" textlink="">
      <xdr:nvSpPr>
        <xdr:cNvPr id="190" name="n_2aveValue【体育館・プール】&#10;有形固定資産減価償却率"/>
        <xdr:cNvSpPr txBox="1"/>
      </xdr:nvSpPr>
      <xdr:spPr>
        <a:xfrm>
          <a:off x="2705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191" name="n_3aveValue【体育館・プール】&#10;有形固定資産減価償却率"/>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38752</xdr:rowOff>
    </xdr:from>
    <xdr:ext cx="405111" cy="259045"/>
    <xdr:sp macro="" textlink="">
      <xdr:nvSpPr>
        <xdr:cNvPr id="192" name="n_4aveValue【体育館・プール】&#10;有形固定資産減価償却率"/>
        <xdr:cNvSpPr txBox="1"/>
      </xdr:nvSpPr>
      <xdr:spPr>
        <a:xfrm>
          <a:off x="927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15257</xdr:rowOff>
    </xdr:from>
    <xdr:ext cx="405111" cy="259045"/>
    <xdr:sp macro="" textlink="">
      <xdr:nvSpPr>
        <xdr:cNvPr id="193" name="n_1mainValue【体育館・プール】&#10;有形固定資産減価償却率"/>
        <xdr:cNvSpPr txBox="1"/>
      </xdr:nvSpPr>
      <xdr:spPr>
        <a:xfrm>
          <a:off x="35820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7637</xdr:rowOff>
    </xdr:from>
    <xdr:ext cx="405111" cy="259045"/>
    <xdr:sp macro="" textlink="">
      <xdr:nvSpPr>
        <xdr:cNvPr id="194" name="n_2mainValue【体育館・プール】&#10;有形固定資産減価償却率"/>
        <xdr:cNvSpPr txBox="1"/>
      </xdr:nvSpPr>
      <xdr:spPr>
        <a:xfrm>
          <a:off x="2705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139082</xdr:rowOff>
    </xdr:from>
    <xdr:ext cx="405111" cy="259045"/>
    <xdr:sp macro="" textlink="">
      <xdr:nvSpPr>
        <xdr:cNvPr id="195" name="n_3mainValue【体育館・プール】&#10;有形固定資産減価償却率"/>
        <xdr:cNvSpPr txBox="1"/>
      </xdr:nvSpPr>
      <xdr:spPr>
        <a:xfrm>
          <a:off x="1816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137160</xdr:rowOff>
    </xdr:from>
    <xdr:to>
      <xdr:col>54</xdr:col>
      <xdr:colOff>189865</xdr:colOff>
      <xdr:row>63</xdr:row>
      <xdr:rowOff>7620</xdr:rowOff>
    </xdr:to>
    <xdr:cxnSp macro="">
      <xdr:nvCxnSpPr>
        <xdr:cNvPr id="219" name="直線コネクタ 218"/>
        <xdr:cNvCxnSpPr/>
      </xdr:nvCxnSpPr>
      <xdr:spPr>
        <a:xfrm flipV="1">
          <a:off x="10476865" y="9738360"/>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11447</xdr:rowOff>
    </xdr:from>
    <xdr:ext cx="469744" cy="259045"/>
    <xdr:sp macro="" textlink="">
      <xdr:nvSpPr>
        <xdr:cNvPr id="220" name="【体育館・プール】&#10;一人当たり面積最小値テキスト"/>
        <xdr:cNvSpPr txBox="1"/>
      </xdr:nvSpPr>
      <xdr:spPr>
        <a:xfrm>
          <a:off x="10515600"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7620</xdr:rowOff>
    </xdr:from>
    <xdr:to>
      <xdr:col>55</xdr:col>
      <xdr:colOff>88900</xdr:colOff>
      <xdr:row>63</xdr:row>
      <xdr:rowOff>7620</xdr:rowOff>
    </xdr:to>
    <xdr:cxnSp macro="">
      <xdr:nvCxnSpPr>
        <xdr:cNvPr id="221" name="直線コネクタ 220"/>
        <xdr:cNvCxnSpPr/>
      </xdr:nvCxnSpPr>
      <xdr:spPr>
        <a:xfrm>
          <a:off x="10388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83837</xdr:rowOff>
    </xdr:from>
    <xdr:ext cx="469744" cy="259045"/>
    <xdr:sp macro="" textlink="">
      <xdr:nvSpPr>
        <xdr:cNvPr id="222" name="【体育館・プール】&#10;一人当たり面積最大値テキスト"/>
        <xdr:cNvSpPr txBox="1"/>
      </xdr:nvSpPr>
      <xdr:spPr>
        <a:xfrm>
          <a:off x="10515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137160</xdr:rowOff>
    </xdr:from>
    <xdr:to>
      <xdr:col>55</xdr:col>
      <xdr:colOff>88900</xdr:colOff>
      <xdr:row>56</xdr:row>
      <xdr:rowOff>137160</xdr:rowOff>
    </xdr:to>
    <xdr:cxnSp macro="">
      <xdr:nvCxnSpPr>
        <xdr:cNvPr id="223" name="直線コネクタ 222"/>
        <xdr:cNvCxnSpPr/>
      </xdr:nvCxnSpPr>
      <xdr:spPr>
        <a:xfrm>
          <a:off x="10388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24" name="【体育館・プール】&#10;一人当たり面積平均値テキスト"/>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25" name="フローチャート: 判断 224"/>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26" name="フローチャート: 判断 225"/>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27" name="フローチャート: 判断 226"/>
        <xdr:cNvSpPr/>
      </xdr:nvSpPr>
      <xdr:spPr>
        <a:xfrm>
          <a:off x="8699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228" name="フローチャート: 判断 227"/>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29" name="フローチャート: 判断 228"/>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5" name="楕円 234"/>
        <xdr:cNvSpPr/>
      </xdr:nvSpPr>
      <xdr:spPr>
        <a:xfrm>
          <a:off x="10426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115587</xdr:rowOff>
    </xdr:from>
    <xdr:ext cx="469744" cy="259045"/>
    <xdr:sp macro="" textlink="">
      <xdr:nvSpPr>
        <xdr:cNvPr id="236" name="【体育館・プール】&#10;一人当たり面積該当値テキスト"/>
        <xdr:cNvSpPr txBox="1"/>
      </xdr:nvSpPr>
      <xdr:spPr>
        <a:xfrm>
          <a:off x="10515600"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33020</xdr:rowOff>
    </xdr:from>
    <xdr:to>
      <xdr:col>50</xdr:col>
      <xdr:colOff>165100</xdr:colOff>
      <xdr:row>62</xdr:row>
      <xdr:rowOff>134620</xdr:rowOff>
    </xdr:to>
    <xdr:sp macro="" textlink="">
      <xdr:nvSpPr>
        <xdr:cNvPr id="237" name="楕円 236"/>
        <xdr:cNvSpPr/>
      </xdr:nvSpPr>
      <xdr:spPr>
        <a:xfrm>
          <a:off x="9588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83820</xdr:rowOff>
    </xdr:to>
    <xdr:cxnSp macro="">
      <xdr:nvCxnSpPr>
        <xdr:cNvPr id="238" name="直線コネクタ 237"/>
        <xdr:cNvCxnSpPr/>
      </xdr:nvCxnSpPr>
      <xdr:spPr>
        <a:xfrm flipV="1">
          <a:off x="9639300" y="107099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6350</xdr:rowOff>
    </xdr:from>
    <xdr:to>
      <xdr:col>46</xdr:col>
      <xdr:colOff>38100</xdr:colOff>
      <xdr:row>62</xdr:row>
      <xdr:rowOff>107950</xdr:rowOff>
    </xdr:to>
    <xdr:sp macro="" textlink="">
      <xdr:nvSpPr>
        <xdr:cNvPr id="239" name="楕円 238"/>
        <xdr:cNvSpPr/>
      </xdr:nvSpPr>
      <xdr:spPr>
        <a:xfrm>
          <a:off x="8699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57150</xdr:rowOff>
    </xdr:from>
    <xdr:to>
      <xdr:col>50</xdr:col>
      <xdr:colOff>114300</xdr:colOff>
      <xdr:row>62</xdr:row>
      <xdr:rowOff>83820</xdr:rowOff>
    </xdr:to>
    <xdr:cxnSp macro="">
      <xdr:nvCxnSpPr>
        <xdr:cNvPr id="240" name="直線コネクタ 239"/>
        <xdr:cNvCxnSpPr/>
      </xdr:nvCxnSpPr>
      <xdr:spPr>
        <a:xfrm>
          <a:off x="8750300" y="10687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xdr:rowOff>
    </xdr:from>
    <xdr:to>
      <xdr:col>41</xdr:col>
      <xdr:colOff>101600</xdr:colOff>
      <xdr:row>62</xdr:row>
      <xdr:rowOff>107950</xdr:rowOff>
    </xdr:to>
    <xdr:sp macro="" textlink="">
      <xdr:nvSpPr>
        <xdr:cNvPr id="241" name="楕円 240"/>
        <xdr:cNvSpPr/>
      </xdr:nvSpPr>
      <xdr:spPr>
        <a:xfrm>
          <a:off x="7810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57150</xdr:rowOff>
    </xdr:from>
    <xdr:to>
      <xdr:col>45</xdr:col>
      <xdr:colOff>177800</xdr:colOff>
      <xdr:row>62</xdr:row>
      <xdr:rowOff>57150</xdr:rowOff>
    </xdr:to>
    <xdr:cxnSp macro="">
      <xdr:nvCxnSpPr>
        <xdr:cNvPr id="242" name="直線コネクタ 241"/>
        <xdr:cNvCxnSpPr/>
      </xdr:nvCxnSpPr>
      <xdr:spPr>
        <a:xfrm>
          <a:off x="7861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43"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10177</xdr:rowOff>
    </xdr:from>
    <xdr:ext cx="469744" cy="259045"/>
    <xdr:sp macro="" textlink="">
      <xdr:nvSpPr>
        <xdr:cNvPr id="244" name="n_2aveValue【体育館・プール】&#10;一人当たり面積"/>
        <xdr:cNvSpPr txBox="1"/>
      </xdr:nvSpPr>
      <xdr:spPr>
        <a:xfrm>
          <a:off x="8515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245" name="n_3aveValue【体育館・プール】&#10;一人当たり面積"/>
        <xdr:cNvSpPr txBox="1"/>
      </xdr:nvSpPr>
      <xdr:spPr>
        <a:xfrm>
          <a:off x="7626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46" name="n_4aveValue【体育館・プール】&#10;一人当たり面積"/>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125747</xdr:rowOff>
    </xdr:from>
    <xdr:ext cx="469744" cy="259045"/>
    <xdr:sp macro="" textlink="">
      <xdr:nvSpPr>
        <xdr:cNvPr id="247" name="n_1mainValue【体育館・プール】&#10;一人当たり面積"/>
        <xdr:cNvSpPr txBox="1"/>
      </xdr:nvSpPr>
      <xdr:spPr>
        <a:xfrm>
          <a:off x="9391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99077</xdr:rowOff>
    </xdr:from>
    <xdr:ext cx="469744" cy="259045"/>
    <xdr:sp macro="" textlink="">
      <xdr:nvSpPr>
        <xdr:cNvPr id="248" name="n_2mainValue【体育館・プール】&#10;一人当たり面積"/>
        <xdr:cNvSpPr txBox="1"/>
      </xdr:nvSpPr>
      <xdr:spPr>
        <a:xfrm>
          <a:off x="8515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99077</xdr:rowOff>
    </xdr:from>
    <xdr:ext cx="469744" cy="259045"/>
    <xdr:sp macro="" textlink="">
      <xdr:nvSpPr>
        <xdr:cNvPr id="249" name="n_3mainValue【体育館・プール】&#10;一人当たり面積"/>
        <xdr:cNvSpPr txBox="1"/>
      </xdr:nvSpPr>
      <xdr:spPr>
        <a:xfrm>
          <a:off x="7626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87630</xdr:rowOff>
    </xdr:to>
    <xdr:cxnSp macro="">
      <xdr:nvCxnSpPr>
        <xdr:cNvPr id="274" name="直線コネクタ 273"/>
        <xdr:cNvCxnSpPr/>
      </xdr:nvCxnSpPr>
      <xdr:spPr>
        <a:xfrm flipV="1">
          <a:off x="4634865" y="13338811"/>
          <a:ext cx="0" cy="1493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91457</xdr:rowOff>
    </xdr:from>
    <xdr:ext cx="405111" cy="259045"/>
    <xdr:sp macro="" textlink="">
      <xdr:nvSpPr>
        <xdr:cNvPr id="275" name="【福祉施設】&#10;有形固定資産減価償却率最小値テキスト"/>
        <xdr:cNvSpPr txBox="1"/>
      </xdr:nvSpPr>
      <xdr:spPr>
        <a:xfrm>
          <a:off x="4673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87630</xdr:rowOff>
    </xdr:from>
    <xdr:to>
      <xdr:col>24</xdr:col>
      <xdr:colOff>152400</xdr:colOff>
      <xdr:row>86</xdr:row>
      <xdr:rowOff>87630</xdr:rowOff>
    </xdr:to>
    <xdr:cxnSp macro="">
      <xdr:nvCxnSpPr>
        <xdr:cNvPr id="276" name="直線コネクタ 275"/>
        <xdr:cNvCxnSpPr/>
      </xdr:nvCxnSpPr>
      <xdr:spPr>
        <a:xfrm>
          <a:off x="4546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77" name="【福祉施設】&#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78" name="直線コネクタ 277"/>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49547</xdr:rowOff>
    </xdr:from>
    <xdr:ext cx="405111" cy="259045"/>
    <xdr:sp macro="" textlink="">
      <xdr:nvSpPr>
        <xdr:cNvPr id="279" name="【福祉施設】&#10;有形固定資産減価償却率平均値テキスト"/>
        <xdr:cNvSpPr txBox="1"/>
      </xdr:nvSpPr>
      <xdr:spPr>
        <a:xfrm>
          <a:off x="4673600" y="1410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80" name="フローチャート: 判断 279"/>
        <xdr:cNvSpPr/>
      </xdr:nvSpPr>
      <xdr:spPr>
        <a:xfrm>
          <a:off x="45847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10161</xdr:rowOff>
    </xdr:from>
    <xdr:to>
      <xdr:col>20</xdr:col>
      <xdr:colOff>38100</xdr:colOff>
      <xdr:row>82</xdr:row>
      <xdr:rowOff>111761</xdr:rowOff>
    </xdr:to>
    <xdr:sp macro="" textlink="">
      <xdr:nvSpPr>
        <xdr:cNvPr id="281" name="フローチャート: 判断 280"/>
        <xdr:cNvSpPr/>
      </xdr:nvSpPr>
      <xdr:spPr>
        <a:xfrm>
          <a:off x="3746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82" name="フローチャート: 判断 281"/>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83" name="フローチャート: 判断 282"/>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84" name="フローチャート: 判断 283"/>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90" name="楕円 289"/>
        <xdr:cNvSpPr/>
      </xdr:nvSpPr>
      <xdr:spPr>
        <a:xfrm>
          <a:off x="4584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124477</xdr:rowOff>
    </xdr:from>
    <xdr:ext cx="405111" cy="259045"/>
    <xdr:sp macro="" textlink="">
      <xdr:nvSpPr>
        <xdr:cNvPr id="291" name="【福祉施設】&#10;有形固定資産減価償却率該当値テキスト"/>
        <xdr:cNvSpPr txBox="1"/>
      </xdr:nvSpPr>
      <xdr:spPr>
        <a:xfrm>
          <a:off x="4673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25400</xdr:rowOff>
    </xdr:from>
    <xdr:to>
      <xdr:col>20</xdr:col>
      <xdr:colOff>38100</xdr:colOff>
      <xdr:row>80</xdr:row>
      <xdr:rowOff>127000</xdr:rowOff>
    </xdr:to>
    <xdr:sp macro="" textlink="">
      <xdr:nvSpPr>
        <xdr:cNvPr id="292" name="楕円 291"/>
        <xdr:cNvSpPr/>
      </xdr:nvSpPr>
      <xdr:spPr>
        <a:xfrm>
          <a:off x="3746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76200</xdr:rowOff>
    </xdr:from>
    <xdr:to>
      <xdr:col>24</xdr:col>
      <xdr:colOff>63500</xdr:colOff>
      <xdr:row>80</xdr:row>
      <xdr:rowOff>152400</xdr:rowOff>
    </xdr:to>
    <xdr:cxnSp macro="">
      <xdr:nvCxnSpPr>
        <xdr:cNvPr id="293" name="直線コネクタ 292"/>
        <xdr:cNvCxnSpPr/>
      </xdr:nvCxnSpPr>
      <xdr:spPr>
        <a:xfrm>
          <a:off x="3797300" y="13792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120650</xdr:rowOff>
    </xdr:from>
    <xdr:to>
      <xdr:col>15</xdr:col>
      <xdr:colOff>101600</xdr:colOff>
      <xdr:row>80</xdr:row>
      <xdr:rowOff>50800</xdr:rowOff>
    </xdr:to>
    <xdr:sp macro="" textlink="">
      <xdr:nvSpPr>
        <xdr:cNvPr id="294" name="楕円 293"/>
        <xdr:cNvSpPr/>
      </xdr:nvSpPr>
      <xdr:spPr>
        <a:xfrm>
          <a:off x="2857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0</xdr:rowOff>
    </xdr:from>
    <xdr:to>
      <xdr:col>19</xdr:col>
      <xdr:colOff>177800</xdr:colOff>
      <xdr:row>80</xdr:row>
      <xdr:rowOff>76200</xdr:rowOff>
    </xdr:to>
    <xdr:cxnSp macro="">
      <xdr:nvCxnSpPr>
        <xdr:cNvPr id="295" name="直線コネクタ 294"/>
        <xdr:cNvCxnSpPr/>
      </xdr:nvCxnSpPr>
      <xdr:spPr>
        <a:xfrm>
          <a:off x="2908300" y="1371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44450</xdr:rowOff>
    </xdr:from>
    <xdr:to>
      <xdr:col>10</xdr:col>
      <xdr:colOff>165100</xdr:colOff>
      <xdr:row>79</xdr:row>
      <xdr:rowOff>146050</xdr:rowOff>
    </xdr:to>
    <xdr:sp macro="" textlink="">
      <xdr:nvSpPr>
        <xdr:cNvPr id="296" name="楕円 295"/>
        <xdr:cNvSpPr/>
      </xdr:nvSpPr>
      <xdr:spPr>
        <a:xfrm>
          <a:off x="1968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95250</xdr:rowOff>
    </xdr:from>
    <xdr:to>
      <xdr:col>15</xdr:col>
      <xdr:colOff>50800</xdr:colOff>
      <xdr:row>80</xdr:row>
      <xdr:rowOff>0</xdr:rowOff>
    </xdr:to>
    <xdr:cxnSp macro="">
      <xdr:nvCxnSpPr>
        <xdr:cNvPr id="297" name="直線コネクタ 296"/>
        <xdr:cNvCxnSpPr/>
      </xdr:nvCxnSpPr>
      <xdr:spPr>
        <a:xfrm>
          <a:off x="2019300" y="13639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102888</xdr:rowOff>
    </xdr:from>
    <xdr:ext cx="405111" cy="259045"/>
    <xdr:sp macro="" textlink="">
      <xdr:nvSpPr>
        <xdr:cNvPr id="298" name="n_1aveValue【福祉施設】&#10;有形固定資産減価償却率"/>
        <xdr:cNvSpPr txBox="1"/>
      </xdr:nvSpPr>
      <xdr:spPr>
        <a:xfrm>
          <a:off x="3582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299" name="n_2aveValue【福祉施設】&#10;有形固定資産減価償却率"/>
        <xdr:cNvSpPr txBox="1"/>
      </xdr:nvSpPr>
      <xdr:spPr>
        <a:xfrm>
          <a:off x="2705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xdr:rowOff>
    </xdr:from>
    <xdr:ext cx="405111" cy="259045"/>
    <xdr:sp macro="" textlink="">
      <xdr:nvSpPr>
        <xdr:cNvPr id="300" name="n_3aveValue【福祉施設】&#10;有形固定資産減価償却率"/>
        <xdr:cNvSpPr txBox="1"/>
      </xdr:nvSpPr>
      <xdr:spPr>
        <a:xfrm>
          <a:off x="1816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01" name="n_4aveValue【福祉施設】&#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143527</xdr:rowOff>
    </xdr:from>
    <xdr:ext cx="405111" cy="259045"/>
    <xdr:sp macro="" textlink="">
      <xdr:nvSpPr>
        <xdr:cNvPr id="302" name="n_1mainValue【福祉施設】&#10;有形固定資産減価償却率"/>
        <xdr:cNvSpPr txBox="1"/>
      </xdr:nvSpPr>
      <xdr:spPr>
        <a:xfrm>
          <a:off x="35820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67327</xdr:rowOff>
    </xdr:from>
    <xdr:ext cx="405111" cy="259045"/>
    <xdr:sp macro="" textlink="">
      <xdr:nvSpPr>
        <xdr:cNvPr id="303" name="n_2mainValue【福祉施設】&#10;有形固定資産減価償却率"/>
        <xdr:cNvSpPr txBox="1"/>
      </xdr:nvSpPr>
      <xdr:spPr>
        <a:xfrm>
          <a:off x="2705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162577</xdr:rowOff>
    </xdr:from>
    <xdr:ext cx="405111" cy="259045"/>
    <xdr:sp macro="" textlink="">
      <xdr:nvSpPr>
        <xdr:cNvPr id="304" name="n_3mainValue【福祉施設】&#10;有形固定資産減価償却率"/>
        <xdr:cNvSpPr txBox="1"/>
      </xdr:nvSpPr>
      <xdr:spPr>
        <a:xfrm>
          <a:off x="1816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101600</xdr:rowOff>
    </xdr:to>
    <xdr:cxnSp macro="">
      <xdr:nvCxnSpPr>
        <xdr:cNvPr id="328" name="直線コネクタ 327"/>
        <xdr:cNvCxnSpPr/>
      </xdr:nvCxnSpPr>
      <xdr:spPr>
        <a:xfrm flipV="1">
          <a:off x="10476865" y="13220700"/>
          <a:ext cx="0"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29"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30" name="直線コネクタ 329"/>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31" name="【福祉施設】&#10;一人当たり面積最大値テキスト"/>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32" name="直線コネクタ 331"/>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86377</xdr:rowOff>
    </xdr:from>
    <xdr:ext cx="469744" cy="259045"/>
    <xdr:sp macro="" textlink="">
      <xdr:nvSpPr>
        <xdr:cNvPr id="333" name="【福祉施設】&#10;一人当たり面積平均値テキスト"/>
        <xdr:cNvSpPr txBox="1"/>
      </xdr:nvSpPr>
      <xdr:spPr>
        <a:xfrm>
          <a:off x="10515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34" name="フローチャート: 判断 333"/>
        <xdr:cNvSpPr/>
      </xdr:nvSpPr>
      <xdr:spPr>
        <a:xfrm>
          <a:off x="10426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335" name="フローチャート: 判断 334"/>
        <xdr:cNvSpPr/>
      </xdr:nvSpPr>
      <xdr:spPr>
        <a:xfrm>
          <a:off x="958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36" name="フローチャート: 判断 335"/>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37" name="フローチャート: 判断 336"/>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31750</xdr:rowOff>
    </xdr:from>
    <xdr:to>
      <xdr:col>36</xdr:col>
      <xdr:colOff>165100</xdr:colOff>
      <xdr:row>83</xdr:row>
      <xdr:rowOff>133350</xdr:rowOff>
    </xdr:to>
    <xdr:sp macro="" textlink="">
      <xdr:nvSpPr>
        <xdr:cNvPr id="338" name="フローチャート: 判断 337"/>
        <xdr:cNvSpPr/>
      </xdr:nvSpPr>
      <xdr:spPr>
        <a:xfrm>
          <a:off x="6921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50800</xdr:rowOff>
    </xdr:from>
    <xdr:to>
      <xdr:col>55</xdr:col>
      <xdr:colOff>50800</xdr:colOff>
      <xdr:row>86</xdr:row>
      <xdr:rowOff>152400</xdr:rowOff>
    </xdr:to>
    <xdr:sp macro="" textlink="">
      <xdr:nvSpPr>
        <xdr:cNvPr id="344" name="楕円 343"/>
        <xdr:cNvSpPr/>
      </xdr:nvSpPr>
      <xdr:spPr>
        <a:xfrm>
          <a:off x="104267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137177</xdr:rowOff>
    </xdr:from>
    <xdr:ext cx="469744" cy="259045"/>
    <xdr:sp macro="" textlink="">
      <xdr:nvSpPr>
        <xdr:cNvPr id="345" name="【福祉施設】&#10;一人当たり面積該当値テキスト"/>
        <xdr:cNvSpPr txBox="1"/>
      </xdr:nvSpPr>
      <xdr:spPr>
        <a:xfrm>
          <a:off x="10515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50800</xdr:rowOff>
    </xdr:from>
    <xdr:to>
      <xdr:col>50</xdr:col>
      <xdr:colOff>165100</xdr:colOff>
      <xdr:row>86</xdr:row>
      <xdr:rowOff>152400</xdr:rowOff>
    </xdr:to>
    <xdr:sp macro="" textlink="">
      <xdr:nvSpPr>
        <xdr:cNvPr id="346" name="楕円 345"/>
        <xdr:cNvSpPr/>
      </xdr:nvSpPr>
      <xdr:spPr>
        <a:xfrm>
          <a:off x="9588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101600</xdr:rowOff>
    </xdr:from>
    <xdr:to>
      <xdr:col>55</xdr:col>
      <xdr:colOff>0</xdr:colOff>
      <xdr:row>86</xdr:row>
      <xdr:rowOff>101600</xdr:rowOff>
    </xdr:to>
    <xdr:cxnSp macro="">
      <xdr:nvCxnSpPr>
        <xdr:cNvPr id="347" name="直線コネクタ 346"/>
        <xdr:cNvCxnSpPr/>
      </xdr:nvCxnSpPr>
      <xdr:spPr>
        <a:xfrm>
          <a:off x="96393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50800</xdr:rowOff>
    </xdr:from>
    <xdr:to>
      <xdr:col>46</xdr:col>
      <xdr:colOff>38100</xdr:colOff>
      <xdr:row>86</xdr:row>
      <xdr:rowOff>152400</xdr:rowOff>
    </xdr:to>
    <xdr:sp macro="" textlink="">
      <xdr:nvSpPr>
        <xdr:cNvPr id="348" name="楕円 347"/>
        <xdr:cNvSpPr/>
      </xdr:nvSpPr>
      <xdr:spPr>
        <a:xfrm>
          <a:off x="8699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101600</xdr:rowOff>
    </xdr:from>
    <xdr:to>
      <xdr:col>50</xdr:col>
      <xdr:colOff>114300</xdr:colOff>
      <xdr:row>86</xdr:row>
      <xdr:rowOff>101600</xdr:rowOff>
    </xdr:to>
    <xdr:cxnSp macro="">
      <xdr:nvCxnSpPr>
        <xdr:cNvPr id="349" name="直線コネクタ 348"/>
        <xdr:cNvCxnSpPr/>
      </xdr:nvCxnSpPr>
      <xdr:spPr>
        <a:xfrm>
          <a:off x="87503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50800</xdr:rowOff>
    </xdr:from>
    <xdr:to>
      <xdr:col>41</xdr:col>
      <xdr:colOff>101600</xdr:colOff>
      <xdr:row>86</xdr:row>
      <xdr:rowOff>152400</xdr:rowOff>
    </xdr:to>
    <xdr:sp macro="" textlink="">
      <xdr:nvSpPr>
        <xdr:cNvPr id="350" name="楕円 349"/>
        <xdr:cNvSpPr/>
      </xdr:nvSpPr>
      <xdr:spPr>
        <a:xfrm>
          <a:off x="7810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101600</xdr:rowOff>
    </xdr:from>
    <xdr:to>
      <xdr:col>45</xdr:col>
      <xdr:colOff>177800</xdr:colOff>
      <xdr:row>86</xdr:row>
      <xdr:rowOff>101600</xdr:rowOff>
    </xdr:to>
    <xdr:cxnSp macro="">
      <xdr:nvCxnSpPr>
        <xdr:cNvPr id="351" name="直線コネクタ 350"/>
        <xdr:cNvCxnSpPr/>
      </xdr:nvCxnSpPr>
      <xdr:spPr>
        <a:xfrm>
          <a:off x="78613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10177</xdr:rowOff>
    </xdr:from>
    <xdr:ext cx="469744" cy="259045"/>
    <xdr:sp macro="" textlink="">
      <xdr:nvSpPr>
        <xdr:cNvPr id="352" name="n_1aveValue【福祉施設】&#10;一人当たり面積"/>
        <xdr:cNvSpPr txBox="1"/>
      </xdr:nvSpPr>
      <xdr:spPr>
        <a:xfrm>
          <a:off x="9391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53" name="n_2aveValue【福祉施設】&#10;一人当たり面積"/>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168927</xdr:rowOff>
    </xdr:from>
    <xdr:ext cx="469744" cy="259045"/>
    <xdr:sp macro="" textlink="">
      <xdr:nvSpPr>
        <xdr:cNvPr id="354" name="n_3aveValue【福祉施設】&#10;一人当たり面積"/>
        <xdr:cNvSpPr txBox="1"/>
      </xdr:nvSpPr>
      <xdr:spPr>
        <a:xfrm>
          <a:off x="7626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149877</xdr:rowOff>
    </xdr:from>
    <xdr:ext cx="469744" cy="259045"/>
    <xdr:sp macro="" textlink="">
      <xdr:nvSpPr>
        <xdr:cNvPr id="355" name="n_4aveValue【福祉施設】&#10;一人当たり面積"/>
        <xdr:cNvSpPr txBox="1"/>
      </xdr:nvSpPr>
      <xdr:spPr>
        <a:xfrm>
          <a:off x="6737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143527</xdr:rowOff>
    </xdr:from>
    <xdr:ext cx="469744" cy="259045"/>
    <xdr:sp macro="" textlink="">
      <xdr:nvSpPr>
        <xdr:cNvPr id="356" name="n_1mainValue【福祉施設】&#10;一人当たり面積"/>
        <xdr:cNvSpPr txBox="1"/>
      </xdr:nvSpPr>
      <xdr:spPr>
        <a:xfrm>
          <a:off x="93917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143527</xdr:rowOff>
    </xdr:from>
    <xdr:ext cx="469744" cy="259045"/>
    <xdr:sp macro="" textlink="">
      <xdr:nvSpPr>
        <xdr:cNvPr id="357" name="n_2mainValue【福祉施設】&#10;一人当たり面積"/>
        <xdr:cNvSpPr txBox="1"/>
      </xdr:nvSpPr>
      <xdr:spPr>
        <a:xfrm>
          <a:off x="85154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143527</xdr:rowOff>
    </xdr:from>
    <xdr:ext cx="469744" cy="259045"/>
    <xdr:sp macro="" textlink="">
      <xdr:nvSpPr>
        <xdr:cNvPr id="358" name="n_3mainValue【福祉施設】&#10;一人当たり面積"/>
        <xdr:cNvSpPr txBox="1"/>
      </xdr:nvSpPr>
      <xdr:spPr>
        <a:xfrm>
          <a:off x="76264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23949</xdr:rowOff>
    </xdr:to>
    <xdr:cxnSp macro="">
      <xdr:nvCxnSpPr>
        <xdr:cNvPr id="384" name="直線コネクタ 383"/>
        <xdr:cNvCxnSpPr/>
      </xdr:nvCxnSpPr>
      <xdr:spPr>
        <a:xfrm flipV="1">
          <a:off x="4634865" y="17188543"/>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27776</xdr:rowOff>
    </xdr:from>
    <xdr:ext cx="405111" cy="259045"/>
    <xdr:sp macro="" textlink="">
      <xdr:nvSpPr>
        <xdr:cNvPr id="385" name="【市民会館】&#10;有形固定資産減価償却率最小値テキスト"/>
        <xdr:cNvSpPr txBox="1"/>
      </xdr:nvSpPr>
      <xdr:spPr>
        <a:xfrm>
          <a:off x="4673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23949</xdr:rowOff>
    </xdr:from>
    <xdr:to>
      <xdr:col>24</xdr:col>
      <xdr:colOff>152400</xdr:colOff>
      <xdr:row>108</xdr:row>
      <xdr:rowOff>23949</xdr:rowOff>
    </xdr:to>
    <xdr:cxnSp macro="">
      <xdr:nvCxnSpPr>
        <xdr:cNvPr id="386" name="直線コネクタ 385"/>
        <xdr:cNvCxnSpPr/>
      </xdr:nvCxnSpPr>
      <xdr:spPr>
        <a:xfrm>
          <a:off x="4546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87" name="【市民会館】&#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88" name="直線コネクタ 387"/>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80934</xdr:rowOff>
    </xdr:from>
    <xdr:ext cx="405111" cy="259045"/>
    <xdr:sp macro="" textlink="">
      <xdr:nvSpPr>
        <xdr:cNvPr id="389" name="【市民会館】&#10;有形固定資産減価償却率平均値テキスト"/>
        <xdr:cNvSpPr txBox="1"/>
      </xdr:nvSpPr>
      <xdr:spPr>
        <a:xfrm>
          <a:off x="4673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390" name="フローチャート: 判断 389"/>
        <xdr:cNvSpPr/>
      </xdr:nvSpPr>
      <xdr:spPr>
        <a:xfrm>
          <a:off x="4584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391" name="フローチャート: 判断 390"/>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392" name="フローチャート: 判断 391"/>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93" name="フローチャート: 判断 392"/>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394" name="フローチャート: 判断 393"/>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400" name="楕円 399"/>
        <xdr:cNvSpPr/>
      </xdr:nvSpPr>
      <xdr:spPr>
        <a:xfrm>
          <a:off x="45847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59345</xdr:rowOff>
    </xdr:from>
    <xdr:ext cx="405111" cy="259045"/>
    <xdr:sp macro="" textlink="">
      <xdr:nvSpPr>
        <xdr:cNvPr id="401" name="【市民会館】&#10;有形固定資産減価償却率該当値テキスト"/>
        <xdr:cNvSpPr txBox="1"/>
      </xdr:nvSpPr>
      <xdr:spPr>
        <a:xfrm>
          <a:off x="4673600" y="1789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44994</xdr:rowOff>
    </xdr:from>
    <xdr:to>
      <xdr:col>20</xdr:col>
      <xdr:colOff>38100</xdr:colOff>
      <xdr:row>104</xdr:row>
      <xdr:rowOff>146594</xdr:rowOff>
    </xdr:to>
    <xdr:sp macro="" textlink="">
      <xdr:nvSpPr>
        <xdr:cNvPr id="402" name="楕円 401"/>
        <xdr:cNvSpPr/>
      </xdr:nvSpPr>
      <xdr:spPr>
        <a:xfrm>
          <a:off x="3746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95794</xdr:rowOff>
    </xdr:from>
    <xdr:to>
      <xdr:col>24</xdr:col>
      <xdr:colOff>63500</xdr:colOff>
      <xdr:row>104</xdr:row>
      <xdr:rowOff>131718</xdr:rowOff>
    </xdr:to>
    <xdr:cxnSp macro="">
      <xdr:nvCxnSpPr>
        <xdr:cNvPr id="403" name="直線コネクタ 402"/>
        <xdr:cNvCxnSpPr/>
      </xdr:nvCxnSpPr>
      <xdr:spPr>
        <a:xfrm>
          <a:off x="3797300" y="1792659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9071</xdr:rowOff>
    </xdr:from>
    <xdr:to>
      <xdr:col>15</xdr:col>
      <xdr:colOff>101600</xdr:colOff>
      <xdr:row>104</xdr:row>
      <xdr:rowOff>110671</xdr:rowOff>
    </xdr:to>
    <xdr:sp macro="" textlink="">
      <xdr:nvSpPr>
        <xdr:cNvPr id="404" name="楕円 403"/>
        <xdr:cNvSpPr/>
      </xdr:nvSpPr>
      <xdr:spPr>
        <a:xfrm>
          <a:off x="2857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59871</xdr:rowOff>
    </xdr:from>
    <xdr:to>
      <xdr:col>19</xdr:col>
      <xdr:colOff>177800</xdr:colOff>
      <xdr:row>104</xdr:row>
      <xdr:rowOff>95794</xdr:rowOff>
    </xdr:to>
    <xdr:cxnSp macro="">
      <xdr:nvCxnSpPr>
        <xdr:cNvPr id="405" name="直線コネクタ 404"/>
        <xdr:cNvCxnSpPr/>
      </xdr:nvCxnSpPr>
      <xdr:spPr>
        <a:xfrm>
          <a:off x="2908300" y="178906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144599</xdr:rowOff>
    </xdr:from>
    <xdr:to>
      <xdr:col>10</xdr:col>
      <xdr:colOff>165100</xdr:colOff>
      <xdr:row>104</xdr:row>
      <xdr:rowOff>74749</xdr:rowOff>
    </xdr:to>
    <xdr:sp macro="" textlink="">
      <xdr:nvSpPr>
        <xdr:cNvPr id="406" name="楕円 405"/>
        <xdr:cNvSpPr/>
      </xdr:nvSpPr>
      <xdr:spPr>
        <a:xfrm>
          <a:off x="1968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23949</xdr:rowOff>
    </xdr:from>
    <xdr:to>
      <xdr:col>15</xdr:col>
      <xdr:colOff>50800</xdr:colOff>
      <xdr:row>104</xdr:row>
      <xdr:rowOff>59871</xdr:rowOff>
    </xdr:to>
    <xdr:cxnSp macro="">
      <xdr:nvCxnSpPr>
        <xdr:cNvPr id="407" name="直線コネクタ 406"/>
        <xdr:cNvCxnSpPr/>
      </xdr:nvCxnSpPr>
      <xdr:spPr>
        <a:xfrm>
          <a:off x="2019300" y="1785474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11991</xdr:rowOff>
    </xdr:from>
    <xdr:ext cx="405111" cy="259045"/>
    <xdr:sp macro="" textlink="">
      <xdr:nvSpPr>
        <xdr:cNvPr id="408" name="n_1aveValue【市民会館】&#10;有形固定資産減価償却率"/>
        <xdr:cNvSpPr txBox="1"/>
      </xdr:nvSpPr>
      <xdr:spPr>
        <a:xfrm>
          <a:off x="3582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10358</xdr:rowOff>
    </xdr:from>
    <xdr:ext cx="405111" cy="259045"/>
    <xdr:sp macro="" textlink="">
      <xdr:nvSpPr>
        <xdr:cNvPr id="409" name="n_2aveValue【市民会館】&#10;有形固定資産減価償却率"/>
        <xdr:cNvSpPr txBox="1"/>
      </xdr:nvSpPr>
      <xdr:spPr>
        <a:xfrm>
          <a:off x="2705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410" name="n_3aveValue【市民会館】&#10;有形固定資産減価償却率"/>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11" name="n_4aveValue【市民会館】&#10;有形固定資産減価償却率"/>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163121</xdr:rowOff>
    </xdr:from>
    <xdr:ext cx="405111" cy="259045"/>
    <xdr:sp macro="" textlink="">
      <xdr:nvSpPr>
        <xdr:cNvPr id="412" name="n_1mainValue【市民会館】&#10;有形固定資産減価償却率"/>
        <xdr:cNvSpPr txBox="1"/>
      </xdr:nvSpPr>
      <xdr:spPr>
        <a:xfrm>
          <a:off x="35820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127198</xdr:rowOff>
    </xdr:from>
    <xdr:ext cx="405111" cy="259045"/>
    <xdr:sp macro="" textlink="">
      <xdr:nvSpPr>
        <xdr:cNvPr id="413" name="n_2mainValue【市民会館】&#10;有形固定資産減価償却率"/>
        <xdr:cNvSpPr txBox="1"/>
      </xdr:nvSpPr>
      <xdr:spPr>
        <a:xfrm>
          <a:off x="2705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91276</xdr:rowOff>
    </xdr:from>
    <xdr:ext cx="405111" cy="259045"/>
    <xdr:sp macro="" textlink="">
      <xdr:nvSpPr>
        <xdr:cNvPr id="414" name="n_3mainValue【市民会館】&#10;有形固定資産減価償却率"/>
        <xdr:cNvSpPr txBox="1"/>
      </xdr:nvSpPr>
      <xdr:spPr>
        <a:xfrm>
          <a:off x="1816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5" name="直線コネクタ 42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6" name="テキスト ボックス 42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7" name="直線コネクタ 42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8" name="テキスト ボックス 42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0" name="テキスト ボックス 4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1" name="直線コネクタ 43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2" name="テキスト ボックス 43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3" name="直線コネクタ 43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4" name="テキスト ボックス 43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6" name="テキスト ボックス 4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19050</xdr:rowOff>
    </xdr:from>
    <xdr:to>
      <xdr:col>54</xdr:col>
      <xdr:colOff>189865</xdr:colOff>
      <xdr:row>108</xdr:row>
      <xdr:rowOff>0</xdr:rowOff>
    </xdr:to>
    <xdr:cxnSp macro="">
      <xdr:nvCxnSpPr>
        <xdr:cNvPr id="438" name="直線コネクタ 437"/>
        <xdr:cNvCxnSpPr/>
      </xdr:nvCxnSpPr>
      <xdr:spPr>
        <a:xfrm flipV="1">
          <a:off x="10476865" y="173355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3827</xdr:rowOff>
    </xdr:from>
    <xdr:ext cx="469744" cy="259045"/>
    <xdr:sp macro="" textlink="">
      <xdr:nvSpPr>
        <xdr:cNvPr id="439" name="【市民会館】&#10;一人当たり面積最小値テキスト"/>
        <xdr:cNvSpPr txBox="1"/>
      </xdr:nvSpPr>
      <xdr:spPr>
        <a:xfrm>
          <a:off x="105156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0</xdr:rowOff>
    </xdr:from>
    <xdr:to>
      <xdr:col>55</xdr:col>
      <xdr:colOff>88900</xdr:colOff>
      <xdr:row>108</xdr:row>
      <xdr:rowOff>0</xdr:rowOff>
    </xdr:to>
    <xdr:cxnSp macro="">
      <xdr:nvCxnSpPr>
        <xdr:cNvPr id="440" name="直線コネクタ 439"/>
        <xdr:cNvCxnSpPr/>
      </xdr:nvCxnSpPr>
      <xdr:spPr>
        <a:xfrm>
          <a:off x="10388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137177</xdr:rowOff>
    </xdr:from>
    <xdr:ext cx="469744" cy="259045"/>
    <xdr:sp macro="" textlink="">
      <xdr:nvSpPr>
        <xdr:cNvPr id="441" name="【市民会館】&#10;一人当たり面積最大値テキスト"/>
        <xdr:cNvSpPr txBox="1"/>
      </xdr:nvSpPr>
      <xdr:spPr>
        <a:xfrm>
          <a:off x="10515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19050</xdr:rowOff>
    </xdr:from>
    <xdr:to>
      <xdr:col>55</xdr:col>
      <xdr:colOff>88900</xdr:colOff>
      <xdr:row>101</xdr:row>
      <xdr:rowOff>19050</xdr:rowOff>
    </xdr:to>
    <xdr:cxnSp macro="">
      <xdr:nvCxnSpPr>
        <xdr:cNvPr id="442" name="直線コネクタ 441"/>
        <xdr:cNvCxnSpPr/>
      </xdr:nvCxnSpPr>
      <xdr:spPr>
        <a:xfrm>
          <a:off x="10388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43" name="【市民会館】&#10;一人当たり面積平均値テキスト"/>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44" name="フローチャート: 判断 443"/>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29211</xdr:rowOff>
    </xdr:from>
    <xdr:to>
      <xdr:col>50</xdr:col>
      <xdr:colOff>165100</xdr:colOff>
      <xdr:row>105</xdr:row>
      <xdr:rowOff>130811</xdr:rowOff>
    </xdr:to>
    <xdr:sp macro="" textlink="">
      <xdr:nvSpPr>
        <xdr:cNvPr id="445" name="フローチャート: 判断 444"/>
        <xdr:cNvSpPr/>
      </xdr:nvSpPr>
      <xdr:spPr>
        <a:xfrm>
          <a:off x="958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46" name="フローチャート: 判断 445"/>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47" name="フローチャート: 判断 446"/>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48" name="フローチャート: 判断 447"/>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139700</xdr:rowOff>
    </xdr:from>
    <xdr:to>
      <xdr:col>55</xdr:col>
      <xdr:colOff>50800</xdr:colOff>
      <xdr:row>101</xdr:row>
      <xdr:rowOff>69850</xdr:rowOff>
    </xdr:to>
    <xdr:sp macro="" textlink="">
      <xdr:nvSpPr>
        <xdr:cNvPr id="454" name="楕円 453"/>
        <xdr:cNvSpPr/>
      </xdr:nvSpPr>
      <xdr:spPr>
        <a:xfrm>
          <a:off x="10426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92727</xdr:rowOff>
    </xdr:from>
    <xdr:ext cx="469744" cy="259045"/>
    <xdr:sp macro="" textlink="">
      <xdr:nvSpPr>
        <xdr:cNvPr id="455" name="【市民会館】&#10;一人当たり面積該当値テキスト"/>
        <xdr:cNvSpPr txBox="1"/>
      </xdr:nvSpPr>
      <xdr:spPr>
        <a:xfrm>
          <a:off x="10515600" y="1723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147320</xdr:rowOff>
    </xdr:from>
    <xdr:to>
      <xdr:col>50</xdr:col>
      <xdr:colOff>165100</xdr:colOff>
      <xdr:row>101</xdr:row>
      <xdr:rowOff>77470</xdr:rowOff>
    </xdr:to>
    <xdr:sp macro="" textlink="">
      <xdr:nvSpPr>
        <xdr:cNvPr id="456" name="楕円 455"/>
        <xdr:cNvSpPr/>
      </xdr:nvSpPr>
      <xdr:spPr>
        <a:xfrm>
          <a:off x="95885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19050</xdr:rowOff>
    </xdr:from>
    <xdr:to>
      <xdr:col>55</xdr:col>
      <xdr:colOff>0</xdr:colOff>
      <xdr:row>101</xdr:row>
      <xdr:rowOff>26670</xdr:rowOff>
    </xdr:to>
    <xdr:cxnSp macro="">
      <xdr:nvCxnSpPr>
        <xdr:cNvPr id="457" name="直線コネクタ 456"/>
        <xdr:cNvCxnSpPr/>
      </xdr:nvCxnSpPr>
      <xdr:spPr>
        <a:xfrm flipV="1">
          <a:off x="9639300" y="17335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162561</xdr:rowOff>
    </xdr:from>
    <xdr:to>
      <xdr:col>46</xdr:col>
      <xdr:colOff>38100</xdr:colOff>
      <xdr:row>101</xdr:row>
      <xdr:rowOff>92711</xdr:rowOff>
    </xdr:to>
    <xdr:sp macro="" textlink="">
      <xdr:nvSpPr>
        <xdr:cNvPr id="458" name="楕円 457"/>
        <xdr:cNvSpPr/>
      </xdr:nvSpPr>
      <xdr:spPr>
        <a:xfrm>
          <a:off x="8699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26670</xdr:rowOff>
    </xdr:from>
    <xdr:to>
      <xdr:col>50</xdr:col>
      <xdr:colOff>114300</xdr:colOff>
      <xdr:row>101</xdr:row>
      <xdr:rowOff>41911</xdr:rowOff>
    </xdr:to>
    <xdr:cxnSp macro="">
      <xdr:nvCxnSpPr>
        <xdr:cNvPr id="459" name="直線コネクタ 458"/>
        <xdr:cNvCxnSpPr/>
      </xdr:nvCxnSpPr>
      <xdr:spPr>
        <a:xfrm flipV="1">
          <a:off x="8750300" y="173431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170180</xdr:rowOff>
    </xdr:from>
    <xdr:to>
      <xdr:col>41</xdr:col>
      <xdr:colOff>101600</xdr:colOff>
      <xdr:row>101</xdr:row>
      <xdr:rowOff>100330</xdr:rowOff>
    </xdr:to>
    <xdr:sp macro="" textlink="">
      <xdr:nvSpPr>
        <xdr:cNvPr id="460" name="楕円 459"/>
        <xdr:cNvSpPr/>
      </xdr:nvSpPr>
      <xdr:spPr>
        <a:xfrm>
          <a:off x="7810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41911</xdr:rowOff>
    </xdr:from>
    <xdr:to>
      <xdr:col>45</xdr:col>
      <xdr:colOff>177800</xdr:colOff>
      <xdr:row>101</xdr:row>
      <xdr:rowOff>49530</xdr:rowOff>
    </xdr:to>
    <xdr:cxnSp macro="">
      <xdr:nvCxnSpPr>
        <xdr:cNvPr id="461" name="直線コネクタ 460"/>
        <xdr:cNvCxnSpPr/>
      </xdr:nvCxnSpPr>
      <xdr:spPr>
        <a:xfrm flipV="1">
          <a:off x="7861300" y="173583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121938</xdr:rowOff>
    </xdr:from>
    <xdr:ext cx="469744" cy="259045"/>
    <xdr:sp macro="" textlink="">
      <xdr:nvSpPr>
        <xdr:cNvPr id="462" name="n_1aveValue【市民会館】&#10;一人当たり面積"/>
        <xdr:cNvSpPr txBox="1"/>
      </xdr:nvSpPr>
      <xdr:spPr>
        <a:xfrm>
          <a:off x="93917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63" name="n_2aveValue【市民会館】&#10;一人当たり面積"/>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64" name="n_3aveValue【市民会館】&#10;一人当たり面積"/>
        <xdr:cNvSpPr txBox="1"/>
      </xdr:nvSpPr>
      <xdr:spPr>
        <a:xfrm>
          <a:off x="7626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65" name="n_4aveValue【市民会館】&#10;一人当たり面積"/>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93997</xdr:rowOff>
    </xdr:from>
    <xdr:ext cx="469744" cy="259045"/>
    <xdr:sp macro="" textlink="">
      <xdr:nvSpPr>
        <xdr:cNvPr id="466" name="n_1mainValue【市民会館】&#10;一人当たり面積"/>
        <xdr:cNvSpPr txBox="1"/>
      </xdr:nvSpPr>
      <xdr:spPr>
        <a:xfrm>
          <a:off x="9391727" y="170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109238</xdr:rowOff>
    </xdr:from>
    <xdr:ext cx="469744" cy="259045"/>
    <xdr:sp macro="" textlink="">
      <xdr:nvSpPr>
        <xdr:cNvPr id="467" name="n_2mainValue【市民会館】&#10;一人当たり面積"/>
        <xdr:cNvSpPr txBox="1"/>
      </xdr:nvSpPr>
      <xdr:spPr>
        <a:xfrm>
          <a:off x="8515427"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116857</xdr:rowOff>
    </xdr:from>
    <xdr:ext cx="469744" cy="259045"/>
    <xdr:sp macro="" textlink="">
      <xdr:nvSpPr>
        <xdr:cNvPr id="468" name="n_3mainValue【市民会館】&#10;一人当たり面積"/>
        <xdr:cNvSpPr txBox="1"/>
      </xdr:nvSpPr>
      <xdr:spPr>
        <a:xfrm>
          <a:off x="76264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9" name="テキスト ボックス 47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0" name="直線コネクタ 47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1" name="テキスト ボックス 48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2" name="直線コネクタ 48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3" name="テキスト ボックス 48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4" name="直線コネクタ 48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5" name="テキスト ボックス 48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6" name="直線コネクタ 48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7" name="テキスト ボックス 48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8" name="直線コネクタ 48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9" name="テキスト ボックス 48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1" name="テキスト ボックス 49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114300</xdr:rowOff>
    </xdr:from>
    <xdr:to>
      <xdr:col>85</xdr:col>
      <xdr:colOff>126364</xdr:colOff>
      <xdr:row>41</xdr:row>
      <xdr:rowOff>15240</xdr:rowOff>
    </xdr:to>
    <xdr:cxnSp macro="">
      <xdr:nvCxnSpPr>
        <xdr:cNvPr id="493" name="直線コネクタ 492"/>
        <xdr:cNvCxnSpPr/>
      </xdr:nvCxnSpPr>
      <xdr:spPr>
        <a:xfrm flipV="1">
          <a:off x="16318864" y="577215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94"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95" name="直線コネクタ 494"/>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60977</xdr:rowOff>
    </xdr:from>
    <xdr:ext cx="405111" cy="259045"/>
    <xdr:sp macro="" textlink="">
      <xdr:nvSpPr>
        <xdr:cNvPr id="496" name="【一般廃棄物処理施設】&#10;有形固定資産減価償却率最大値テキスト"/>
        <xdr:cNvSpPr txBox="1"/>
      </xdr:nvSpPr>
      <xdr:spPr>
        <a:xfrm>
          <a:off x="16357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114300</xdr:rowOff>
    </xdr:from>
    <xdr:to>
      <xdr:col>86</xdr:col>
      <xdr:colOff>25400</xdr:colOff>
      <xdr:row>33</xdr:row>
      <xdr:rowOff>114300</xdr:rowOff>
    </xdr:to>
    <xdr:cxnSp macro="">
      <xdr:nvCxnSpPr>
        <xdr:cNvPr id="497" name="直線コネクタ 496"/>
        <xdr:cNvCxnSpPr/>
      </xdr:nvCxnSpPr>
      <xdr:spPr>
        <a:xfrm>
          <a:off x="16230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59072</xdr:rowOff>
    </xdr:from>
    <xdr:ext cx="405111" cy="259045"/>
    <xdr:sp macro="" textlink="">
      <xdr:nvSpPr>
        <xdr:cNvPr id="498" name="【一般廃棄物処理施設】&#10;有形固定資産減価償却率平均値テキスト"/>
        <xdr:cNvSpPr txBox="1"/>
      </xdr:nvSpPr>
      <xdr:spPr>
        <a:xfrm>
          <a:off x="163576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99" name="フローチャート: 判断 498"/>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00" name="フローチャート: 判断 499"/>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01" name="フローチャート: 判断 500"/>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02" name="フローチャート: 判断 501"/>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44450</xdr:rowOff>
    </xdr:from>
    <xdr:to>
      <xdr:col>67</xdr:col>
      <xdr:colOff>101600</xdr:colOff>
      <xdr:row>36</xdr:row>
      <xdr:rowOff>146050</xdr:rowOff>
    </xdr:to>
    <xdr:sp macro="" textlink="">
      <xdr:nvSpPr>
        <xdr:cNvPr id="503" name="フローチャート: 判断 502"/>
        <xdr:cNvSpPr/>
      </xdr:nvSpPr>
      <xdr:spPr>
        <a:xfrm>
          <a:off x="12763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71120</xdr:rowOff>
    </xdr:from>
    <xdr:to>
      <xdr:col>85</xdr:col>
      <xdr:colOff>177800</xdr:colOff>
      <xdr:row>36</xdr:row>
      <xdr:rowOff>1270</xdr:rowOff>
    </xdr:to>
    <xdr:sp macro="" textlink="">
      <xdr:nvSpPr>
        <xdr:cNvPr id="509" name="楕円 508"/>
        <xdr:cNvSpPr/>
      </xdr:nvSpPr>
      <xdr:spPr>
        <a:xfrm>
          <a:off x="16268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93997</xdr:rowOff>
    </xdr:from>
    <xdr:ext cx="405111" cy="259045"/>
    <xdr:sp macro="" textlink="">
      <xdr:nvSpPr>
        <xdr:cNvPr id="510" name="【一般廃棄物処理施設】&#10;有形固定資産減価償却率該当値テキスト"/>
        <xdr:cNvSpPr txBox="1"/>
      </xdr:nvSpPr>
      <xdr:spPr>
        <a:xfrm>
          <a:off x="16357600"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46355</xdr:rowOff>
    </xdr:from>
    <xdr:to>
      <xdr:col>81</xdr:col>
      <xdr:colOff>101600</xdr:colOff>
      <xdr:row>34</xdr:row>
      <xdr:rowOff>147955</xdr:rowOff>
    </xdr:to>
    <xdr:sp macro="" textlink="">
      <xdr:nvSpPr>
        <xdr:cNvPr id="511" name="楕円 510"/>
        <xdr:cNvSpPr/>
      </xdr:nvSpPr>
      <xdr:spPr>
        <a:xfrm>
          <a:off x="154305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97155</xdr:rowOff>
    </xdr:from>
    <xdr:to>
      <xdr:col>85</xdr:col>
      <xdr:colOff>127000</xdr:colOff>
      <xdr:row>35</xdr:row>
      <xdr:rowOff>121920</xdr:rowOff>
    </xdr:to>
    <xdr:cxnSp macro="">
      <xdr:nvCxnSpPr>
        <xdr:cNvPr id="512" name="直線コネクタ 511"/>
        <xdr:cNvCxnSpPr/>
      </xdr:nvCxnSpPr>
      <xdr:spPr>
        <a:xfrm>
          <a:off x="15481300" y="5926455"/>
          <a:ext cx="8382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147320</xdr:rowOff>
    </xdr:from>
    <xdr:to>
      <xdr:col>76</xdr:col>
      <xdr:colOff>165100</xdr:colOff>
      <xdr:row>35</xdr:row>
      <xdr:rowOff>77470</xdr:rowOff>
    </xdr:to>
    <xdr:sp macro="" textlink="">
      <xdr:nvSpPr>
        <xdr:cNvPr id="513" name="楕円 512"/>
        <xdr:cNvSpPr/>
      </xdr:nvSpPr>
      <xdr:spPr>
        <a:xfrm>
          <a:off x="14541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97155</xdr:rowOff>
    </xdr:from>
    <xdr:to>
      <xdr:col>81</xdr:col>
      <xdr:colOff>50800</xdr:colOff>
      <xdr:row>35</xdr:row>
      <xdr:rowOff>26670</xdr:rowOff>
    </xdr:to>
    <xdr:cxnSp macro="">
      <xdr:nvCxnSpPr>
        <xdr:cNvPr id="514" name="直線コネクタ 513"/>
        <xdr:cNvCxnSpPr/>
      </xdr:nvCxnSpPr>
      <xdr:spPr>
        <a:xfrm flipV="1">
          <a:off x="14592300" y="592645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101600</xdr:rowOff>
    </xdr:from>
    <xdr:to>
      <xdr:col>72</xdr:col>
      <xdr:colOff>38100</xdr:colOff>
      <xdr:row>35</xdr:row>
      <xdr:rowOff>31750</xdr:rowOff>
    </xdr:to>
    <xdr:sp macro="" textlink="">
      <xdr:nvSpPr>
        <xdr:cNvPr id="515" name="楕円 514"/>
        <xdr:cNvSpPr/>
      </xdr:nvSpPr>
      <xdr:spPr>
        <a:xfrm>
          <a:off x="13652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152400</xdr:rowOff>
    </xdr:from>
    <xdr:to>
      <xdr:col>76</xdr:col>
      <xdr:colOff>114300</xdr:colOff>
      <xdr:row>35</xdr:row>
      <xdr:rowOff>26670</xdr:rowOff>
    </xdr:to>
    <xdr:cxnSp macro="">
      <xdr:nvCxnSpPr>
        <xdr:cNvPr id="516" name="直線コネクタ 515"/>
        <xdr:cNvCxnSpPr/>
      </xdr:nvCxnSpPr>
      <xdr:spPr>
        <a:xfrm>
          <a:off x="13703300" y="5981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102887</xdr:rowOff>
    </xdr:from>
    <xdr:ext cx="405111" cy="259045"/>
    <xdr:sp macro="" textlink="">
      <xdr:nvSpPr>
        <xdr:cNvPr id="517" name="n_1aveValue【一般廃棄物処理施設】&#10;有形固定資産減価償却率"/>
        <xdr:cNvSpPr txBox="1"/>
      </xdr:nvSpPr>
      <xdr:spPr>
        <a:xfrm>
          <a:off x="15266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36212</xdr:rowOff>
    </xdr:from>
    <xdr:ext cx="405111" cy="259045"/>
    <xdr:sp macro="" textlink="">
      <xdr:nvSpPr>
        <xdr:cNvPr id="518" name="n_2aveValue【一般廃棄物処理施設】&#10;有形固定資産減価償却率"/>
        <xdr:cNvSpPr txBox="1"/>
      </xdr:nvSpPr>
      <xdr:spPr>
        <a:xfrm>
          <a:off x="14389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519" name="n_3aveValue【一般廃棄物処理施設】&#10;有形固定資産減価償却率"/>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162577</xdr:rowOff>
    </xdr:from>
    <xdr:ext cx="405111" cy="259045"/>
    <xdr:sp macro="" textlink="">
      <xdr:nvSpPr>
        <xdr:cNvPr id="520" name="n_4aveValue【一般廃棄物処理施設】&#10;有形固定資産減価償却率"/>
        <xdr:cNvSpPr txBox="1"/>
      </xdr:nvSpPr>
      <xdr:spPr>
        <a:xfrm>
          <a:off x="12611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164482</xdr:rowOff>
    </xdr:from>
    <xdr:ext cx="405111" cy="259045"/>
    <xdr:sp macro="" textlink="">
      <xdr:nvSpPr>
        <xdr:cNvPr id="521" name="n_1mainValue【一般廃棄物処理施設】&#10;有形固定資産減価償却率"/>
        <xdr:cNvSpPr txBox="1"/>
      </xdr:nvSpPr>
      <xdr:spPr>
        <a:xfrm>
          <a:off x="15266044" y="56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93997</xdr:rowOff>
    </xdr:from>
    <xdr:ext cx="405111" cy="259045"/>
    <xdr:sp macro="" textlink="">
      <xdr:nvSpPr>
        <xdr:cNvPr id="522" name="n_2mainValue【一般廃棄物処理施設】&#10;有形固定資産減価償却率"/>
        <xdr:cNvSpPr txBox="1"/>
      </xdr:nvSpPr>
      <xdr:spPr>
        <a:xfrm>
          <a:off x="143897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48277</xdr:rowOff>
    </xdr:from>
    <xdr:ext cx="405111" cy="259045"/>
    <xdr:sp macro="" textlink="">
      <xdr:nvSpPr>
        <xdr:cNvPr id="523" name="n_3mainValue【一般廃棄物処理施設】&#10;有形固定資産減価償却率"/>
        <xdr:cNvSpPr txBox="1"/>
      </xdr:nvSpPr>
      <xdr:spPr>
        <a:xfrm>
          <a:off x="135007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4" name="直線コネクタ 53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5" name="テキスト ボックス 53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6" name="直線コネクタ 53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7" name="テキスト ボックス 53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8" name="直線コネクタ 53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39" name="テキスト ボックス 538"/>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0" name="直線コネクタ 53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41" name="テキスト ボックス 540"/>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2" name="直線コネクタ 54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3" name="テキスト ボックス 54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8776</xdr:rowOff>
    </xdr:from>
    <xdr:to>
      <xdr:col>116</xdr:col>
      <xdr:colOff>62864</xdr:colOff>
      <xdr:row>41</xdr:row>
      <xdr:rowOff>43637</xdr:rowOff>
    </xdr:to>
    <xdr:cxnSp macro="">
      <xdr:nvCxnSpPr>
        <xdr:cNvPr id="547" name="直線コネクタ 546"/>
        <xdr:cNvCxnSpPr/>
      </xdr:nvCxnSpPr>
      <xdr:spPr>
        <a:xfrm flipV="1">
          <a:off x="22160864" y="5666626"/>
          <a:ext cx="0" cy="1406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47464</xdr:rowOff>
    </xdr:from>
    <xdr:ext cx="534377" cy="259045"/>
    <xdr:sp macro="" textlink="">
      <xdr:nvSpPr>
        <xdr:cNvPr id="548" name="【一般廃棄物処理施設】&#10;一人当たり有形固定資産（償却資産）額最小値テキスト"/>
        <xdr:cNvSpPr txBox="1"/>
      </xdr:nvSpPr>
      <xdr:spPr>
        <a:xfrm>
          <a:off x="22199600" y="707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43637</xdr:rowOff>
    </xdr:from>
    <xdr:to>
      <xdr:col>116</xdr:col>
      <xdr:colOff>152400</xdr:colOff>
      <xdr:row>41</xdr:row>
      <xdr:rowOff>43637</xdr:rowOff>
    </xdr:to>
    <xdr:cxnSp macro="">
      <xdr:nvCxnSpPr>
        <xdr:cNvPr id="549" name="直線コネクタ 548"/>
        <xdr:cNvCxnSpPr/>
      </xdr:nvCxnSpPr>
      <xdr:spPr>
        <a:xfrm>
          <a:off x="22072600" y="707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126903</xdr:rowOff>
    </xdr:from>
    <xdr:ext cx="599010" cy="259045"/>
    <xdr:sp macro="" textlink="">
      <xdr:nvSpPr>
        <xdr:cNvPr id="550" name="【一般廃棄物処理施設】&#10;一人当たり有形固定資産（償却資産）額最大値テキスト"/>
        <xdr:cNvSpPr txBox="1"/>
      </xdr:nvSpPr>
      <xdr:spPr>
        <a:xfrm>
          <a:off x="22199600" y="544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8776</xdr:rowOff>
    </xdr:from>
    <xdr:to>
      <xdr:col>116</xdr:col>
      <xdr:colOff>152400</xdr:colOff>
      <xdr:row>33</xdr:row>
      <xdr:rowOff>8776</xdr:rowOff>
    </xdr:to>
    <xdr:cxnSp macro="">
      <xdr:nvCxnSpPr>
        <xdr:cNvPr id="551" name="直線コネクタ 550"/>
        <xdr:cNvCxnSpPr/>
      </xdr:nvCxnSpPr>
      <xdr:spPr>
        <a:xfrm>
          <a:off x="22072600" y="566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63479</xdr:rowOff>
    </xdr:from>
    <xdr:ext cx="534377" cy="259045"/>
    <xdr:sp macro="" textlink="">
      <xdr:nvSpPr>
        <xdr:cNvPr id="552" name="【一般廃棄物処理施設】&#10;一人当たり有形固定資産（償却資産）額平均値テキスト"/>
        <xdr:cNvSpPr txBox="1"/>
      </xdr:nvSpPr>
      <xdr:spPr>
        <a:xfrm>
          <a:off x="22199600" y="623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40602</xdr:rowOff>
    </xdr:from>
    <xdr:to>
      <xdr:col>116</xdr:col>
      <xdr:colOff>114300</xdr:colOff>
      <xdr:row>37</xdr:row>
      <xdr:rowOff>142202</xdr:rowOff>
    </xdr:to>
    <xdr:sp macro="" textlink="">
      <xdr:nvSpPr>
        <xdr:cNvPr id="553" name="フローチャート: 判断 552"/>
        <xdr:cNvSpPr/>
      </xdr:nvSpPr>
      <xdr:spPr>
        <a:xfrm>
          <a:off x="22110700" y="638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90386</xdr:rowOff>
    </xdr:from>
    <xdr:to>
      <xdr:col>112</xdr:col>
      <xdr:colOff>38100</xdr:colOff>
      <xdr:row>38</xdr:row>
      <xdr:rowOff>20536</xdr:rowOff>
    </xdr:to>
    <xdr:sp macro="" textlink="">
      <xdr:nvSpPr>
        <xdr:cNvPr id="554" name="フローチャート: 判断 553"/>
        <xdr:cNvSpPr/>
      </xdr:nvSpPr>
      <xdr:spPr>
        <a:xfrm>
          <a:off x="21272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162522</xdr:rowOff>
    </xdr:from>
    <xdr:to>
      <xdr:col>107</xdr:col>
      <xdr:colOff>101600</xdr:colOff>
      <xdr:row>38</xdr:row>
      <xdr:rowOff>92672</xdr:rowOff>
    </xdr:to>
    <xdr:sp macro="" textlink="">
      <xdr:nvSpPr>
        <xdr:cNvPr id="555" name="フローチャート: 判断 554"/>
        <xdr:cNvSpPr/>
      </xdr:nvSpPr>
      <xdr:spPr>
        <a:xfrm>
          <a:off x="20383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25603</xdr:rowOff>
    </xdr:from>
    <xdr:to>
      <xdr:col>102</xdr:col>
      <xdr:colOff>165100</xdr:colOff>
      <xdr:row>38</xdr:row>
      <xdr:rowOff>127203</xdr:rowOff>
    </xdr:to>
    <xdr:sp macro="" textlink="">
      <xdr:nvSpPr>
        <xdr:cNvPr id="556" name="フローチャート: 判断 555"/>
        <xdr:cNvSpPr/>
      </xdr:nvSpPr>
      <xdr:spPr>
        <a:xfrm>
          <a:off x="19494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49784</xdr:rowOff>
    </xdr:from>
    <xdr:to>
      <xdr:col>98</xdr:col>
      <xdr:colOff>38100</xdr:colOff>
      <xdr:row>38</xdr:row>
      <xdr:rowOff>151384</xdr:rowOff>
    </xdr:to>
    <xdr:sp macro="" textlink="">
      <xdr:nvSpPr>
        <xdr:cNvPr id="557" name="フローチャート: 判断 556"/>
        <xdr:cNvSpPr/>
      </xdr:nvSpPr>
      <xdr:spPr>
        <a:xfrm>
          <a:off x="18605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120472</xdr:rowOff>
    </xdr:from>
    <xdr:to>
      <xdr:col>116</xdr:col>
      <xdr:colOff>114300</xdr:colOff>
      <xdr:row>40</xdr:row>
      <xdr:rowOff>50622</xdr:rowOff>
    </xdr:to>
    <xdr:sp macro="" textlink="">
      <xdr:nvSpPr>
        <xdr:cNvPr id="563" name="楕円 562"/>
        <xdr:cNvSpPr/>
      </xdr:nvSpPr>
      <xdr:spPr>
        <a:xfrm>
          <a:off x="22110700" y="68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98899</xdr:rowOff>
    </xdr:from>
    <xdr:ext cx="534377" cy="259045"/>
    <xdr:sp macro="" textlink="">
      <xdr:nvSpPr>
        <xdr:cNvPr id="564" name="【一般廃棄物処理施設】&#10;一人当たり有形固定資産（償却資産）額該当値テキスト"/>
        <xdr:cNvSpPr txBox="1"/>
      </xdr:nvSpPr>
      <xdr:spPr>
        <a:xfrm>
          <a:off x="22199600" y="67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122796</xdr:rowOff>
    </xdr:from>
    <xdr:to>
      <xdr:col>112</xdr:col>
      <xdr:colOff>38100</xdr:colOff>
      <xdr:row>40</xdr:row>
      <xdr:rowOff>52946</xdr:rowOff>
    </xdr:to>
    <xdr:sp macro="" textlink="">
      <xdr:nvSpPr>
        <xdr:cNvPr id="565" name="楕円 564"/>
        <xdr:cNvSpPr/>
      </xdr:nvSpPr>
      <xdr:spPr>
        <a:xfrm>
          <a:off x="21272500" y="68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171272</xdr:rowOff>
    </xdr:from>
    <xdr:to>
      <xdr:col>116</xdr:col>
      <xdr:colOff>63500</xdr:colOff>
      <xdr:row>40</xdr:row>
      <xdr:rowOff>2146</xdr:rowOff>
    </xdr:to>
    <xdr:cxnSp macro="">
      <xdr:nvCxnSpPr>
        <xdr:cNvPr id="566" name="直線コネクタ 565"/>
        <xdr:cNvCxnSpPr/>
      </xdr:nvCxnSpPr>
      <xdr:spPr>
        <a:xfrm flipV="1">
          <a:off x="21323300" y="6857822"/>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125717</xdr:rowOff>
    </xdr:from>
    <xdr:to>
      <xdr:col>107</xdr:col>
      <xdr:colOff>101600</xdr:colOff>
      <xdr:row>40</xdr:row>
      <xdr:rowOff>55867</xdr:rowOff>
    </xdr:to>
    <xdr:sp macro="" textlink="">
      <xdr:nvSpPr>
        <xdr:cNvPr id="567" name="楕円 566"/>
        <xdr:cNvSpPr/>
      </xdr:nvSpPr>
      <xdr:spPr>
        <a:xfrm>
          <a:off x="20383500" y="681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2146</xdr:rowOff>
    </xdr:from>
    <xdr:to>
      <xdr:col>111</xdr:col>
      <xdr:colOff>177800</xdr:colOff>
      <xdr:row>40</xdr:row>
      <xdr:rowOff>5067</xdr:rowOff>
    </xdr:to>
    <xdr:cxnSp macro="">
      <xdr:nvCxnSpPr>
        <xdr:cNvPr id="568" name="直線コネクタ 567"/>
        <xdr:cNvCxnSpPr/>
      </xdr:nvCxnSpPr>
      <xdr:spPr>
        <a:xfrm flipV="1">
          <a:off x="20434300" y="6860146"/>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129070</xdr:rowOff>
    </xdr:from>
    <xdr:to>
      <xdr:col>102</xdr:col>
      <xdr:colOff>165100</xdr:colOff>
      <xdr:row>40</xdr:row>
      <xdr:rowOff>59220</xdr:rowOff>
    </xdr:to>
    <xdr:sp macro="" textlink="">
      <xdr:nvSpPr>
        <xdr:cNvPr id="569" name="楕円 568"/>
        <xdr:cNvSpPr/>
      </xdr:nvSpPr>
      <xdr:spPr>
        <a:xfrm>
          <a:off x="19494500" y="68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5067</xdr:rowOff>
    </xdr:from>
    <xdr:to>
      <xdr:col>107</xdr:col>
      <xdr:colOff>50800</xdr:colOff>
      <xdr:row>40</xdr:row>
      <xdr:rowOff>8420</xdr:rowOff>
    </xdr:to>
    <xdr:cxnSp macro="">
      <xdr:nvCxnSpPr>
        <xdr:cNvPr id="570" name="直線コネクタ 569"/>
        <xdr:cNvCxnSpPr/>
      </xdr:nvCxnSpPr>
      <xdr:spPr>
        <a:xfrm flipV="1">
          <a:off x="19545300" y="6863067"/>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37063</xdr:rowOff>
    </xdr:from>
    <xdr:ext cx="534377" cy="259045"/>
    <xdr:sp macro="" textlink="">
      <xdr:nvSpPr>
        <xdr:cNvPr id="571" name="n_1aveValue【一般廃棄物処理施設】&#10;一人当たり有形固定資産（償却資産）額"/>
        <xdr:cNvSpPr txBox="1"/>
      </xdr:nvSpPr>
      <xdr:spPr>
        <a:xfrm>
          <a:off x="21043411" y="62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109199</xdr:rowOff>
    </xdr:from>
    <xdr:ext cx="534377" cy="259045"/>
    <xdr:sp macro="" textlink="">
      <xdr:nvSpPr>
        <xdr:cNvPr id="572" name="n_2aveValue【一般廃棄物処理施設】&#10;一人当たり有形固定資産（償却資産）額"/>
        <xdr:cNvSpPr txBox="1"/>
      </xdr:nvSpPr>
      <xdr:spPr>
        <a:xfrm>
          <a:off x="201671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143730</xdr:rowOff>
    </xdr:from>
    <xdr:ext cx="534377" cy="259045"/>
    <xdr:sp macro="" textlink="">
      <xdr:nvSpPr>
        <xdr:cNvPr id="573" name="n_3aveValue【一般廃棄物処理施設】&#10;一人当たり有形固定資産（償却資産）額"/>
        <xdr:cNvSpPr txBox="1"/>
      </xdr:nvSpPr>
      <xdr:spPr>
        <a:xfrm>
          <a:off x="192781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167911</xdr:rowOff>
    </xdr:from>
    <xdr:ext cx="534377" cy="259045"/>
    <xdr:sp macro="" textlink="">
      <xdr:nvSpPr>
        <xdr:cNvPr id="574" name="n_4aveValue【一般廃棄物処理施設】&#10;一人当たり有形固定資産（償却資産）額"/>
        <xdr:cNvSpPr txBox="1"/>
      </xdr:nvSpPr>
      <xdr:spPr>
        <a:xfrm>
          <a:off x="18389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44073</xdr:rowOff>
    </xdr:from>
    <xdr:ext cx="534377" cy="259045"/>
    <xdr:sp macro="" textlink="">
      <xdr:nvSpPr>
        <xdr:cNvPr id="575" name="n_1mainValue【一般廃棄物処理施設】&#10;一人当たり有形固定資産（償却資産）額"/>
        <xdr:cNvSpPr txBox="1"/>
      </xdr:nvSpPr>
      <xdr:spPr>
        <a:xfrm>
          <a:off x="21043411" y="690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46994</xdr:rowOff>
    </xdr:from>
    <xdr:ext cx="534377" cy="259045"/>
    <xdr:sp macro="" textlink="">
      <xdr:nvSpPr>
        <xdr:cNvPr id="576" name="n_2mainValue【一般廃棄物処理施設】&#10;一人当たり有形固定資産（償却資産）額"/>
        <xdr:cNvSpPr txBox="1"/>
      </xdr:nvSpPr>
      <xdr:spPr>
        <a:xfrm>
          <a:off x="20167111" y="690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50347</xdr:rowOff>
    </xdr:from>
    <xdr:ext cx="534377" cy="259045"/>
    <xdr:sp macro="" textlink="">
      <xdr:nvSpPr>
        <xdr:cNvPr id="577" name="n_3mainValue【一般廃棄物処理施設】&#10;一人当たり有形固定資産（償却資産）額"/>
        <xdr:cNvSpPr txBox="1"/>
      </xdr:nvSpPr>
      <xdr:spPr>
        <a:xfrm>
          <a:off x="19278111" y="690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9" name="直線コネクタ 5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0" name="テキスト ボックス 58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1" name="直線コネクタ 5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2" name="テキスト ボックス 5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3" name="直線コネクタ 5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4" name="テキスト ボックス 5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5" name="直線コネクタ 5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6" name="テキスト ボックス 5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7" name="直線コネクタ 5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8" name="テキスト ボックス 5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0" name="テキスト ボックス 59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xdr:rowOff>
    </xdr:from>
    <xdr:to>
      <xdr:col>85</xdr:col>
      <xdr:colOff>126364</xdr:colOff>
      <xdr:row>63</xdr:row>
      <xdr:rowOff>3810</xdr:rowOff>
    </xdr:to>
    <xdr:cxnSp macro="">
      <xdr:nvCxnSpPr>
        <xdr:cNvPr id="602" name="直線コネクタ 601"/>
        <xdr:cNvCxnSpPr/>
      </xdr:nvCxnSpPr>
      <xdr:spPr>
        <a:xfrm flipV="1">
          <a:off x="16318864" y="94392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7637</xdr:rowOff>
    </xdr:from>
    <xdr:ext cx="405111" cy="259045"/>
    <xdr:sp macro="" textlink="">
      <xdr:nvSpPr>
        <xdr:cNvPr id="603" name="【保健センター・保健所】&#10;有形固定資産減価償却率最小値テキスト"/>
        <xdr:cNvSpPr txBox="1"/>
      </xdr:nvSpPr>
      <xdr:spPr>
        <a:xfrm>
          <a:off x="16357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3810</xdr:rowOff>
    </xdr:from>
    <xdr:to>
      <xdr:col>86</xdr:col>
      <xdr:colOff>25400</xdr:colOff>
      <xdr:row>63</xdr:row>
      <xdr:rowOff>3810</xdr:rowOff>
    </xdr:to>
    <xdr:cxnSp macro="">
      <xdr:nvCxnSpPr>
        <xdr:cNvPr id="604" name="直線コネクタ 603"/>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127652</xdr:rowOff>
    </xdr:from>
    <xdr:ext cx="405111" cy="259045"/>
    <xdr:sp macro="" textlink="">
      <xdr:nvSpPr>
        <xdr:cNvPr id="605" name="【保健センター・保健所】&#10;有形固定資産減価償却率最大値テキスト"/>
        <xdr:cNvSpPr txBox="1"/>
      </xdr:nvSpPr>
      <xdr:spPr>
        <a:xfrm>
          <a:off x="16357600" y="921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xdr:rowOff>
    </xdr:from>
    <xdr:to>
      <xdr:col>86</xdr:col>
      <xdr:colOff>25400</xdr:colOff>
      <xdr:row>55</xdr:row>
      <xdr:rowOff>9525</xdr:rowOff>
    </xdr:to>
    <xdr:cxnSp macro="">
      <xdr:nvCxnSpPr>
        <xdr:cNvPr id="606" name="直線コネクタ 605"/>
        <xdr:cNvCxnSpPr/>
      </xdr:nvCxnSpPr>
      <xdr:spPr>
        <a:xfrm>
          <a:off x="16230600" y="943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93997</xdr:rowOff>
    </xdr:from>
    <xdr:ext cx="405111" cy="259045"/>
    <xdr:sp macro="" textlink="">
      <xdr:nvSpPr>
        <xdr:cNvPr id="607" name="【保健センター・保健所】&#10;有形固定資産減価償却率平均値テキスト"/>
        <xdr:cNvSpPr txBox="1"/>
      </xdr:nvSpPr>
      <xdr:spPr>
        <a:xfrm>
          <a:off x="16357600" y="986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71120</xdr:rowOff>
    </xdr:from>
    <xdr:to>
      <xdr:col>85</xdr:col>
      <xdr:colOff>177800</xdr:colOff>
      <xdr:row>59</xdr:row>
      <xdr:rowOff>1270</xdr:rowOff>
    </xdr:to>
    <xdr:sp macro="" textlink="">
      <xdr:nvSpPr>
        <xdr:cNvPr id="608" name="フローチャート: 判断 607"/>
        <xdr:cNvSpPr/>
      </xdr:nvSpPr>
      <xdr:spPr>
        <a:xfrm>
          <a:off x="162687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42545</xdr:rowOff>
    </xdr:from>
    <xdr:to>
      <xdr:col>81</xdr:col>
      <xdr:colOff>101600</xdr:colOff>
      <xdr:row>58</xdr:row>
      <xdr:rowOff>144145</xdr:rowOff>
    </xdr:to>
    <xdr:sp macro="" textlink="">
      <xdr:nvSpPr>
        <xdr:cNvPr id="609" name="フローチャート: 判断 608"/>
        <xdr:cNvSpPr/>
      </xdr:nvSpPr>
      <xdr:spPr>
        <a:xfrm>
          <a:off x="15430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164465</xdr:rowOff>
    </xdr:from>
    <xdr:to>
      <xdr:col>76</xdr:col>
      <xdr:colOff>165100</xdr:colOff>
      <xdr:row>58</xdr:row>
      <xdr:rowOff>94615</xdr:rowOff>
    </xdr:to>
    <xdr:sp macro="" textlink="">
      <xdr:nvSpPr>
        <xdr:cNvPr id="610" name="フローチャート: 判断 609"/>
        <xdr:cNvSpPr/>
      </xdr:nvSpPr>
      <xdr:spPr>
        <a:xfrm>
          <a:off x="14541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132080</xdr:rowOff>
    </xdr:from>
    <xdr:to>
      <xdr:col>72</xdr:col>
      <xdr:colOff>38100</xdr:colOff>
      <xdr:row>58</xdr:row>
      <xdr:rowOff>62230</xdr:rowOff>
    </xdr:to>
    <xdr:sp macro="" textlink="">
      <xdr:nvSpPr>
        <xdr:cNvPr id="611" name="フローチャート: 判断 610"/>
        <xdr:cNvSpPr/>
      </xdr:nvSpPr>
      <xdr:spPr>
        <a:xfrm>
          <a:off x="13652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103505</xdr:rowOff>
    </xdr:from>
    <xdr:to>
      <xdr:col>67</xdr:col>
      <xdr:colOff>101600</xdr:colOff>
      <xdr:row>58</xdr:row>
      <xdr:rowOff>33655</xdr:rowOff>
    </xdr:to>
    <xdr:sp macro="" textlink="">
      <xdr:nvSpPr>
        <xdr:cNvPr id="612" name="フローチャート: 判断 611"/>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71120</xdr:rowOff>
    </xdr:from>
    <xdr:to>
      <xdr:col>85</xdr:col>
      <xdr:colOff>177800</xdr:colOff>
      <xdr:row>59</xdr:row>
      <xdr:rowOff>1270</xdr:rowOff>
    </xdr:to>
    <xdr:sp macro="" textlink="">
      <xdr:nvSpPr>
        <xdr:cNvPr id="618" name="楕円 617"/>
        <xdr:cNvSpPr/>
      </xdr:nvSpPr>
      <xdr:spPr>
        <a:xfrm>
          <a:off x="162687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49547</xdr:rowOff>
    </xdr:from>
    <xdr:ext cx="405111" cy="259045"/>
    <xdr:sp macro="" textlink="">
      <xdr:nvSpPr>
        <xdr:cNvPr id="619" name="【保健センター・保健所】&#10;有形固定資産減価償却率該当値テキスト"/>
        <xdr:cNvSpPr txBox="1"/>
      </xdr:nvSpPr>
      <xdr:spPr>
        <a:xfrm>
          <a:off x="16357600"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29210</xdr:rowOff>
    </xdr:from>
    <xdr:to>
      <xdr:col>81</xdr:col>
      <xdr:colOff>101600</xdr:colOff>
      <xdr:row>58</xdr:row>
      <xdr:rowOff>130810</xdr:rowOff>
    </xdr:to>
    <xdr:sp macro="" textlink="">
      <xdr:nvSpPr>
        <xdr:cNvPr id="620" name="楕円 619"/>
        <xdr:cNvSpPr/>
      </xdr:nvSpPr>
      <xdr:spPr>
        <a:xfrm>
          <a:off x="15430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80010</xdr:rowOff>
    </xdr:from>
    <xdr:to>
      <xdr:col>85</xdr:col>
      <xdr:colOff>127000</xdr:colOff>
      <xdr:row>58</xdr:row>
      <xdr:rowOff>121920</xdr:rowOff>
    </xdr:to>
    <xdr:cxnSp macro="">
      <xdr:nvCxnSpPr>
        <xdr:cNvPr id="621" name="直線コネクタ 620"/>
        <xdr:cNvCxnSpPr/>
      </xdr:nvCxnSpPr>
      <xdr:spPr>
        <a:xfrm>
          <a:off x="15481300" y="100241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158750</xdr:rowOff>
    </xdr:from>
    <xdr:to>
      <xdr:col>76</xdr:col>
      <xdr:colOff>165100</xdr:colOff>
      <xdr:row>58</xdr:row>
      <xdr:rowOff>88900</xdr:rowOff>
    </xdr:to>
    <xdr:sp macro="" textlink="">
      <xdr:nvSpPr>
        <xdr:cNvPr id="622" name="楕円 621"/>
        <xdr:cNvSpPr/>
      </xdr:nvSpPr>
      <xdr:spPr>
        <a:xfrm>
          <a:off x="14541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38100</xdr:rowOff>
    </xdr:from>
    <xdr:to>
      <xdr:col>81</xdr:col>
      <xdr:colOff>50800</xdr:colOff>
      <xdr:row>58</xdr:row>
      <xdr:rowOff>80010</xdr:rowOff>
    </xdr:to>
    <xdr:cxnSp macro="">
      <xdr:nvCxnSpPr>
        <xdr:cNvPr id="623" name="直線コネクタ 622"/>
        <xdr:cNvCxnSpPr/>
      </xdr:nvCxnSpPr>
      <xdr:spPr>
        <a:xfrm>
          <a:off x="14592300" y="99822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116840</xdr:rowOff>
    </xdr:from>
    <xdr:to>
      <xdr:col>72</xdr:col>
      <xdr:colOff>38100</xdr:colOff>
      <xdr:row>58</xdr:row>
      <xdr:rowOff>46990</xdr:rowOff>
    </xdr:to>
    <xdr:sp macro="" textlink="">
      <xdr:nvSpPr>
        <xdr:cNvPr id="624" name="楕円 623"/>
        <xdr:cNvSpPr/>
      </xdr:nvSpPr>
      <xdr:spPr>
        <a:xfrm>
          <a:off x="13652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167640</xdr:rowOff>
    </xdr:from>
    <xdr:to>
      <xdr:col>76</xdr:col>
      <xdr:colOff>114300</xdr:colOff>
      <xdr:row>58</xdr:row>
      <xdr:rowOff>38100</xdr:rowOff>
    </xdr:to>
    <xdr:cxnSp macro="">
      <xdr:nvCxnSpPr>
        <xdr:cNvPr id="625" name="直線コネクタ 624"/>
        <xdr:cNvCxnSpPr/>
      </xdr:nvCxnSpPr>
      <xdr:spPr>
        <a:xfrm>
          <a:off x="13703300" y="99402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135272</xdr:rowOff>
    </xdr:from>
    <xdr:ext cx="405111" cy="259045"/>
    <xdr:sp macro="" textlink="">
      <xdr:nvSpPr>
        <xdr:cNvPr id="626" name="n_1aveValue【保健センター・保健所】&#10;有形固定資産減価償却率"/>
        <xdr:cNvSpPr txBox="1"/>
      </xdr:nvSpPr>
      <xdr:spPr>
        <a:xfrm>
          <a:off x="1526604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85742</xdr:rowOff>
    </xdr:from>
    <xdr:ext cx="405111" cy="259045"/>
    <xdr:sp macro="" textlink="">
      <xdr:nvSpPr>
        <xdr:cNvPr id="627" name="n_2aveValue【保健センター・保健所】&#10;有形固定資産減価償却率"/>
        <xdr:cNvSpPr txBox="1"/>
      </xdr:nvSpPr>
      <xdr:spPr>
        <a:xfrm>
          <a:off x="14389744" y="1002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53357</xdr:rowOff>
    </xdr:from>
    <xdr:ext cx="405111" cy="259045"/>
    <xdr:sp macro="" textlink="">
      <xdr:nvSpPr>
        <xdr:cNvPr id="628" name="n_3aveValue【保健センター・保健所】&#10;有形固定資産減価償却率"/>
        <xdr:cNvSpPr txBox="1"/>
      </xdr:nvSpPr>
      <xdr:spPr>
        <a:xfrm>
          <a:off x="13500744" y="999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50182</xdr:rowOff>
    </xdr:from>
    <xdr:ext cx="405111" cy="259045"/>
    <xdr:sp macro="" textlink="">
      <xdr:nvSpPr>
        <xdr:cNvPr id="629" name="n_4aveValue【保健センター・保健所】&#10;有形固定資産減価償却率"/>
        <xdr:cNvSpPr txBox="1"/>
      </xdr:nvSpPr>
      <xdr:spPr>
        <a:xfrm>
          <a:off x="1261174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147337</xdr:rowOff>
    </xdr:from>
    <xdr:ext cx="405111" cy="259045"/>
    <xdr:sp macro="" textlink="">
      <xdr:nvSpPr>
        <xdr:cNvPr id="630" name="n_1mainValue【保健センター・保健所】&#10;有形固定資産減価償却率"/>
        <xdr:cNvSpPr txBox="1"/>
      </xdr:nvSpPr>
      <xdr:spPr>
        <a:xfrm>
          <a:off x="152660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105427</xdr:rowOff>
    </xdr:from>
    <xdr:ext cx="405111" cy="259045"/>
    <xdr:sp macro="" textlink="">
      <xdr:nvSpPr>
        <xdr:cNvPr id="631" name="n_2mainValue【保健センター・保健所】&#10;有形固定資産減価償却率"/>
        <xdr:cNvSpPr txBox="1"/>
      </xdr:nvSpPr>
      <xdr:spPr>
        <a:xfrm>
          <a:off x="14389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63517</xdr:rowOff>
    </xdr:from>
    <xdr:ext cx="405111" cy="259045"/>
    <xdr:sp macro="" textlink="">
      <xdr:nvSpPr>
        <xdr:cNvPr id="632" name="n_3mainValue【保健センター・保健所】&#10;有形固定資産減価償却率"/>
        <xdr:cNvSpPr txBox="1"/>
      </xdr:nvSpPr>
      <xdr:spPr>
        <a:xfrm>
          <a:off x="13500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3" name="直線コネクタ 64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4" name="テキスト ボックス 64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5" name="直線コネクタ 64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6" name="テキスト ボックス 64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7" name="直線コネクタ 64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8" name="テキスト ボックス 64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9" name="直線コネクタ 64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0" name="テキスト ボックス 64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1" name="直線コネクタ 65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2" name="テキスト ボックス 65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3" name="直線コネクタ 65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4" name="テキスト ボックス 65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65315</xdr:rowOff>
    </xdr:to>
    <xdr:cxnSp macro="">
      <xdr:nvCxnSpPr>
        <xdr:cNvPr id="658" name="直線コネクタ 657"/>
        <xdr:cNvCxnSpPr/>
      </xdr:nvCxnSpPr>
      <xdr:spPr>
        <a:xfrm flipV="1">
          <a:off x="22160864"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59"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60" name="直線コネクタ 659"/>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661" name="【保健センター・保健所】&#10;一人当たり面積最大値テキスト"/>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662" name="直線コネクタ 661"/>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58255</xdr:rowOff>
    </xdr:from>
    <xdr:ext cx="469744" cy="259045"/>
    <xdr:sp macro="" textlink="">
      <xdr:nvSpPr>
        <xdr:cNvPr id="663" name="【保健センター・保健所】&#10;一人当たり面積平均値テキスト"/>
        <xdr:cNvSpPr txBox="1"/>
      </xdr:nvSpPr>
      <xdr:spPr>
        <a:xfrm>
          <a:off x="22199600" y="10345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664" name="フローチャート: 判断 663"/>
        <xdr:cNvSpPr/>
      </xdr:nvSpPr>
      <xdr:spPr>
        <a:xfrm>
          <a:off x="22110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665" name="フローチャート: 判断 664"/>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66" name="フローチャート: 判断 665"/>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67" name="フローチャート: 判断 666"/>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68" name="フローチャート: 判断 667"/>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22678</xdr:rowOff>
    </xdr:from>
    <xdr:to>
      <xdr:col>116</xdr:col>
      <xdr:colOff>114300</xdr:colOff>
      <xdr:row>59</xdr:row>
      <xdr:rowOff>124278</xdr:rowOff>
    </xdr:to>
    <xdr:sp macro="" textlink="">
      <xdr:nvSpPr>
        <xdr:cNvPr id="674" name="楕円 673"/>
        <xdr:cNvSpPr/>
      </xdr:nvSpPr>
      <xdr:spPr>
        <a:xfrm>
          <a:off x="221107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45555</xdr:rowOff>
    </xdr:from>
    <xdr:ext cx="469744" cy="259045"/>
    <xdr:sp macro="" textlink="">
      <xdr:nvSpPr>
        <xdr:cNvPr id="675" name="【保健センター・保健所】&#10;一人当たり面積該当値テキスト"/>
        <xdr:cNvSpPr txBox="1"/>
      </xdr:nvSpPr>
      <xdr:spPr>
        <a:xfrm>
          <a:off x="22199600" y="998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22678</xdr:rowOff>
    </xdr:from>
    <xdr:to>
      <xdr:col>112</xdr:col>
      <xdr:colOff>38100</xdr:colOff>
      <xdr:row>59</xdr:row>
      <xdr:rowOff>124278</xdr:rowOff>
    </xdr:to>
    <xdr:sp macro="" textlink="">
      <xdr:nvSpPr>
        <xdr:cNvPr id="676" name="楕円 675"/>
        <xdr:cNvSpPr/>
      </xdr:nvSpPr>
      <xdr:spPr>
        <a:xfrm>
          <a:off x="21272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73478</xdr:rowOff>
    </xdr:from>
    <xdr:to>
      <xdr:col>116</xdr:col>
      <xdr:colOff>63500</xdr:colOff>
      <xdr:row>59</xdr:row>
      <xdr:rowOff>73478</xdr:rowOff>
    </xdr:to>
    <xdr:cxnSp macro="">
      <xdr:nvCxnSpPr>
        <xdr:cNvPr id="677" name="直線コネクタ 676"/>
        <xdr:cNvCxnSpPr/>
      </xdr:nvCxnSpPr>
      <xdr:spPr>
        <a:xfrm>
          <a:off x="21323300" y="10189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22678</xdr:rowOff>
    </xdr:from>
    <xdr:to>
      <xdr:col>107</xdr:col>
      <xdr:colOff>101600</xdr:colOff>
      <xdr:row>59</xdr:row>
      <xdr:rowOff>124278</xdr:rowOff>
    </xdr:to>
    <xdr:sp macro="" textlink="">
      <xdr:nvSpPr>
        <xdr:cNvPr id="678" name="楕円 677"/>
        <xdr:cNvSpPr/>
      </xdr:nvSpPr>
      <xdr:spPr>
        <a:xfrm>
          <a:off x="2038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73478</xdr:rowOff>
    </xdr:from>
    <xdr:to>
      <xdr:col>111</xdr:col>
      <xdr:colOff>177800</xdr:colOff>
      <xdr:row>59</xdr:row>
      <xdr:rowOff>73478</xdr:rowOff>
    </xdr:to>
    <xdr:cxnSp macro="">
      <xdr:nvCxnSpPr>
        <xdr:cNvPr id="679" name="直線コネクタ 678"/>
        <xdr:cNvCxnSpPr/>
      </xdr:nvCxnSpPr>
      <xdr:spPr>
        <a:xfrm>
          <a:off x="20434300" y="10189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80" name="楕円 679"/>
        <xdr:cNvSpPr/>
      </xdr:nvSpPr>
      <xdr:spPr>
        <a:xfrm>
          <a:off x="19494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73478</xdr:rowOff>
    </xdr:from>
    <xdr:to>
      <xdr:col>107</xdr:col>
      <xdr:colOff>50800</xdr:colOff>
      <xdr:row>59</xdr:row>
      <xdr:rowOff>106135</xdr:rowOff>
    </xdr:to>
    <xdr:cxnSp macro="">
      <xdr:nvCxnSpPr>
        <xdr:cNvPr id="681" name="直線コネクタ 680"/>
        <xdr:cNvCxnSpPr/>
      </xdr:nvCxnSpPr>
      <xdr:spPr>
        <a:xfrm flipV="1">
          <a:off x="19545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1105</xdr:rowOff>
    </xdr:from>
    <xdr:ext cx="469744" cy="259045"/>
    <xdr:sp macro="" textlink="">
      <xdr:nvSpPr>
        <xdr:cNvPr id="682" name="n_1aveValue【保健センター・保健所】&#10;一人当たり面積"/>
        <xdr:cNvSpPr txBox="1"/>
      </xdr:nvSpPr>
      <xdr:spPr>
        <a:xfrm>
          <a:off x="21075727" y="10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139899</xdr:rowOff>
    </xdr:from>
    <xdr:ext cx="469744" cy="259045"/>
    <xdr:sp macro="" textlink="">
      <xdr:nvSpPr>
        <xdr:cNvPr id="683" name="n_2aveValue【保健センター・保健所】&#10;一人当たり面積"/>
        <xdr:cNvSpPr txBox="1"/>
      </xdr:nvSpPr>
      <xdr:spPr>
        <a:xfrm>
          <a:off x="20199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33762</xdr:rowOff>
    </xdr:from>
    <xdr:ext cx="469744" cy="259045"/>
    <xdr:sp macro="" textlink="">
      <xdr:nvSpPr>
        <xdr:cNvPr id="684" name="n_3aveValue【保健センター・保健所】&#10;一人当たり面積"/>
        <xdr:cNvSpPr txBox="1"/>
      </xdr:nvSpPr>
      <xdr:spPr>
        <a:xfrm>
          <a:off x="19310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685" name="n_4ave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140805</xdr:rowOff>
    </xdr:from>
    <xdr:ext cx="469744" cy="259045"/>
    <xdr:sp macro="" textlink="">
      <xdr:nvSpPr>
        <xdr:cNvPr id="686" name="n_1mainValue【保健センター・保健所】&#10;一人当たり面積"/>
        <xdr:cNvSpPr txBox="1"/>
      </xdr:nvSpPr>
      <xdr:spPr>
        <a:xfrm>
          <a:off x="21075727" y="9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140805</xdr:rowOff>
    </xdr:from>
    <xdr:ext cx="469744" cy="259045"/>
    <xdr:sp macro="" textlink="">
      <xdr:nvSpPr>
        <xdr:cNvPr id="687" name="n_2mainValue【保健センター・保健所】&#10;一人当たり面積"/>
        <xdr:cNvSpPr txBox="1"/>
      </xdr:nvSpPr>
      <xdr:spPr>
        <a:xfrm>
          <a:off x="20199427" y="9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688" name="n_3mainValue【保健センター・保健所】&#10;一人当たり面積"/>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00" name="直線コネクタ 69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01" name="テキスト ボックス 70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02" name="直線コネクタ 70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03" name="テキスト ボックス 70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4" name="直線コネクタ 70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05" name="テキスト ボックス 70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06" name="直線コネクタ 70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07" name="テキスト ボックス 70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8" name="直線コネクタ 7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9" name="テキスト ボックス 70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145542</xdr:rowOff>
    </xdr:from>
    <xdr:to>
      <xdr:col>85</xdr:col>
      <xdr:colOff>126364</xdr:colOff>
      <xdr:row>86</xdr:row>
      <xdr:rowOff>79248</xdr:rowOff>
    </xdr:to>
    <xdr:cxnSp macro="">
      <xdr:nvCxnSpPr>
        <xdr:cNvPr id="711" name="直線コネクタ 710"/>
        <xdr:cNvCxnSpPr/>
      </xdr:nvCxnSpPr>
      <xdr:spPr>
        <a:xfrm flipV="1">
          <a:off x="16318864" y="13518642"/>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83075</xdr:rowOff>
    </xdr:from>
    <xdr:ext cx="405111" cy="259045"/>
    <xdr:sp macro="" textlink="">
      <xdr:nvSpPr>
        <xdr:cNvPr id="712" name="【消防施設】&#10;有形固定資産減価償却率最小値テキスト"/>
        <xdr:cNvSpPr txBox="1"/>
      </xdr:nvSpPr>
      <xdr:spPr>
        <a:xfrm>
          <a:off x="16357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79248</xdr:rowOff>
    </xdr:from>
    <xdr:to>
      <xdr:col>86</xdr:col>
      <xdr:colOff>25400</xdr:colOff>
      <xdr:row>86</xdr:row>
      <xdr:rowOff>79248</xdr:rowOff>
    </xdr:to>
    <xdr:cxnSp macro="">
      <xdr:nvCxnSpPr>
        <xdr:cNvPr id="713" name="直線コネクタ 712"/>
        <xdr:cNvCxnSpPr/>
      </xdr:nvCxnSpPr>
      <xdr:spPr>
        <a:xfrm>
          <a:off x="16230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92219</xdr:rowOff>
    </xdr:from>
    <xdr:ext cx="405111" cy="259045"/>
    <xdr:sp macro="" textlink="">
      <xdr:nvSpPr>
        <xdr:cNvPr id="714" name="【消防施設】&#10;有形固定資産減価償却率最大値テキスト"/>
        <xdr:cNvSpPr txBox="1"/>
      </xdr:nvSpPr>
      <xdr:spPr>
        <a:xfrm>
          <a:off x="163576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145542</xdr:rowOff>
    </xdr:from>
    <xdr:to>
      <xdr:col>86</xdr:col>
      <xdr:colOff>25400</xdr:colOff>
      <xdr:row>78</xdr:row>
      <xdr:rowOff>145542</xdr:rowOff>
    </xdr:to>
    <xdr:cxnSp macro="">
      <xdr:nvCxnSpPr>
        <xdr:cNvPr id="715" name="直線コネクタ 714"/>
        <xdr:cNvCxnSpPr/>
      </xdr:nvCxnSpPr>
      <xdr:spPr>
        <a:xfrm>
          <a:off x="16230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146321</xdr:rowOff>
    </xdr:from>
    <xdr:ext cx="405111" cy="259045"/>
    <xdr:sp macro="" textlink="">
      <xdr:nvSpPr>
        <xdr:cNvPr id="716" name="【消防施設】&#10;有形固定資産減価償却率平均値テキスト"/>
        <xdr:cNvSpPr txBox="1"/>
      </xdr:nvSpPr>
      <xdr:spPr>
        <a:xfrm>
          <a:off x="16357600" y="14205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167894</xdr:rowOff>
    </xdr:from>
    <xdr:to>
      <xdr:col>85</xdr:col>
      <xdr:colOff>177800</xdr:colOff>
      <xdr:row>83</xdr:row>
      <xdr:rowOff>98044</xdr:rowOff>
    </xdr:to>
    <xdr:sp macro="" textlink="">
      <xdr:nvSpPr>
        <xdr:cNvPr id="717" name="フローチャート: 判断 716"/>
        <xdr:cNvSpPr/>
      </xdr:nvSpPr>
      <xdr:spPr>
        <a:xfrm>
          <a:off x="16268700" y="1422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42163</xdr:rowOff>
    </xdr:from>
    <xdr:to>
      <xdr:col>81</xdr:col>
      <xdr:colOff>101600</xdr:colOff>
      <xdr:row>83</xdr:row>
      <xdr:rowOff>143763</xdr:rowOff>
    </xdr:to>
    <xdr:sp macro="" textlink="">
      <xdr:nvSpPr>
        <xdr:cNvPr id="718" name="フローチャート: 判断 717"/>
        <xdr:cNvSpPr/>
      </xdr:nvSpPr>
      <xdr:spPr>
        <a:xfrm>
          <a:off x="15430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719" name="フローチャート: 判断 718"/>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154178</xdr:rowOff>
    </xdr:from>
    <xdr:to>
      <xdr:col>72</xdr:col>
      <xdr:colOff>38100</xdr:colOff>
      <xdr:row>83</xdr:row>
      <xdr:rowOff>84328</xdr:rowOff>
    </xdr:to>
    <xdr:sp macro="" textlink="">
      <xdr:nvSpPr>
        <xdr:cNvPr id="720" name="フローチャート: 判断 719"/>
        <xdr:cNvSpPr/>
      </xdr:nvSpPr>
      <xdr:spPr>
        <a:xfrm>
          <a:off x="13652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149606</xdr:rowOff>
    </xdr:from>
    <xdr:to>
      <xdr:col>67</xdr:col>
      <xdr:colOff>101600</xdr:colOff>
      <xdr:row>83</xdr:row>
      <xdr:rowOff>79756</xdr:rowOff>
    </xdr:to>
    <xdr:sp macro="" textlink="">
      <xdr:nvSpPr>
        <xdr:cNvPr id="721" name="フローチャート: 判断 720"/>
        <xdr:cNvSpPr/>
      </xdr:nvSpPr>
      <xdr:spPr>
        <a:xfrm>
          <a:off x="12763500" y="1420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2" name="テキスト ボックス 7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3" name="テキスト ボックス 7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4" name="テキスト ボックス 7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5" name="テキスト ボックス 7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6" name="テキスト ボックス 7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138176</xdr:rowOff>
    </xdr:from>
    <xdr:to>
      <xdr:col>85</xdr:col>
      <xdr:colOff>177800</xdr:colOff>
      <xdr:row>83</xdr:row>
      <xdr:rowOff>68326</xdr:rowOff>
    </xdr:to>
    <xdr:sp macro="" textlink="">
      <xdr:nvSpPr>
        <xdr:cNvPr id="727" name="楕円 726"/>
        <xdr:cNvSpPr/>
      </xdr:nvSpPr>
      <xdr:spPr>
        <a:xfrm>
          <a:off x="162687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161053</xdr:rowOff>
    </xdr:from>
    <xdr:ext cx="405111" cy="259045"/>
    <xdr:sp macro="" textlink="">
      <xdr:nvSpPr>
        <xdr:cNvPr id="728" name="【消防施設】&#10;有形固定資産減価償却率該当値テキスト"/>
        <xdr:cNvSpPr txBox="1"/>
      </xdr:nvSpPr>
      <xdr:spPr>
        <a:xfrm>
          <a:off x="16357600" y="1404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92456</xdr:rowOff>
    </xdr:from>
    <xdr:to>
      <xdr:col>81</xdr:col>
      <xdr:colOff>101600</xdr:colOff>
      <xdr:row>83</xdr:row>
      <xdr:rowOff>22606</xdr:rowOff>
    </xdr:to>
    <xdr:sp macro="" textlink="">
      <xdr:nvSpPr>
        <xdr:cNvPr id="729" name="楕円 728"/>
        <xdr:cNvSpPr/>
      </xdr:nvSpPr>
      <xdr:spPr>
        <a:xfrm>
          <a:off x="15430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143256</xdr:rowOff>
    </xdr:from>
    <xdr:to>
      <xdr:col>85</xdr:col>
      <xdr:colOff>127000</xdr:colOff>
      <xdr:row>83</xdr:row>
      <xdr:rowOff>17526</xdr:rowOff>
    </xdr:to>
    <xdr:cxnSp macro="">
      <xdr:nvCxnSpPr>
        <xdr:cNvPr id="730" name="直線コネクタ 729"/>
        <xdr:cNvCxnSpPr/>
      </xdr:nvCxnSpPr>
      <xdr:spPr>
        <a:xfrm>
          <a:off x="15481300" y="142021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46737</xdr:rowOff>
    </xdr:from>
    <xdr:to>
      <xdr:col>76</xdr:col>
      <xdr:colOff>165100</xdr:colOff>
      <xdr:row>82</xdr:row>
      <xdr:rowOff>148337</xdr:rowOff>
    </xdr:to>
    <xdr:sp macro="" textlink="">
      <xdr:nvSpPr>
        <xdr:cNvPr id="731" name="楕円 730"/>
        <xdr:cNvSpPr/>
      </xdr:nvSpPr>
      <xdr:spPr>
        <a:xfrm>
          <a:off x="145415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97537</xdr:rowOff>
    </xdr:from>
    <xdr:to>
      <xdr:col>81</xdr:col>
      <xdr:colOff>50800</xdr:colOff>
      <xdr:row>82</xdr:row>
      <xdr:rowOff>143256</xdr:rowOff>
    </xdr:to>
    <xdr:cxnSp macro="">
      <xdr:nvCxnSpPr>
        <xdr:cNvPr id="732" name="直線コネクタ 731"/>
        <xdr:cNvCxnSpPr/>
      </xdr:nvCxnSpPr>
      <xdr:spPr>
        <a:xfrm>
          <a:off x="14592300" y="141564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1015</xdr:rowOff>
    </xdr:from>
    <xdr:to>
      <xdr:col>72</xdr:col>
      <xdr:colOff>38100</xdr:colOff>
      <xdr:row>82</xdr:row>
      <xdr:rowOff>102615</xdr:rowOff>
    </xdr:to>
    <xdr:sp macro="" textlink="">
      <xdr:nvSpPr>
        <xdr:cNvPr id="733" name="楕円 732"/>
        <xdr:cNvSpPr/>
      </xdr:nvSpPr>
      <xdr:spPr>
        <a:xfrm>
          <a:off x="13652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51815</xdr:rowOff>
    </xdr:from>
    <xdr:to>
      <xdr:col>76</xdr:col>
      <xdr:colOff>114300</xdr:colOff>
      <xdr:row>82</xdr:row>
      <xdr:rowOff>97537</xdr:rowOff>
    </xdr:to>
    <xdr:cxnSp macro="">
      <xdr:nvCxnSpPr>
        <xdr:cNvPr id="734" name="直線コネクタ 733"/>
        <xdr:cNvCxnSpPr/>
      </xdr:nvCxnSpPr>
      <xdr:spPr>
        <a:xfrm>
          <a:off x="13703300" y="141107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134890</xdr:rowOff>
    </xdr:from>
    <xdr:ext cx="405111" cy="259045"/>
    <xdr:sp macro="" textlink="">
      <xdr:nvSpPr>
        <xdr:cNvPr id="735" name="n_1aveValue【消防施設】&#10;有形固定資産減価償却率"/>
        <xdr:cNvSpPr txBox="1"/>
      </xdr:nvSpPr>
      <xdr:spPr>
        <a:xfrm>
          <a:off x="152660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102888</xdr:rowOff>
    </xdr:from>
    <xdr:ext cx="405111" cy="259045"/>
    <xdr:sp macro="" textlink="">
      <xdr:nvSpPr>
        <xdr:cNvPr id="736" name="n_2aveValue【消防施設】&#10;有形固定資産減価償却率"/>
        <xdr:cNvSpPr txBox="1"/>
      </xdr:nvSpPr>
      <xdr:spPr>
        <a:xfrm>
          <a:off x="14389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75455</xdr:rowOff>
    </xdr:from>
    <xdr:ext cx="405111" cy="259045"/>
    <xdr:sp macro="" textlink="">
      <xdr:nvSpPr>
        <xdr:cNvPr id="737" name="n_3aveValue【消防施設】&#10;有形固定資産減価償却率"/>
        <xdr:cNvSpPr txBox="1"/>
      </xdr:nvSpPr>
      <xdr:spPr>
        <a:xfrm>
          <a:off x="135007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96283</xdr:rowOff>
    </xdr:from>
    <xdr:ext cx="405111" cy="259045"/>
    <xdr:sp macro="" textlink="">
      <xdr:nvSpPr>
        <xdr:cNvPr id="738" name="n_4aveValue【消防施設】&#10;有形固定資産減価償却率"/>
        <xdr:cNvSpPr txBox="1"/>
      </xdr:nvSpPr>
      <xdr:spPr>
        <a:xfrm>
          <a:off x="12611744" y="1398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39133</xdr:rowOff>
    </xdr:from>
    <xdr:ext cx="405111" cy="259045"/>
    <xdr:sp macro="" textlink="">
      <xdr:nvSpPr>
        <xdr:cNvPr id="739" name="n_1mainValue【消防施設】&#10;有形固定資産減価償却率"/>
        <xdr:cNvSpPr txBox="1"/>
      </xdr:nvSpPr>
      <xdr:spPr>
        <a:xfrm>
          <a:off x="15266044" y="1392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164864</xdr:rowOff>
    </xdr:from>
    <xdr:ext cx="405111" cy="259045"/>
    <xdr:sp macro="" textlink="">
      <xdr:nvSpPr>
        <xdr:cNvPr id="740" name="n_2mainValue【消防施設】&#10;有形固定資産減価償却率"/>
        <xdr:cNvSpPr txBox="1"/>
      </xdr:nvSpPr>
      <xdr:spPr>
        <a:xfrm>
          <a:off x="14389744" y="13880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119142</xdr:rowOff>
    </xdr:from>
    <xdr:ext cx="405111" cy="259045"/>
    <xdr:sp macro="" textlink="">
      <xdr:nvSpPr>
        <xdr:cNvPr id="741" name="n_3mainValue【消防施設】&#10;有形固定資産減価償却率"/>
        <xdr:cNvSpPr txBox="1"/>
      </xdr:nvSpPr>
      <xdr:spPr>
        <a:xfrm>
          <a:off x="13500744" y="1383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2" name="正方形/長方形 7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3" name="正方形/長方形 7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4" name="正方形/長方形 7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5" name="正方形/長方形 7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6" name="正方形/長方形 7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7" name="正方形/長方形 7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8" name="正方形/長方形 7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9" name="正方形/長方形 7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0" name="テキスト ボックス 7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1" name="直線コネクタ 7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52" name="テキスト ボックス 75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53" name="直線コネクタ 75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4" name="テキスト ボックス 75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5" name="直線コネクタ 75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6" name="テキスト ボックス 75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7" name="直線コネクタ 75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8" name="テキスト ボックス 75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9" name="直線コネクタ 75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0" name="テキスト ボックス 75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1" name="直線コネクタ 76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2" name="テキスト ボックス 76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3" name="直線コネクタ 7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4" name="テキスト ボックス 7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95250</xdr:rowOff>
    </xdr:to>
    <xdr:cxnSp macro="">
      <xdr:nvCxnSpPr>
        <xdr:cNvPr id="766" name="直線コネクタ 765"/>
        <xdr:cNvCxnSpPr/>
      </xdr:nvCxnSpPr>
      <xdr:spPr>
        <a:xfrm flipV="1">
          <a:off x="22160864" y="1331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67"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68" name="直線コネクタ 767"/>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69" name="【消防施設】&#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70" name="直線コネクタ 769"/>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48277</xdr:rowOff>
    </xdr:from>
    <xdr:ext cx="469744" cy="259045"/>
    <xdr:sp macro="" textlink="">
      <xdr:nvSpPr>
        <xdr:cNvPr id="771" name="【消防施設】&#10;一人当たり面積平均値テキスト"/>
        <xdr:cNvSpPr txBox="1"/>
      </xdr:nvSpPr>
      <xdr:spPr>
        <a:xfrm>
          <a:off x="22199600" y="1410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772" name="フローチャート: 判断 771"/>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773" name="フローチャート: 判断 772"/>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774" name="フローチャート: 判断 773"/>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75" name="フローチャート: 判断 774"/>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76" name="フローチャート: 判断 775"/>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7" name="テキスト ボックス 7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8" name="テキスト ボックス 7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9" name="テキスト ボックス 7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0" name="テキスト ボックス 7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1" name="テキスト ボックス 7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63500</xdr:rowOff>
    </xdr:from>
    <xdr:to>
      <xdr:col>116</xdr:col>
      <xdr:colOff>114300</xdr:colOff>
      <xdr:row>85</xdr:row>
      <xdr:rowOff>165100</xdr:rowOff>
    </xdr:to>
    <xdr:sp macro="" textlink="">
      <xdr:nvSpPr>
        <xdr:cNvPr id="782" name="楕円 781"/>
        <xdr:cNvSpPr/>
      </xdr:nvSpPr>
      <xdr:spPr>
        <a:xfrm>
          <a:off x="22110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41927</xdr:rowOff>
    </xdr:from>
    <xdr:ext cx="469744" cy="259045"/>
    <xdr:sp macro="" textlink="">
      <xdr:nvSpPr>
        <xdr:cNvPr id="783" name="【消防施設】&#10;一人当たり面積該当値テキスト"/>
        <xdr:cNvSpPr txBox="1"/>
      </xdr:nvSpPr>
      <xdr:spPr>
        <a:xfrm>
          <a:off x="22199600"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784" name="楕円 783"/>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114300</xdr:rowOff>
    </xdr:from>
    <xdr:to>
      <xdr:col>116</xdr:col>
      <xdr:colOff>63500</xdr:colOff>
      <xdr:row>85</xdr:row>
      <xdr:rowOff>114300</xdr:rowOff>
    </xdr:to>
    <xdr:cxnSp macro="">
      <xdr:nvCxnSpPr>
        <xdr:cNvPr id="785" name="直線コネクタ 784"/>
        <xdr:cNvCxnSpPr/>
      </xdr:nvCxnSpPr>
      <xdr:spPr>
        <a:xfrm>
          <a:off x="21323300" y="1468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86" name="楕円 785"/>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114300</xdr:rowOff>
    </xdr:from>
    <xdr:to>
      <xdr:col>111</xdr:col>
      <xdr:colOff>177800</xdr:colOff>
      <xdr:row>85</xdr:row>
      <xdr:rowOff>133350</xdr:rowOff>
    </xdr:to>
    <xdr:cxnSp macro="">
      <xdr:nvCxnSpPr>
        <xdr:cNvPr id="787" name="直線コネクタ 786"/>
        <xdr:cNvCxnSpPr/>
      </xdr:nvCxnSpPr>
      <xdr:spPr>
        <a:xfrm flipV="1">
          <a:off x="20434300" y="14687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88" name="楕円 787"/>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789" name="直線コネクタ 788"/>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143527</xdr:rowOff>
    </xdr:from>
    <xdr:ext cx="469744" cy="259045"/>
    <xdr:sp macro="" textlink="">
      <xdr:nvSpPr>
        <xdr:cNvPr id="790" name="n_1aveValue【消防施設】&#10;一人当たり面積"/>
        <xdr:cNvSpPr txBox="1"/>
      </xdr:nvSpPr>
      <xdr:spPr>
        <a:xfrm>
          <a:off x="210757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91" name="n_2aveValue【消防施設】&#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92" name="n_3aveValue【消防施設】&#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793" name="n_4aveValue【消防施設】&#10;一人当たり面積"/>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794" name="n_1mainValue【消防施設】&#10;一人当たり面積"/>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95" name="n_2mainValue【消防施設】&#10;一人当たり面積"/>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96" name="n_3mainValue【消防施設】&#10;一人当たり面積"/>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7" name="正方形/長方形 7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8" name="正方形/長方形 7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9" name="正方形/長方形 7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0" name="正方形/長方形 7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1" name="正方形/長方形 8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2" name="正方形/長方形 8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3" name="正方形/長方形 8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4" name="正方形/長方形 8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5" name="テキスト ボックス 8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6" name="直線コネクタ 8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7" name="テキスト ボックス 80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8" name="直線コネクタ 80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9" name="テキスト ボックス 80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0" name="直線コネクタ 80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1" name="テキスト ボックス 81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2" name="直線コネクタ 81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3" name="テキスト ボックス 81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4" name="直線コネクタ 81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5" name="テキスト ボックス 81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6" name="直線コネクタ 81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7" name="テキスト ボックス 81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8" name="直線コネクタ 81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9" name="テキスト ボックス 81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0" name="直線コネクタ 8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125186</xdr:rowOff>
    </xdr:from>
    <xdr:to>
      <xdr:col>85</xdr:col>
      <xdr:colOff>126364</xdr:colOff>
      <xdr:row>109</xdr:row>
      <xdr:rowOff>5987</xdr:rowOff>
    </xdr:to>
    <xdr:cxnSp macro="">
      <xdr:nvCxnSpPr>
        <xdr:cNvPr id="822" name="直線コネクタ 821"/>
        <xdr:cNvCxnSpPr/>
      </xdr:nvCxnSpPr>
      <xdr:spPr>
        <a:xfrm flipV="1">
          <a:off x="16318864" y="1727018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9814</xdr:rowOff>
    </xdr:from>
    <xdr:ext cx="405111" cy="259045"/>
    <xdr:sp macro="" textlink="">
      <xdr:nvSpPr>
        <xdr:cNvPr id="823" name="【庁舎】&#10;有形固定資産減価償却率最小値テキスト"/>
        <xdr:cNvSpPr txBox="1"/>
      </xdr:nvSpPr>
      <xdr:spPr>
        <a:xfrm>
          <a:off x="16357600" y="1869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5987</xdr:rowOff>
    </xdr:from>
    <xdr:to>
      <xdr:col>86</xdr:col>
      <xdr:colOff>25400</xdr:colOff>
      <xdr:row>109</xdr:row>
      <xdr:rowOff>5987</xdr:rowOff>
    </xdr:to>
    <xdr:cxnSp macro="">
      <xdr:nvCxnSpPr>
        <xdr:cNvPr id="824" name="直線コネクタ 823"/>
        <xdr:cNvCxnSpPr/>
      </xdr:nvCxnSpPr>
      <xdr:spPr>
        <a:xfrm>
          <a:off x="16230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71863</xdr:rowOff>
    </xdr:from>
    <xdr:ext cx="405111" cy="259045"/>
    <xdr:sp macro="" textlink="">
      <xdr:nvSpPr>
        <xdr:cNvPr id="825" name="【庁舎】&#10;有形固定資産減価償却率最大値テキスト"/>
        <xdr:cNvSpPr txBox="1"/>
      </xdr:nvSpPr>
      <xdr:spPr>
        <a:xfrm>
          <a:off x="16357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125186</xdr:rowOff>
    </xdr:from>
    <xdr:to>
      <xdr:col>86</xdr:col>
      <xdr:colOff>25400</xdr:colOff>
      <xdr:row>100</xdr:row>
      <xdr:rowOff>125186</xdr:rowOff>
    </xdr:to>
    <xdr:cxnSp macro="">
      <xdr:nvCxnSpPr>
        <xdr:cNvPr id="826" name="直線コネクタ 825"/>
        <xdr:cNvCxnSpPr/>
      </xdr:nvCxnSpPr>
      <xdr:spPr>
        <a:xfrm>
          <a:off x="16230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827" name="【庁舎】&#10;有形固定資産減価償却率平均値テキスト"/>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28" name="フローチャート: 判断 827"/>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22134</xdr:rowOff>
    </xdr:from>
    <xdr:to>
      <xdr:col>81</xdr:col>
      <xdr:colOff>101600</xdr:colOff>
      <xdr:row>104</xdr:row>
      <xdr:rowOff>123734</xdr:rowOff>
    </xdr:to>
    <xdr:sp macro="" textlink="">
      <xdr:nvSpPr>
        <xdr:cNvPr id="829" name="フローチャート: 判断 828"/>
        <xdr:cNvSpPr/>
      </xdr:nvSpPr>
      <xdr:spPr>
        <a:xfrm>
          <a:off x="15430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830" name="フローチャート: 判断 829"/>
        <xdr:cNvSpPr/>
      </xdr:nvSpPr>
      <xdr:spPr>
        <a:xfrm>
          <a:off x="14541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831" name="フローチャート: 判断 830"/>
        <xdr:cNvSpPr/>
      </xdr:nvSpPr>
      <xdr:spPr>
        <a:xfrm>
          <a:off x="13652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131536</xdr:rowOff>
    </xdr:from>
    <xdr:to>
      <xdr:col>67</xdr:col>
      <xdr:colOff>101600</xdr:colOff>
      <xdr:row>104</xdr:row>
      <xdr:rowOff>61686</xdr:rowOff>
    </xdr:to>
    <xdr:sp macro="" textlink="">
      <xdr:nvSpPr>
        <xdr:cNvPr id="832" name="フローチャート: 判断 831"/>
        <xdr:cNvSpPr/>
      </xdr:nvSpPr>
      <xdr:spPr>
        <a:xfrm>
          <a:off x="12763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3" name="テキスト ボックス 8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4" name="テキスト ボックス 8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5" name="テキスト ボックス 8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6" name="テキスト ボックス 8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7" name="テキスト ボックス 8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838" name="楕円 837"/>
        <xdr:cNvSpPr/>
      </xdr:nvSpPr>
      <xdr:spPr>
        <a:xfrm>
          <a:off x="16268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134456</xdr:rowOff>
    </xdr:from>
    <xdr:ext cx="405111" cy="259045"/>
    <xdr:sp macro="" textlink="">
      <xdr:nvSpPr>
        <xdr:cNvPr id="839" name="【庁舎】&#10;有形固定資産減価償却率該当値テキスト"/>
        <xdr:cNvSpPr txBox="1"/>
      </xdr:nvSpPr>
      <xdr:spPr>
        <a:xfrm>
          <a:off x="16357600"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125005</xdr:rowOff>
    </xdr:from>
    <xdr:to>
      <xdr:col>81</xdr:col>
      <xdr:colOff>101600</xdr:colOff>
      <xdr:row>105</xdr:row>
      <xdr:rowOff>55155</xdr:rowOff>
    </xdr:to>
    <xdr:sp macro="" textlink="">
      <xdr:nvSpPr>
        <xdr:cNvPr id="840" name="楕円 839"/>
        <xdr:cNvSpPr/>
      </xdr:nvSpPr>
      <xdr:spPr>
        <a:xfrm>
          <a:off x="15430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4355</xdr:rowOff>
    </xdr:from>
    <xdr:to>
      <xdr:col>85</xdr:col>
      <xdr:colOff>127000</xdr:colOff>
      <xdr:row>105</xdr:row>
      <xdr:rowOff>35379</xdr:rowOff>
    </xdr:to>
    <xdr:cxnSp macro="">
      <xdr:nvCxnSpPr>
        <xdr:cNvPr id="841" name="直線コネクタ 840"/>
        <xdr:cNvCxnSpPr/>
      </xdr:nvCxnSpPr>
      <xdr:spPr>
        <a:xfrm>
          <a:off x="15481300" y="1800660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95613</xdr:rowOff>
    </xdr:from>
    <xdr:to>
      <xdr:col>76</xdr:col>
      <xdr:colOff>165100</xdr:colOff>
      <xdr:row>105</xdr:row>
      <xdr:rowOff>25763</xdr:rowOff>
    </xdr:to>
    <xdr:sp macro="" textlink="">
      <xdr:nvSpPr>
        <xdr:cNvPr id="842" name="楕円 841"/>
        <xdr:cNvSpPr/>
      </xdr:nvSpPr>
      <xdr:spPr>
        <a:xfrm>
          <a:off x="14541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146413</xdr:rowOff>
    </xdr:from>
    <xdr:to>
      <xdr:col>81</xdr:col>
      <xdr:colOff>50800</xdr:colOff>
      <xdr:row>105</xdr:row>
      <xdr:rowOff>4355</xdr:rowOff>
    </xdr:to>
    <xdr:cxnSp macro="">
      <xdr:nvCxnSpPr>
        <xdr:cNvPr id="843" name="直線コネクタ 842"/>
        <xdr:cNvCxnSpPr/>
      </xdr:nvCxnSpPr>
      <xdr:spPr>
        <a:xfrm>
          <a:off x="14592300" y="1797721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64588</xdr:rowOff>
    </xdr:from>
    <xdr:to>
      <xdr:col>72</xdr:col>
      <xdr:colOff>38100</xdr:colOff>
      <xdr:row>104</xdr:row>
      <xdr:rowOff>166188</xdr:rowOff>
    </xdr:to>
    <xdr:sp macro="" textlink="">
      <xdr:nvSpPr>
        <xdr:cNvPr id="844" name="楕円 843"/>
        <xdr:cNvSpPr/>
      </xdr:nvSpPr>
      <xdr:spPr>
        <a:xfrm>
          <a:off x="13652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115388</xdr:rowOff>
    </xdr:from>
    <xdr:to>
      <xdr:col>76</xdr:col>
      <xdr:colOff>114300</xdr:colOff>
      <xdr:row>104</xdr:row>
      <xdr:rowOff>146413</xdr:rowOff>
    </xdr:to>
    <xdr:cxnSp macro="">
      <xdr:nvCxnSpPr>
        <xdr:cNvPr id="845" name="直線コネクタ 844"/>
        <xdr:cNvCxnSpPr/>
      </xdr:nvCxnSpPr>
      <xdr:spPr>
        <a:xfrm>
          <a:off x="13703300" y="179461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140261</xdr:rowOff>
    </xdr:from>
    <xdr:ext cx="405111" cy="259045"/>
    <xdr:sp macro="" textlink="">
      <xdr:nvSpPr>
        <xdr:cNvPr id="846" name="n_1aveValue【庁舎】&#10;有形固定資産減価償却率"/>
        <xdr:cNvSpPr txBox="1"/>
      </xdr:nvSpPr>
      <xdr:spPr>
        <a:xfrm>
          <a:off x="15266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168020</xdr:rowOff>
    </xdr:from>
    <xdr:ext cx="405111" cy="259045"/>
    <xdr:sp macro="" textlink="">
      <xdr:nvSpPr>
        <xdr:cNvPr id="847" name="n_2aveValue【庁舎】&#10;有形固定資産減価償却率"/>
        <xdr:cNvSpPr txBox="1"/>
      </xdr:nvSpPr>
      <xdr:spPr>
        <a:xfrm>
          <a:off x="14389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146793</xdr:rowOff>
    </xdr:from>
    <xdr:ext cx="405111" cy="259045"/>
    <xdr:sp macro="" textlink="">
      <xdr:nvSpPr>
        <xdr:cNvPr id="848" name="n_3aveValue【庁舎】&#10;有形固定資産減価償却率"/>
        <xdr:cNvSpPr txBox="1"/>
      </xdr:nvSpPr>
      <xdr:spPr>
        <a:xfrm>
          <a:off x="13500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849" name="n_4aveValue【庁舎】&#10;有形固定資産減価償却率"/>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46282</xdr:rowOff>
    </xdr:from>
    <xdr:ext cx="405111" cy="259045"/>
    <xdr:sp macro="" textlink="">
      <xdr:nvSpPr>
        <xdr:cNvPr id="850" name="n_1mainValue【庁舎】&#10;有形固定資産減価償却率"/>
        <xdr:cNvSpPr txBox="1"/>
      </xdr:nvSpPr>
      <xdr:spPr>
        <a:xfrm>
          <a:off x="152660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16890</xdr:rowOff>
    </xdr:from>
    <xdr:ext cx="405111" cy="259045"/>
    <xdr:sp macro="" textlink="">
      <xdr:nvSpPr>
        <xdr:cNvPr id="851" name="n_2mainValue【庁舎】&#10;有形固定資産減価償却率"/>
        <xdr:cNvSpPr txBox="1"/>
      </xdr:nvSpPr>
      <xdr:spPr>
        <a:xfrm>
          <a:off x="14389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157315</xdr:rowOff>
    </xdr:from>
    <xdr:ext cx="405111" cy="259045"/>
    <xdr:sp macro="" textlink="">
      <xdr:nvSpPr>
        <xdr:cNvPr id="852" name="n_3mainValue【庁舎】&#10;有形固定資産減価償却率"/>
        <xdr:cNvSpPr txBox="1"/>
      </xdr:nvSpPr>
      <xdr:spPr>
        <a:xfrm>
          <a:off x="13500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3" name="正方形/長方形 8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4" name="正方形/長方形 8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5" name="正方形/長方形 8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6" name="正方形/長方形 8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7" name="正方形/長方形 8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8" name="正方形/長方形 8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9" name="正方形/長方形 8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0" name="正方形/長方形 8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1" name="テキスト ボックス 8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2" name="直線コネクタ 8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3" name="直線コネクタ 86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4" name="テキスト ボックス 86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5" name="直線コネクタ 86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6" name="テキスト ボックス 86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7" name="直線コネクタ 86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8" name="テキスト ボックス 86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9" name="直線コネクタ 86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70" name="テキスト ボックス 86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71" name="直線コネクタ 87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2" name="テキスト ボックス 87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3" name="直線コネクタ 8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4" name="テキスト ボックス 8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7620</xdr:rowOff>
    </xdr:from>
    <xdr:to>
      <xdr:col>116</xdr:col>
      <xdr:colOff>62864</xdr:colOff>
      <xdr:row>108</xdr:row>
      <xdr:rowOff>19050</xdr:rowOff>
    </xdr:to>
    <xdr:cxnSp macro="">
      <xdr:nvCxnSpPr>
        <xdr:cNvPr id="876" name="直線コネクタ 875"/>
        <xdr:cNvCxnSpPr/>
      </xdr:nvCxnSpPr>
      <xdr:spPr>
        <a:xfrm flipV="1">
          <a:off x="22160864" y="1732407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77"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78" name="直線コネクタ 877"/>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125747</xdr:rowOff>
    </xdr:from>
    <xdr:ext cx="469744" cy="259045"/>
    <xdr:sp macro="" textlink="">
      <xdr:nvSpPr>
        <xdr:cNvPr id="879" name="【庁舎】&#10;一人当たり面積最大値テキスト"/>
        <xdr:cNvSpPr txBox="1"/>
      </xdr:nvSpPr>
      <xdr:spPr>
        <a:xfrm>
          <a:off x="22199600" y="1709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7620</xdr:rowOff>
    </xdr:from>
    <xdr:to>
      <xdr:col>116</xdr:col>
      <xdr:colOff>152400</xdr:colOff>
      <xdr:row>101</xdr:row>
      <xdr:rowOff>7620</xdr:rowOff>
    </xdr:to>
    <xdr:cxnSp macro="">
      <xdr:nvCxnSpPr>
        <xdr:cNvPr id="880" name="直線コネクタ 879"/>
        <xdr:cNvCxnSpPr/>
      </xdr:nvCxnSpPr>
      <xdr:spPr>
        <a:xfrm>
          <a:off x="22072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81" name="【庁舎】&#10;一人当たり面積平均値テキスト"/>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82" name="フローチャート: 判断 881"/>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78739</xdr:rowOff>
    </xdr:from>
    <xdr:to>
      <xdr:col>112</xdr:col>
      <xdr:colOff>38100</xdr:colOff>
      <xdr:row>106</xdr:row>
      <xdr:rowOff>8889</xdr:rowOff>
    </xdr:to>
    <xdr:sp macro="" textlink="">
      <xdr:nvSpPr>
        <xdr:cNvPr id="883" name="フローチャート: 判断 882"/>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884" name="フローチャート: 判断 883"/>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885" name="フローチャート: 判断 884"/>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886" name="フローチャート: 判断 885"/>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7" name="テキスト ボックス 8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8" name="テキスト ボックス 8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9" name="テキスト ボックス 8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0" name="テキスト ボックス 8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1" name="テキスト ボックス 8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44450</xdr:rowOff>
    </xdr:from>
    <xdr:to>
      <xdr:col>116</xdr:col>
      <xdr:colOff>114300</xdr:colOff>
      <xdr:row>106</xdr:row>
      <xdr:rowOff>146050</xdr:rowOff>
    </xdr:to>
    <xdr:sp macro="" textlink="">
      <xdr:nvSpPr>
        <xdr:cNvPr id="892" name="楕円 891"/>
        <xdr:cNvSpPr/>
      </xdr:nvSpPr>
      <xdr:spPr>
        <a:xfrm>
          <a:off x="221107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22877</xdr:rowOff>
    </xdr:from>
    <xdr:ext cx="469744" cy="259045"/>
    <xdr:sp macro="" textlink="">
      <xdr:nvSpPr>
        <xdr:cNvPr id="893" name="【庁舎】&#10;一人当たり面積該当値テキスト"/>
        <xdr:cNvSpPr txBox="1"/>
      </xdr:nvSpPr>
      <xdr:spPr>
        <a:xfrm>
          <a:off x="22199600"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894" name="楕円 893"/>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95250</xdr:rowOff>
    </xdr:from>
    <xdr:to>
      <xdr:col>116</xdr:col>
      <xdr:colOff>63500</xdr:colOff>
      <xdr:row>106</xdr:row>
      <xdr:rowOff>99061</xdr:rowOff>
    </xdr:to>
    <xdr:cxnSp macro="">
      <xdr:nvCxnSpPr>
        <xdr:cNvPr id="895" name="直線コネクタ 894"/>
        <xdr:cNvCxnSpPr/>
      </xdr:nvCxnSpPr>
      <xdr:spPr>
        <a:xfrm flipV="1">
          <a:off x="21323300" y="182689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96" name="楕円 895"/>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99061</xdr:rowOff>
    </xdr:to>
    <xdr:cxnSp macro="">
      <xdr:nvCxnSpPr>
        <xdr:cNvPr id="897" name="直線コネクタ 896"/>
        <xdr:cNvCxnSpPr/>
      </xdr:nvCxnSpPr>
      <xdr:spPr>
        <a:xfrm>
          <a:off x="20434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898" name="楕円 897"/>
        <xdr:cNvSpPr/>
      </xdr:nvSpPr>
      <xdr:spPr>
        <a:xfrm>
          <a:off x="19494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102870</xdr:rowOff>
    </xdr:to>
    <xdr:cxnSp macro="">
      <xdr:nvCxnSpPr>
        <xdr:cNvPr id="899" name="直線コネクタ 898"/>
        <xdr:cNvCxnSpPr/>
      </xdr:nvCxnSpPr>
      <xdr:spPr>
        <a:xfrm flipV="1">
          <a:off x="19545300" y="182727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25416</xdr:rowOff>
    </xdr:from>
    <xdr:ext cx="469744" cy="259045"/>
    <xdr:sp macro="" textlink="">
      <xdr:nvSpPr>
        <xdr:cNvPr id="900" name="n_1aveValue【庁舎】&#10;一人当たり面積"/>
        <xdr:cNvSpPr txBox="1"/>
      </xdr:nvSpPr>
      <xdr:spPr>
        <a:xfrm>
          <a:off x="210757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901" name="n_2aveValue【庁舎】&#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902" name="n_3aveValue【庁舎】&#10;一人当たり面積"/>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03" name="n_4aveValue【庁舎】&#10;一人当たり面積"/>
        <xdr:cNvSpPr txBox="1"/>
      </xdr:nvSpPr>
      <xdr:spPr>
        <a:xfrm>
          <a:off x="18421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904" name="n_1mainValue【庁舎】&#10;一人当たり面積"/>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905" name="n_2mainValue【庁舎】&#10;一人当たり面積"/>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144797</xdr:rowOff>
    </xdr:from>
    <xdr:ext cx="469744" cy="259045"/>
    <xdr:sp macro="" textlink="">
      <xdr:nvSpPr>
        <xdr:cNvPr id="906" name="n_3mainValue【庁舎】&#10;一人当たり面積"/>
        <xdr:cNvSpPr txBox="1"/>
      </xdr:nvSpPr>
      <xdr:spPr>
        <a:xfrm>
          <a:off x="19310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7" name="正方形/長方形 9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8" name="正方形/長方形 9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9" name="テキスト ボックス 9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内平均値を大きく上回っている施設は、図書館、体育館・プールであり、一方で大きく下回っている施設は一般廃棄物処理施設である。特に、図書館に分類される施設は６施設あるが、うち図書館本館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月に建設、築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おり、有形固定資産減価償却率は類似団体と比較して高い数値となっている。今後、建替えや改修等の判断を早期に行う必要があることから、効果的な管理運営方法と併せて検討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194,162
191,458
72.72
75,100,887
74,604,907
299,809
42,317,854
65,671,679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税収基盤が弱いことに加え、平成初頭に集中的に実施した下水道等の都市基盤整備及び公共施設整備の財源として発行した地方債に係る償還並びに市立幼稚園、市立高等学校に係る基準財政需要額が大きいため、類似団体内平均値、大阪府平均と比較して極めて低い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上記の状況を改善するために、直面する収支不足の解消及び将来にわたる持続可能な行財政運営の実現に向け、「行財政再建プラン</a:t>
          </a:r>
          <a:r>
            <a:rPr kumimoji="1"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【2020</a:t>
          </a:r>
          <a:r>
            <a:rPr kumimoji="1"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月版</a:t>
          </a:r>
          <a:r>
            <a:rPr kumimoji="1"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」を策定した。人口減少や少子高齢化による社会情勢の変化に合わせた施策の再構築、民間活力の活用などを進め、安定した行財政運営の維持を図る。</a:t>
          </a:r>
          <a:endParaRPr kumimoji="1"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116840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3697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140970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6606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140970</xdr:rowOff>
    </xdr:from>
    <xdr:to>
      <xdr:col>15</xdr:col>
      <xdr:colOff>82550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6847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113047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17780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7089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90170</xdr:rowOff>
    </xdr:from>
    <xdr:to>
      <xdr:col>15</xdr:col>
      <xdr:colOff>133350</xdr:colOff>
      <xdr:row>45</xdr:row>
      <xdr:rowOff>20320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5097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138430</xdr:rowOff>
    </xdr:from>
    <xdr:to>
      <xdr:col>7</xdr:col>
      <xdr:colOff>31750</xdr:colOff>
      <xdr:row>45</xdr:row>
      <xdr:rowOff>68580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53357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税収基盤が弱いという構造的問題に加え、過去の集中的な建設投資の財源として発行した地方債に係る償還負担が依然として大きく、併せて、社会保障関係経費が高止まりしていることが要因となり、経常収支比率は類似団体内で最も高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臨時的収入に依存する体質から脱却するため、「行財政再建プラン</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【2020</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月版</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」に基づき、公共施設の適正規模・適正配置、民間活力の活用と人員体制の見直し、受益者負担の適正化、広域行政の推進などに取り組み、持続可能な市政運営の実現を目指す。</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123444</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02748"/>
          <a:ext cx="0" cy="1307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95521</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123444</xdr:rowOff>
    </xdr:from>
    <xdr:to>
      <xdr:col>24</xdr:col>
      <xdr:colOff>12700</xdr:colOff>
      <xdr:row>67</xdr:row>
      <xdr:rowOff>123444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41402</xdr:rowOff>
    </xdr:from>
    <xdr:to>
      <xdr:col>23</xdr:col>
      <xdr:colOff>133350</xdr:colOff>
      <xdr:row>67</xdr:row>
      <xdr:rowOff>123444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528552"/>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41402</xdr:rowOff>
    </xdr:from>
    <xdr:to>
      <xdr:col>19</xdr:col>
      <xdr:colOff>133350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52855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84836</xdr:rowOff>
    </xdr:from>
    <xdr:to>
      <xdr:col>15</xdr:col>
      <xdr:colOff>82550</xdr:colOff>
      <xdr:row>67</xdr:row>
      <xdr:rowOff>152400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57198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123698</xdr:rowOff>
    </xdr:from>
    <xdr:to>
      <xdr:col>15</xdr:col>
      <xdr:colOff>133350</xdr:colOff>
      <xdr:row>65</xdr:row>
      <xdr:rowOff>53848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64025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6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130810</xdr:rowOff>
    </xdr:from>
    <xdr:to>
      <xdr:col>11</xdr:col>
      <xdr:colOff>31750</xdr:colOff>
      <xdr:row>67</xdr:row>
      <xdr:rowOff>84836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44651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72644</xdr:rowOff>
    </xdr:from>
    <xdr:to>
      <xdr:col>23</xdr:col>
      <xdr:colOff>184150</xdr:colOff>
      <xdr:row>68</xdr:row>
      <xdr:rowOff>2794</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55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139971</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45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162052</xdr:rowOff>
    </xdr:from>
    <xdr:to>
      <xdr:col>19</xdr:col>
      <xdr:colOff>184150</xdr:colOff>
      <xdr:row>67</xdr:row>
      <xdr:rowOff>92202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4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76979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56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101600</xdr:rowOff>
    </xdr:from>
    <xdr:to>
      <xdr:col>15</xdr:col>
      <xdr:colOff>133350</xdr:colOff>
      <xdr:row>68</xdr:row>
      <xdr:rowOff>31750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5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16527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67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34036</xdr:rowOff>
    </xdr:from>
    <xdr:to>
      <xdr:col>11</xdr:col>
      <xdr:colOff>82550</xdr:colOff>
      <xdr:row>67</xdr:row>
      <xdr:rowOff>135636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5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120413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6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80010</xdr:rowOff>
    </xdr:from>
    <xdr:to>
      <xdr:col>7</xdr:col>
      <xdr:colOff>31750</xdr:colOff>
      <xdr:row>67</xdr:row>
      <xdr:rowOff>10160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166387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[100,038</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類似団体内平均値と比較すると、職員数や人口１人当たりの人件費はやや高い状況であるが、ラスパイレス指数が低く、これに加え、委託料、賃金を中心とした物件費全体を厳しく抑制しているため、人件費・物件費等の状況のトータルの指標で見ると、類似団体内平均値や大阪府平均を下回る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しかし、決算額が年々増加傾向にあるため、今後も経費を精査する必要がある。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16131</xdr:rowOff>
    </xdr:from>
    <xdr:to>
      <xdr:col>23</xdr:col>
      <xdr:colOff>133350</xdr:colOff>
      <xdr:row>89</xdr:row>
      <xdr:rowOff>162147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03581"/>
          <a:ext cx="0" cy="15176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134224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9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160,590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162147</xdr:rowOff>
    </xdr:from>
    <xdr:to>
      <xdr:col>24</xdr:col>
      <xdr:colOff>12700</xdr:colOff>
      <xdr:row>89</xdr:row>
      <xdr:rowOff>162147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102508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16131</xdr:rowOff>
    </xdr:from>
    <xdr:to>
      <xdr:col>24</xdr:col>
      <xdr:colOff>12700</xdr:colOff>
      <xdr:row>81</xdr:row>
      <xdr:rowOff>16131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0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110434</xdr:rowOff>
    </xdr:from>
    <xdr:to>
      <xdr:col>23</xdr:col>
      <xdr:colOff>133350</xdr:colOff>
      <xdr:row>82</xdr:row>
      <xdr:rowOff>144698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69334"/>
          <a:ext cx="838200" cy="3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133090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6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161013</xdr:rowOff>
    </xdr:from>
    <xdr:to>
      <xdr:col>23</xdr:col>
      <xdr:colOff>184150</xdr:colOff>
      <xdr:row>84</xdr:row>
      <xdr:rowOff>91163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9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68548</xdr:rowOff>
    </xdr:from>
    <xdr:to>
      <xdr:col>19</xdr:col>
      <xdr:colOff>133350</xdr:colOff>
      <xdr:row>82</xdr:row>
      <xdr:rowOff>110434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27448"/>
          <a:ext cx="889000" cy="4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73702</xdr:rowOff>
    </xdr:from>
    <xdr:to>
      <xdr:col>19</xdr:col>
      <xdr:colOff>184150</xdr:colOff>
      <xdr:row>84</xdr:row>
      <xdr:rowOff>3852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0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160079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68548</xdr:rowOff>
    </xdr:from>
    <xdr:to>
      <xdr:col>15</xdr:col>
      <xdr:colOff>82550</xdr:colOff>
      <xdr:row>82</xdr:row>
      <xdr:rowOff>83728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127448"/>
          <a:ext cx="889000" cy="1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54338</xdr:rowOff>
    </xdr:from>
    <xdr:to>
      <xdr:col>15</xdr:col>
      <xdr:colOff>133350</xdr:colOff>
      <xdr:row>83</xdr:row>
      <xdr:rowOff>155938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8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140715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7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58996</xdr:rowOff>
    </xdr:from>
    <xdr:to>
      <xdr:col>11</xdr:col>
      <xdr:colOff>31750</xdr:colOff>
      <xdr:row>82</xdr:row>
      <xdr:rowOff>83728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17896"/>
          <a:ext cx="889000" cy="2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15408</xdr:rowOff>
    </xdr:from>
    <xdr:to>
      <xdr:col>11</xdr:col>
      <xdr:colOff>82550</xdr:colOff>
      <xdr:row>83</xdr:row>
      <xdr:rowOff>117008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4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101785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21199</xdr:rowOff>
    </xdr:from>
    <xdr:to>
      <xdr:col>7</xdr:col>
      <xdr:colOff>31750</xdr:colOff>
      <xdr:row>83</xdr:row>
      <xdr:rowOff>122799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3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93898</xdr:rowOff>
    </xdr:from>
    <xdr:to>
      <xdr:col>23</xdr:col>
      <xdr:colOff>184150</xdr:colOff>
      <xdr:row>83</xdr:row>
      <xdr:rowOff>24048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110425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9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100,038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59634</xdr:rowOff>
    </xdr:from>
    <xdr:to>
      <xdr:col>19</xdr:col>
      <xdr:colOff>184150</xdr:colOff>
      <xdr:row>82</xdr:row>
      <xdr:rowOff>161234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1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171411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87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98,334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17748</xdr:rowOff>
    </xdr:from>
    <xdr:to>
      <xdr:col>15</xdr:col>
      <xdr:colOff>133350</xdr:colOff>
      <xdr:row>82</xdr:row>
      <xdr:rowOff>119348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7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129525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4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32928</xdr:rowOff>
    </xdr:from>
    <xdr:to>
      <xdr:col>11</xdr:col>
      <xdr:colOff>82550</xdr:colOff>
      <xdr:row>82</xdr:row>
      <xdr:rowOff>134528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9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144705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97,006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8196</xdr:rowOff>
    </xdr:from>
    <xdr:to>
      <xdr:col>7</xdr:col>
      <xdr:colOff>31750</xdr:colOff>
      <xdr:row>82</xdr:row>
      <xdr:rowOff>109796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119973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3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95,776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「行財政再建プラン</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【2020</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月版</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」に基づき、給与月額および期末勤勉手当等の各種手当の削減を実施している。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また、人事院勧告等に基づき、給与水準の適正化に取り組むことにより、類似団体内平均値を下回る水準で推移している。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155575</xdr:rowOff>
    </xdr:from>
    <xdr:to>
      <xdr:col>81</xdr:col>
      <xdr:colOff>44450</xdr:colOff>
      <xdr:row>88</xdr:row>
      <xdr:rowOff>140759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0012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112836</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0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140759</xdr:rowOff>
    </xdr:from>
    <xdr:to>
      <xdr:col>81</xdr:col>
      <xdr:colOff>133350</xdr:colOff>
      <xdr:row>88</xdr:row>
      <xdr:rowOff>140759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28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70502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155575</xdr:rowOff>
    </xdr:from>
    <xdr:to>
      <xdr:col>81</xdr:col>
      <xdr:colOff>133350</xdr:colOff>
      <xdr:row>79</xdr:row>
      <xdr:rowOff>155575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0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3175</xdr:rowOff>
    </xdr:from>
    <xdr:to>
      <xdr:col>81</xdr:col>
      <xdr:colOff>44450</xdr:colOff>
      <xdr:row>82</xdr:row>
      <xdr:rowOff>23284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06207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3175</xdr:rowOff>
    </xdr:from>
    <xdr:to>
      <xdr:col>77</xdr:col>
      <xdr:colOff>44450</xdr:colOff>
      <xdr:row>82</xdr:row>
      <xdr:rowOff>83609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06207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83609</xdr:rowOff>
    </xdr:from>
    <xdr:to>
      <xdr:col>72</xdr:col>
      <xdr:colOff>203200</xdr:colOff>
      <xdr:row>84</xdr:row>
      <xdr:rowOff>42334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142509"/>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42334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3637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160461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87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123825</xdr:rowOff>
    </xdr:from>
    <xdr:to>
      <xdr:col>77</xdr:col>
      <xdr:colOff>95250</xdr:colOff>
      <xdr:row>82</xdr:row>
      <xdr:rowOff>53975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64152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78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32809</xdr:rowOff>
    </xdr:from>
    <xdr:to>
      <xdr:col>73</xdr:col>
      <xdr:colOff>44450</xdr:colOff>
      <xdr:row>82</xdr:row>
      <xdr:rowOff>134409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144586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[6.77</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公立幼稚園数が多いこと及び市立高等学校を運営していることから、教育公務員の数が多く、類似団体内平均値と比較して職員数が多くなっている。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民間委託化など民間活力を活用することにより、行政サービス水準の向上を図り、併せて、コスト削減が実現できる分野については、民間委託化、民営化を進め、職員数の適正化を図る。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117475</xdr:rowOff>
    </xdr:from>
    <xdr:to>
      <xdr:col>81</xdr:col>
      <xdr:colOff>44450</xdr:colOff>
      <xdr:row>66</xdr:row>
      <xdr:rowOff>50377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890125"/>
          <a:ext cx="0" cy="1475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32402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3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117475</xdr:rowOff>
    </xdr:from>
    <xdr:to>
      <xdr:col>81</xdr:col>
      <xdr:colOff>133350</xdr:colOff>
      <xdr:row>57</xdr:row>
      <xdr:rowOff>117475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89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24342</xdr:rowOff>
    </xdr:from>
    <xdr:to>
      <xdr:col>81</xdr:col>
      <xdr:colOff>44450</xdr:colOff>
      <xdr:row>62</xdr:row>
      <xdr:rowOff>72602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5424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8255</xdr:rowOff>
    </xdr:from>
    <xdr:to>
      <xdr:col>77</xdr:col>
      <xdr:colOff>44450</xdr:colOff>
      <xdr:row>62</xdr:row>
      <xdr:rowOff>24342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3815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167640</xdr:rowOff>
    </xdr:from>
    <xdr:to>
      <xdr:col>72</xdr:col>
      <xdr:colOff>203200</xdr:colOff>
      <xdr:row>62</xdr:row>
      <xdr:rowOff>8255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2609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135467</xdr:rowOff>
    </xdr:from>
    <xdr:to>
      <xdr:col>68</xdr:col>
      <xdr:colOff>152400</xdr:colOff>
      <xdr:row>61</xdr:row>
      <xdr:rowOff>167640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939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123402</xdr:rowOff>
    </xdr:from>
    <xdr:to>
      <xdr:col>68</xdr:col>
      <xdr:colOff>203200</xdr:colOff>
      <xdr:row>61</xdr:row>
      <xdr:rowOff>53552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63729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55685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165329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2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144992</xdr:rowOff>
    </xdr:from>
    <xdr:to>
      <xdr:col>77</xdr:col>
      <xdr:colOff>95250</xdr:colOff>
      <xdr:row>62</xdr:row>
      <xdr:rowOff>75142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59919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8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128905</xdr:rowOff>
    </xdr:from>
    <xdr:to>
      <xdr:col>73</xdr:col>
      <xdr:colOff>44450</xdr:colOff>
      <xdr:row>62</xdr:row>
      <xdr:rowOff>59055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116840</xdr:rowOff>
    </xdr:from>
    <xdr:to>
      <xdr:col>68</xdr:col>
      <xdr:colOff>203200</xdr:colOff>
      <xdr:row>62</xdr:row>
      <xdr:rowOff>46990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31767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171044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平成初頭に集中的に実施した大規模な建設投資の財源として発行した地方債に係る元利償還金が実質公債費比率を押し上げていたが、近年においては事業の精査を行い、地方債の新規発行を抑制していることにより、前年度と比較して</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ポイント低下した。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しかし、依然として類似団体内平均値、大阪府平均を上回る水準であるため、引き続き、地方債の新規発行を抑制し、実質公債費比率の改善を図る。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43</xdr:row>
      <xdr:rowOff>159596</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33490"/>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43</xdr:row>
      <xdr:rowOff>6773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29064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6773</xdr:rowOff>
    </xdr:from>
    <xdr:to>
      <xdr:col>77</xdr:col>
      <xdr:colOff>44450</xdr:colOff>
      <xdr:row>43</xdr:row>
      <xdr:rowOff>55033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3791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43</xdr:row>
      <xdr:rowOff>79163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4273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79163</xdr:rowOff>
    </xdr:from>
    <xdr:to>
      <xdr:col>68</xdr:col>
      <xdr:colOff>152400</xdr:colOff>
      <xdr:row>44</xdr:row>
      <xdr:rowOff>36406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45151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127423</xdr:rowOff>
    </xdr:from>
    <xdr:to>
      <xdr:col>77</xdr:col>
      <xdr:colOff>95250</xdr:colOff>
      <xdr:row>43</xdr:row>
      <xdr:rowOff>57573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42350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41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28363</xdr:rowOff>
    </xdr:from>
    <xdr:to>
      <xdr:col>68</xdr:col>
      <xdr:colOff>203200</xdr:colOff>
      <xdr:row>43</xdr:row>
      <xdr:rowOff>129963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114740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157056</xdr:rowOff>
    </xdr:from>
    <xdr:to>
      <xdr:col>64</xdr:col>
      <xdr:colOff>152400</xdr:colOff>
      <xdr:row>44</xdr:row>
      <xdr:rowOff>87206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71983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[28.1%]</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平成初頭に集中的に実施した大規模な建設投資の財源として発行した地方債の残高が将来負担比率を押し上げていたが、近年においては、事業の精査を行い地方債の新規発行を抑制していることにより、地方債の残高や公営企業債等繰入見込額が減少している。また、職員数減により退職手当負担見込額も減少している。これらの要因により、将来負担比率の改善が進んでいる。</a:t>
          </a:r>
          <a:endPar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62653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21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64347</xdr:rowOff>
    </xdr:from>
    <xdr:to>
      <xdr:col>81</xdr:col>
      <xdr:colOff>44450</xdr:colOff>
      <xdr:row>16</xdr:row>
      <xdr:rowOff>8950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36097"/>
          <a:ext cx="838200" cy="11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96960</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2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80433</xdr:rowOff>
    </xdr:from>
    <xdr:to>
      <xdr:col>81</xdr:col>
      <xdr:colOff>95250</xdr:colOff>
      <xdr:row>15</xdr:row>
      <xdr:rowOff>10583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8950</xdr:rowOff>
    </xdr:from>
    <xdr:to>
      <xdr:col>77</xdr:col>
      <xdr:colOff>44450</xdr:colOff>
      <xdr:row>16</xdr:row>
      <xdr:rowOff>74446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752150"/>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127544</xdr:rowOff>
    </xdr:from>
    <xdr:to>
      <xdr:col>77</xdr:col>
      <xdr:colOff>95250</xdr:colOff>
      <xdr:row>15</xdr:row>
      <xdr:rowOff>57694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67871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9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74446</xdr:rowOff>
    </xdr:from>
    <xdr:to>
      <xdr:col>72</xdr:col>
      <xdr:colOff>203200</xdr:colOff>
      <xdr:row>16</xdr:row>
      <xdr:rowOff>116961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817646"/>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35379</xdr:rowOff>
    </xdr:from>
    <xdr:to>
      <xdr:col>73</xdr:col>
      <xdr:colOff>44450</xdr:colOff>
      <xdr:row>15</xdr:row>
      <xdr:rowOff>136979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147156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116961</xdr:rowOff>
    </xdr:from>
    <xdr:to>
      <xdr:col>68</xdr:col>
      <xdr:colOff>152400</xdr:colOff>
      <xdr:row>17</xdr:row>
      <xdr:rowOff>93738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860161"/>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46869</xdr:rowOff>
    </xdr:from>
    <xdr:to>
      <xdr:col>68</xdr:col>
      <xdr:colOff>203200</xdr:colOff>
      <xdr:row>15</xdr:row>
      <xdr:rowOff>148469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1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158646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8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120408</xdr:rowOff>
    </xdr:from>
    <xdr:to>
      <xdr:col>64</xdr:col>
      <xdr:colOff>152400</xdr:colOff>
      <xdr:row>16</xdr:row>
      <xdr:rowOff>50558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60735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6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13547</xdr:rowOff>
    </xdr:from>
    <xdr:to>
      <xdr:col>81</xdr:col>
      <xdr:colOff>95250</xdr:colOff>
      <xdr:row>15</xdr:row>
      <xdr:rowOff>115147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8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157074</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5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129600</xdr:rowOff>
    </xdr:from>
    <xdr:to>
      <xdr:col>77</xdr:col>
      <xdr:colOff>95250</xdr:colOff>
      <xdr:row>16</xdr:row>
      <xdr:rowOff>59750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7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44527</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8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23646</xdr:rowOff>
    </xdr:from>
    <xdr:to>
      <xdr:col>73</xdr:col>
      <xdr:colOff>44450</xdr:colOff>
      <xdr:row>16</xdr:row>
      <xdr:rowOff>125246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7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110023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85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66161</xdr:rowOff>
    </xdr:from>
    <xdr:to>
      <xdr:col>68</xdr:col>
      <xdr:colOff>203200</xdr:colOff>
      <xdr:row>16</xdr:row>
      <xdr:rowOff>167761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80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152538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89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42938</xdr:rowOff>
    </xdr:from>
    <xdr:to>
      <xdr:col>64</xdr:col>
      <xdr:colOff>152400</xdr:colOff>
      <xdr:row>17</xdr:row>
      <xdr:rowOff>144538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95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129315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04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194,162
191,458
72.72
75,100,887
74,604,907
299,809
42,317,854
65,671,679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「行財政再建プラン</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【2020</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月版</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」に基づき、給与月額および期末勤勉手当等の各種手当の削減を実施しているところではあるが、令和元年度においては、定年退職者の増加に伴う退職手当の増加により、類似団体内平均値を上回っている。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今後も、民間委託等を含めた業務見直し、給与水準の適正化を図っていく。</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40</xdr:row>
      <xdr:rowOff>154215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53528"/>
          <a:ext cx="0" cy="145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126292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154215</xdr:rowOff>
    </xdr:from>
    <xdr:to>
      <xdr:col>24</xdr:col>
      <xdr:colOff>114300</xdr:colOff>
      <xdr:row>40</xdr:row>
      <xdr:rowOff>154215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143328</xdr:rowOff>
    </xdr:from>
    <xdr:to>
      <xdr:col>24</xdr:col>
      <xdr:colOff>25400</xdr:colOff>
      <xdr:row>37</xdr:row>
      <xdr:rowOff>4536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155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109055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143328</xdr:rowOff>
    </xdr:from>
    <xdr:to>
      <xdr:col>19</xdr:col>
      <xdr:colOff>187325</xdr:colOff>
      <xdr:row>36</xdr:row>
      <xdr:rowOff>154214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155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154214</xdr:rowOff>
    </xdr:from>
    <xdr:to>
      <xdr:col>15</xdr:col>
      <xdr:colOff>98425</xdr:colOff>
      <xdr:row>37</xdr:row>
      <xdr:rowOff>4536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26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143328</xdr:rowOff>
    </xdr:from>
    <xdr:to>
      <xdr:col>11</xdr:col>
      <xdr:colOff>9525</xdr:colOff>
      <xdr:row>37</xdr:row>
      <xdr:rowOff>4536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155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92528</xdr:rowOff>
    </xdr:from>
    <xdr:to>
      <xdr:col>11</xdr:col>
      <xdr:colOff>60325</xdr:colOff>
      <xdr:row>37</xdr:row>
      <xdr:rowOff>22678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32855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125186</xdr:rowOff>
    </xdr:from>
    <xdr:to>
      <xdr:col>24</xdr:col>
      <xdr:colOff>76200</xdr:colOff>
      <xdr:row>37</xdr:row>
      <xdr:rowOff>55336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97263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92528</xdr:rowOff>
    </xdr:from>
    <xdr:to>
      <xdr:col>20</xdr:col>
      <xdr:colOff>38100</xdr:colOff>
      <xdr:row>37</xdr:row>
      <xdr:rowOff>22678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103414</xdr:rowOff>
    </xdr:from>
    <xdr:to>
      <xdr:col>15</xdr:col>
      <xdr:colOff>149225</xdr:colOff>
      <xdr:row>37</xdr:row>
      <xdr:rowOff>33564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18341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125186</xdr:rowOff>
    </xdr:from>
    <xdr:to>
      <xdr:col>11</xdr:col>
      <xdr:colOff>60325</xdr:colOff>
      <xdr:row>37</xdr:row>
      <xdr:rowOff>55336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40113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委託料、賃金を中心に物件費全体を厳しく抑制しており、また、ごみ処理事業を一部事務組合において実施しているため、指標としては類似団体内平均値、全国平均を下回る水準で推移している。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しかし、指標は徐々に悪化しているため、今後も経費を精査する必要がある。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21</xdr:row>
      <xdr:rowOff>120650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49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38100</xdr:rowOff>
    </xdr:from>
    <xdr:to>
      <xdr:col>82</xdr:col>
      <xdr:colOff>107950</xdr:colOff>
      <xdr:row>14</xdr:row>
      <xdr:rowOff>101600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38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38100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74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133350</xdr:rowOff>
    </xdr:from>
    <xdr:to>
      <xdr:col>73</xdr:col>
      <xdr:colOff>180975</xdr:colOff>
      <xdr:row>13</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62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158750</xdr:rowOff>
    </xdr:from>
    <xdr:to>
      <xdr:col>74</xdr:col>
      <xdr:colOff>31750</xdr:colOff>
      <xdr:row>16</xdr:row>
      <xdr:rowOff>88900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13</xdr:row>
      <xdr:rowOff>133350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60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158750</xdr:rowOff>
    </xdr:from>
    <xdr:to>
      <xdr:col>69</xdr:col>
      <xdr:colOff>142875</xdr:colOff>
      <xdr:row>16</xdr:row>
      <xdr:rowOff>88900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50800</xdr:rowOff>
    </xdr:from>
    <xdr:to>
      <xdr:col>82</xdr:col>
      <xdr:colOff>158750</xdr:colOff>
      <xdr:row>14</xdr:row>
      <xdr:rowOff>152400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67327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158750</xdr:rowOff>
    </xdr:from>
    <xdr:to>
      <xdr:col>78</xdr:col>
      <xdr:colOff>120650</xdr:colOff>
      <xdr:row>14</xdr:row>
      <xdr:rowOff>88900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99077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5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82550</xdr:rowOff>
    </xdr:from>
    <xdr:to>
      <xdr:col>69</xdr:col>
      <xdr:colOff>142875</xdr:colOff>
      <xdr:row>14</xdr:row>
      <xdr:rowOff>12700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22877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152400</xdr:rowOff>
    </xdr:from>
    <xdr:to>
      <xdr:col>65</xdr:col>
      <xdr:colOff>53975</xdr:colOff>
      <xdr:row>13</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生活保護費は前年度と比較して減少したものの、自立支援・介護給付費、認定こども園施設型給付等事業などの増加が扶助費を押し上げており、</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指標悪化の要因となっている</a:t>
          </a:r>
          <a:r>
            <a:rPr kumimoji="1" lang="ja-JP" altLang="en-US" sz="1300">
              <a:solidFill>
                <a:srgbClr val="000000"/>
              </a:solidFill>
              <a:latin typeface="ＭＳ Ｐゴシック" panose="020B0600070205080204" pitchFamily="50" charset="-128"/>
              <a:ea typeface="ＭＳ Ｐゴシック" panose="020B0600070205080204" pitchFamily="50" charset="-128"/>
            </a:rPr>
            <a:t>。</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類似団体内平均値を大きく上回る水準で推移しているため、資格審査等の適正化を進めるとともに、各種相談・支援事業を継続することで、扶助費の上昇抑制を図っていく。</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152400</xdr:rowOff>
    </xdr:from>
    <xdr:to>
      <xdr:col>24</xdr:col>
      <xdr:colOff>25400</xdr:colOff>
      <xdr:row>60</xdr:row>
      <xdr:rowOff>76200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67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48277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76200</xdr:rowOff>
    </xdr:from>
    <xdr:to>
      <xdr:col>24</xdr:col>
      <xdr:colOff>114300</xdr:colOff>
      <xdr:row>60</xdr:row>
      <xdr:rowOff>76200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67327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152400</xdr:rowOff>
    </xdr:from>
    <xdr:to>
      <xdr:col>24</xdr:col>
      <xdr:colOff>114300</xdr:colOff>
      <xdr:row>52</xdr:row>
      <xdr:rowOff>152400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57150</xdr:rowOff>
    </xdr:from>
    <xdr:to>
      <xdr:col>24</xdr:col>
      <xdr:colOff>25400</xdr:colOff>
      <xdr:row>60</xdr:row>
      <xdr:rowOff>76200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727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57150</xdr:rowOff>
    </xdr:from>
    <xdr:to>
      <xdr:col>19</xdr:col>
      <xdr:colOff>187325</xdr:colOff>
      <xdr:row>59</xdr:row>
      <xdr:rowOff>133350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172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xdr:rowOff>
    </xdr:from>
    <xdr:to>
      <xdr:col>20</xdr:col>
      <xdr:colOff>38100</xdr:colOff>
      <xdr:row>56</xdr:row>
      <xdr:rowOff>114300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19050</xdr:rowOff>
    </xdr:from>
    <xdr:to>
      <xdr:col>15</xdr:col>
      <xdr:colOff>98425</xdr:colOff>
      <xdr:row>59</xdr:row>
      <xdr:rowOff>133350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34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25400</xdr:rowOff>
    </xdr:from>
    <xdr:to>
      <xdr:col>11</xdr:col>
      <xdr:colOff>9525</xdr:colOff>
      <xdr:row>59</xdr:row>
      <xdr:rowOff>19050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969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25400</xdr:rowOff>
    </xdr:from>
    <xdr:to>
      <xdr:col>24</xdr:col>
      <xdr:colOff>76200</xdr:colOff>
      <xdr:row>60</xdr:row>
      <xdr:rowOff>127000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6350</xdr:rowOff>
    </xdr:from>
    <xdr:to>
      <xdr:col>20</xdr:col>
      <xdr:colOff>38100</xdr:colOff>
      <xdr:row>59</xdr:row>
      <xdr:rowOff>107950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92727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82550</xdr:rowOff>
    </xdr:from>
    <xdr:to>
      <xdr:col>15</xdr:col>
      <xdr:colOff>149225</xdr:colOff>
      <xdr:row>60</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139700</xdr:rowOff>
    </xdr:from>
    <xdr:to>
      <xdr:col>11</xdr:col>
      <xdr:colOff>60325</xdr:colOff>
      <xdr:row>59</xdr:row>
      <xdr:rowOff>69850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146050</xdr:rowOff>
    </xdr:from>
    <xdr:to>
      <xdr:col>6</xdr:col>
      <xdr:colOff>171450</xdr:colOff>
      <xdr:row>58</xdr:row>
      <xdr:rowOff>76200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60977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施設の修繕により維持補修費が増加したことに加え、病院事業会計への投資及び出資金が増加したため、指標としては前年度より悪化した。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今後も、修繕施設の選択と集中、特別会計及び企業会計の財政健全化を図る必要がある。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38100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71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57</xdr:row>
      <xdr:rowOff>19050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520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7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25400</xdr:rowOff>
    </xdr:from>
    <xdr:to>
      <xdr:col>82</xdr:col>
      <xdr:colOff>158750</xdr:colOff>
      <xdr:row>56</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38100</xdr:rowOff>
    </xdr:from>
    <xdr:to>
      <xdr:col>78</xdr:col>
      <xdr:colOff>69850</xdr:colOff>
      <xdr:row>56</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39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0</xdr:rowOff>
    </xdr:from>
    <xdr:to>
      <xdr:col>78</xdr:col>
      <xdr:colOff>120650</xdr:colOff>
      <xdr:row>56</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95250</xdr:rowOff>
    </xdr:from>
    <xdr:to>
      <xdr:col>73</xdr:col>
      <xdr:colOff>180975</xdr:colOff>
      <xdr:row>56</xdr:row>
      <xdr:rowOff>38100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25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99077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95250</xdr:rowOff>
    </xdr:from>
    <xdr:to>
      <xdr:col>69</xdr:col>
      <xdr:colOff>92075</xdr:colOff>
      <xdr:row>55</xdr:row>
      <xdr:rowOff>95250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2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158750</xdr:rowOff>
    </xdr:from>
    <xdr:to>
      <xdr:col>69</xdr:col>
      <xdr:colOff>142875</xdr:colOff>
      <xdr:row>56</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158750</xdr:rowOff>
    </xdr:from>
    <xdr:to>
      <xdr:col>74</xdr:col>
      <xdr:colOff>31750</xdr:colOff>
      <xdr:row>56</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44450</xdr:rowOff>
    </xdr:from>
    <xdr:to>
      <xdr:col>69</xdr:col>
      <xdr:colOff>142875</xdr:colOff>
      <xdr:row>55</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44450</xdr:rowOff>
    </xdr:from>
    <xdr:to>
      <xdr:col>65</xdr:col>
      <xdr:colOff>53975</xdr:colOff>
      <xdr:row>55</xdr:row>
      <xdr:rowOff>146050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一部事務組合において実施しているごみ処理事業に係る構成市負担金が減少したことを受けて、令和元年度の指標が改善した。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同組合への負担金、下水道事業会計及び病院事業会計への繰出金が大きいことが影響し、類似団体内平均値、大阪府平均を上回る水準となっている。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58420</xdr:rowOff>
    </xdr:from>
    <xdr:to>
      <xdr:col>82</xdr:col>
      <xdr:colOff>107950</xdr:colOff>
      <xdr:row>40</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448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144797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8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58420</xdr:rowOff>
    </xdr:from>
    <xdr:to>
      <xdr:col>82</xdr:col>
      <xdr:colOff>196850</xdr:colOff>
      <xdr:row>32</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4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153670</xdr:rowOff>
    </xdr:from>
    <xdr:to>
      <xdr:col>82</xdr:col>
      <xdr:colOff>107950</xdr:colOff>
      <xdr:row>36</xdr:row>
      <xdr:rowOff>35560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1544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115587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7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88900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20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137160</xdr:rowOff>
    </xdr:from>
    <xdr:to>
      <xdr:col>78</xdr:col>
      <xdr:colOff>120650</xdr:colOff>
      <xdr:row>35</xdr:row>
      <xdr:rowOff>67310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77487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88900</xdr:rowOff>
    </xdr:from>
    <xdr:to>
      <xdr:col>73</xdr:col>
      <xdr:colOff>180975</xdr:colOff>
      <xdr:row>36</xdr:row>
      <xdr:rowOff>111760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261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129540</xdr:rowOff>
    </xdr:from>
    <xdr:to>
      <xdr:col>74</xdr:col>
      <xdr:colOff>31750</xdr:colOff>
      <xdr:row>35</xdr:row>
      <xdr:rowOff>59690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69867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50800</xdr:rowOff>
    </xdr:from>
    <xdr:to>
      <xdr:col>69</xdr:col>
      <xdr:colOff>92075</xdr:colOff>
      <xdr:row>36</xdr:row>
      <xdr:rowOff>111760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23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74947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71137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38100</xdr:rowOff>
    </xdr:from>
    <xdr:to>
      <xdr:col>74</xdr:col>
      <xdr:colOff>31750</xdr:colOff>
      <xdr:row>36</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60960</xdr:rowOff>
    </xdr:from>
    <xdr:to>
      <xdr:col>69</xdr:col>
      <xdr:colOff>142875</xdr:colOff>
      <xdr:row>36</xdr:row>
      <xdr:rowOff>162560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147337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平成初頭に集中的に実施した大規模な建設投資（主に地方単独事業）の財源として発行した地方債に係る償還負担が継続しており、類似団体内平均値を上回る水準で推移している。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しかし、近年においては事業を精査し地方債の新規発行を抑制していることや、過去の大規模な建設投資の財源として発行した地方債の償還が終了を迎えているため、公債費及び地方債の残高は減少傾向にある。</a:t>
          </a:r>
          <a:endPar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81</xdr:row>
      <xdr:rowOff>102507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183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74584</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9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102507</xdr:rowOff>
    </xdr:from>
    <xdr:to>
      <xdr:col>24</xdr:col>
      <xdr:colOff>114300</xdr:colOff>
      <xdr:row>81</xdr:row>
      <xdr:rowOff>102507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8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162379</xdr:rowOff>
    </xdr:from>
    <xdr:to>
      <xdr:col>24</xdr:col>
      <xdr:colOff>25400</xdr:colOff>
      <xdr:row>80</xdr:row>
      <xdr:rowOff>99786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706929"/>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13806</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4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168729</xdr:rowOff>
    </xdr:from>
    <xdr:to>
      <xdr:col>24</xdr:col>
      <xdr:colOff>76200</xdr:colOff>
      <xdr:row>77</xdr:row>
      <xdr:rowOff>98879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99786</xdr:rowOff>
    </xdr:from>
    <xdr:to>
      <xdr:col>19</xdr:col>
      <xdr:colOff>187325</xdr:colOff>
      <xdr:row>81</xdr:row>
      <xdr:rowOff>91621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81578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62593</xdr:rowOff>
    </xdr:from>
    <xdr:to>
      <xdr:col>20</xdr:col>
      <xdr:colOff>38100</xdr:colOff>
      <xdr:row>77</xdr:row>
      <xdr:rowOff>164193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2920</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91621</xdr:rowOff>
    </xdr:from>
    <xdr:to>
      <xdr:col>15</xdr:col>
      <xdr:colOff>98425</xdr:colOff>
      <xdr:row>81</xdr:row>
      <xdr:rowOff>91621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979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91621</xdr:rowOff>
    </xdr:from>
    <xdr:to>
      <xdr:col>11</xdr:col>
      <xdr:colOff>9525</xdr:colOff>
      <xdr:row>81</xdr:row>
      <xdr:rowOff>156936</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9790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32657</xdr:rowOff>
    </xdr:from>
    <xdr:to>
      <xdr:col>11</xdr:col>
      <xdr:colOff>60325</xdr:colOff>
      <xdr:row>78</xdr:row>
      <xdr:rowOff>134257</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144434</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155320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111579</xdr:rowOff>
    </xdr:from>
    <xdr:to>
      <xdr:col>24</xdr:col>
      <xdr:colOff>76200</xdr:colOff>
      <xdr:row>80</xdr:row>
      <xdr:rowOff>41729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83656</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628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48986</xdr:rowOff>
    </xdr:from>
    <xdr:to>
      <xdr:col>20</xdr:col>
      <xdr:colOff>38100</xdr:colOff>
      <xdr:row>80</xdr:row>
      <xdr:rowOff>150586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135363</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85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40821</xdr:rowOff>
    </xdr:from>
    <xdr:to>
      <xdr:col>15</xdr:col>
      <xdr:colOff>149225</xdr:colOff>
      <xdr:row>81</xdr:row>
      <xdr:rowOff>142421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127198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401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40821</xdr:rowOff>
    </xdr:from>
    <xdr:to>
      <xdr:col>11</xdr:col>
      <xdr:colOff>60325</xdr:colOff>
      <xdr:row>81</xdr:row>
      <xdr:rowOff>142421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127198</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401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106136</xdr:rowOff>
    </xdr:from>
    <xdr:to>
      <xdr:col>6</xdr:col>
      <xdr:colOff>171450</xdr:colOff>
      <xdr:row>82</xdr:row>
      <xdr:rowOff>36286</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99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21063</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407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補助費等の指標は改善しているものの、扶助費が増加し続けていることや、補助費等の負担が依然として大きいことが、類似団体内平均値及び大阪府平均を上回る要因となっている。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81</xdr:row>
      <xdr:rowOff>33274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85544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5351</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33274</xdr:rowOff>
    </xdr:from>
    <xdr:to>
      <xdr:col>82</xdr:col>
      <xdr:colOff>196850</xdr:colOff>
      <xdr:row>81</xdr:row>
      <xdr:rowOff>33274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92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33274</xdr:rowOff>
    </xdr:from>
    <xdr:to>
      <xdr:col>82</xdr:col>
      <xdr:colOff>107950</xdr:colOff>
      <xdr:row>79</xdr:row>
      <xdr:rowOff>156718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577824"/>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65295</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33274</xdr:rowOff>
    </xdr:from>
    <xdr:to>
      <xdr:col>78</xdr:col>
      <xdr:colOff>69850</xdr:colOff>
      <xdr:row>79</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35778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160782</xdr:rowOff>
    </xdr:from>
    <xdr:to>
      <xdr:col>78</xdr:col>
      <xdr:colOff>120650</xdr:colOff>
      <xdr:row>78</xdr:row>
      <xdr:rowOff>90932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101109</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xdr:rowOff>
    </xdr:from>
    <xdr:to>
      <xdr:col>73</xdr:col>
      <xdr:colOff>180975</xdr:colOff>
      <xdr:row>79</xdr:row>
      <xdr:rowOff>69850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35503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137922</xdr:rowOff>
    </xdr:from>
    <xdr:to>
      <xdr:col>74</xdr:col>
      <xdr:colOff>31750</xdr:colOff>
      <xdr:row>78</xdr:row>
      <xdr:rowOff>68072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78249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79</xdr:row>
      <xdr:rowOff>5842</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404087"/>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133350</xdr:rowOff>
    </xdr:from>
    <xdr:to>
      <xdr:col>69</xdr:col>
      <xdr:colOff>142875</xdr:colOff>
      <xdr:row>78</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105918</xdr:rowOff>
    </xdr:from>
    <xdr:to>
      <xdr:col>82</xdr:col>
      <xdr:colOff>158750</xdr:colOff>
      <xdr:row>80</xdr:row>
      <xdr:rowOff>36068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77995</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153924</xdr:rowOff>
    </xdr:from>
    <xdr:to>
      <xdr:col>78</xdr:col>
      <xdr:colOff>120650</xdr:colOff>
      <xdr:row>79</xdr:row>
      <xdr:rowOff>84074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68851</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6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19050</xdr:rowOff>
    </xdr:from>
    <xdr:to>
      <xdr:col>74</xdr:col>
      <xdr:colOff>31750</xdr:colOff>
      <xdr:row>79</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105427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126492</xdr:rowOff>
    </xdr:from>
    <xdr:to>
      <xdr:col>69</xdr:col>
      <xdr:colOff>142875</xdr:colOff>
      <xdr:row>79</xdr:row>
      <xdr:rowOff>56642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41419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103378</xdr:rowOff>
    </xdr:from>
    <xdr:to>
      <xdr:col>29</xdr:col>
      <xdr:colOff>127000</xdr:colOff>
      <xdr:row>20</xdr:row>
      <xdr:rowOff>129248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36953"/>
          <a:ext cx="0" cy="1568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101325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7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48,691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129248</xdr:rowOff>
    </xdr:from>
    <xdr:to>
      <xdr:col>30</xdr:col>
      <xdr:colOff>25400</xdr:colOff>
      <xdr:row>20</xdr:row>
      <xdr:rowOff>129248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05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18305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8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89,870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103378</xdr:rowOff>
    </xdr:from>
    <xdr:to>
      <xdr:col>30</xdr:col>
      <xdr:colOff>25400</xdr:colOff>
      <xdr:row>11</xdr:row>
      <xdr:rowOff>103378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36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30683</xdr:rowOff>
    </xdr:from>
    <xdr:to>
      <xdr:col>29</xdr:col>
      <xdr:colOff>127000</xdr:colOff>
      <xdr:row>17</xdr:row>
      <xdr:rowOff>52705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2958"/>
          <a:ext cx="647700" cy="22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15461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7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7506</xdr:rowOff>
    </xdr:from>
    <xdr:to>
      <xdr:col>29</xdr:col>
      <xdr:colOff>177800</xdr:colOff>
      <xdr:row>17</xdr:row>
      <xdr:rowOff>109106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52705</xdr:rowOff>
    </xdr:from>
    <xdr:to>
      <xdr:col>26</xdr:col>
      <xdr:colOff>50800</xdr:colOff>
      <xdr:row>17</xdr:row>
      <xdr:rowOff>68364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4980"/>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36081</xdr:rowOff>
    </xdr:from>
    <xdr:to>
      <xdr:col>26</xdr:col>
      <xdr:colOff>101600</xdr:colOff>
      <xdr:row>17</xdr:row>
      <xdr:rowOff>137681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122458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68364</xdr:rowOff>
    </xdr:from>
    <xdr:to>
      <xdr:col>22</xdr:col>
      <xdr:colOff>114300</xdr:colOff>
      <xdr:row>17</xdr:row>
      <xdr:rowOff>93243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0639"/>
          <a:ext cx="698500" cy="24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63475</xdr:rowOff>
    </xdr:from>
    <xdr:to>
      <xdr:col>22</xdr:col>
      <xdr:colOff>165100</xdr:colOff>
      <xdr:row>17</xdr:row>
      <xdr:rowOff>165075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149852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93243</xdr:rowOff>
    </xdr:from>
    <xdr:to>
      <xdr:col>18</xdr:col>
      <xdr:colOff>177800</xdr:colOff>
      <xdr:row>17</xdr:row>
      <xdr:rowOff>136792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5518"/>
          <a:ext cx="698500" cy="43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97117</xdr:rowOff>
    </xdr:from>
    <xdr:to>
      <xdr:col>19</xdr:col>
      <xdr:colOff>38100</xdr:colOff>
      <xdr:row>18</xdr:row>
      <xdr:rowOff>27267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12044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73647</xdr:rowOff>
    </xdr:from>
    <xdr:to>
      <xdr:col>15</xdr:col>
      <xdr:colOff>101600</xdr:colOff>
      <xdr:row>18</xdr:row>
      <xdr:rowOff>3797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13974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151333</xdr:rowOff>
    </xdr:from>
    <xdr:to>
      <xdr:col>29</xdr:col>
      <xdr:colOff>177800</xdr:colOff>
      <xdr:row>17</xdr:row>
      <xdr:rowOff>81483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2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167860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1905</xdr:rowOff>
    </xdr:from>
    <xdr:to>
      <xdr:col>26</xdr:col>
      <xdr:colOff>101600</xdr:colOff>
      <xdr:row>17</xdr:row>
      <xdr:rowOff>103505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4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113682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33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17564</xdr:rowOff>
    </xdr:from>
    <xdr:to>
      <xdr:col>22</xdr:col>
      <xdr:colOff>165100</xdr:colOff>
      <xdr:row>17</xdr:row>
      <xdr:rowOff>119164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79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129341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4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63,789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42443</xdr:rowOff>
    </xdr:from>
    <xdr:to>
      <xdr:col>19</xdr:col>
      <xdr:colOff>38100</xdr:colOff>
      <xdr:row>17</xdr:row>
      <xdr:rowOff>144043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4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154220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73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85992</xdr:rowOff>
    </xdr:from>
    <xdr:to>
      <xdr:col>15</xdr:col>
      <xdr:colOff>101600</xdr:colOff>
      <xdr:row>18</xdr:row>
      <xdr:rowOff>16142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48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3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61,993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162700</xdr:rowOff>
    </xdr:from>
    <xdr:to>
      <xdr:col>29</xdr:col>
      <xdr:colOff>127000</xdr:colOff>
      <xdr:row>37</xdr:row>
      <xdr:rowOff>207048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87250"/>
          <a:ext cx="0" cy="12444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179125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207048</xdr:rowOff>
    </xdr:from>
    <xdr:to>
      <xdr:col>30</xdr:col>
      <xdr:colOff>25400</xdr:colOff>
      <xdr:row>37</xdr:row>
      <xdr:rowOff>207048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31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77627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162700</xdr:rowOff>
    </xdr:from>
    <xdr:to>
      <xdr:col>30</xdr:col>
      <xdr:colOff>25400</xdr:colOff>
      <xdr:row>33</xdr:row>
      <xdr:rowOff>162700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87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341313</xdr:rowOff>
    </xdr:from>
    <xdr:to>
      <xdr:col>29</xdr:col>
      <xdr:colOff>127000</xdr:colOff>
      <xdr:row>35</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08763"/>
          <a:ext cx="647700" cy="59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242625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52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270548</xdr:rowOff>
    </xdr:from>
    <xdr:to>
      <xdr:col>29</xdr:col>
      <xdr:colOff>177800</xdr:colOff>
      <xdr:row>36</xdr:row>
      <xdr:rowOff>29248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161518</xdr:rowOff>
    </xdr:from>
    <xdr:to>
      <xdr:col>26</xdr:col>
      <xdr:colOff>50800</xdr:colOff>
      <xdr:row>34</xdr:row>
      <xdr:rowOff>341313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428968"/>
          <a:ext cx="698500" cy="179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258051</xdr:rowOff>
    </xdr:from>
    <xdr:to>
      <xdr:col>26</xdr:col>
      <xdr:colOff>101600</xdr:colOff>
      <xdr:row>36</xdr:row>
      <xdr:rowOff>16751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1528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54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161518</xdr:rowOff>
    </xdr:from>
    <xdr:to>
      <xdr:col>22</xdr:col>
      <xdr:colOff>114300</xdr:colOff>
      <xdr:row>34</xdr:row>
      <xdr:rowOff>196685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28968"/>
          <a:ext cx="698500" cy="3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190767</xdr:rowOff>
    </xdr:from>
    <xdr:to>
      <xdr:col>22</xdr:col>
      <xdr:colOff>165100</xdr:colOff>
      <xdr:row>35</xdr:row>
      <xdr:rowOff>292367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277144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8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196685</xdr:rowOff>
    </xdr:from>
    <xdr:to>
      <xdr:col>18</xdr:col>
      <xdr:colOff>177800</xdr:colOff>
      <xdr:row>34</xdr:row>
      <xdr:rowOff>207886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464135"/>
          <a:ext cx="698500" cy="11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181089</xdr:rowOff>
    </xdr:from>
    <xdr:to>
      <xdr:col>19</xdr:col>
      <xdr:colOff>38100</xdr:colOff>
      <xdr:row>35</xdr:row>
      <xdr:rowOff>282689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267466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7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137198</xdr:rowOff>
    </xdr:from>
    <xdr:to>
      <xdr:col>15</xdr:col>
      <xdr:colOff>101600</xdr:colOff>
      <xdr:row>35</xdr:row>
      <xdr:rowOff>238798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223575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6934</xdr:rowOff>
    </xdr:from>
    <xdr:to>
      <xdr:col>29</xdr:col>
      <xdr:colOff>177800</xdr:colOff>
      <xdr:row>35</xdr:row>
      <xdr:rowOff>108534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17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194911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62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13,318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290513</xdr:rowOff>
    </xdr:from>
    <xdr:to>
      <xdr:col>26</xdr:col>
      <xdr:colOff>101600</xdr:colOff>
      <xdr:row>35</xdr:row>
      <xdr:rowOff>49213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57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59390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26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110718</xdr:rowOff>
    </xdr:from>
    <xdr:to>
      <xdr:col>22</xdr:col>
      <xdr:colOff>165100</xdr:colOff>
      <xdr:row>34</xdr:row>
      <xdr:rowOff>212318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78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222495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4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145885</xdr:rowOff>
    </xdr:from>
    <xdr:to>
      <xdr:col>19</xdr:col>
      <xdr:colOff>38100</xdr:colOff>
      <xdr:row>34</xdr:row>
      <xdr:rowOff>247485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13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257662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8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18,671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157086</xdr:rowOff>
    </xdr:from>
    <xdr:to>
      <xdr:col>15</xdr:col>
      <xdr:colOff>101600</xdr:colOff>
      <xdr:row>34</xdr:row>
      <xdr:rowOff>258687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2453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268863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9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194,162
191,458
72.72
75,100,887
74,604,907
299,809
42,317,854
65,671,679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134842</xdr:rowOff>
    </xdr:from>
    <xdr:to>
      <xdr:col>24</xdr:col>
      <xdr:colOff>62865</xdr:colOff>
      <xdr:row>38</xdr:row>
      <xdr:rowOff>127041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78342"/>
          <a:ext cx="1270" cy="1363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130868</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36,443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127041</xdr:rowOff>
    </xdr:from>
    <xdr:to>
      <xdr:col>24</xdr:col>
      <xdr:colOff>152400</xdr:colOff>
      <xdr:row>38</xdr:row>
      <xdr:rowOff>127041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81519</xdr:rowOff>
    </xdr:from>
    <xdr:ext cx="534377"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134842</xdr:rowOff>
    </xdr:from>
    <xdr:to>
      <xdr:col>24</xdr:col>
      <xdr:colOff>152400</xdr:colOff>
      <xdr:row>30</xdr:row>
      <xdr:rowOff>134842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7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141129</xdr:rowOff>
    </xdr:from>
    <xdr:to>
      <xdr:col>24</xdr:col>
      <xdr:colOff>63500</xdr:colOff>
      <xdr:row>34</xdr:row>
      <xdr:rowOff>151187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970429"/>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153852</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983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3975</xdr:rowOff>
    </xdr:from>
    <xdr:to>
      <xdr:col>24</xdr:col>
      <xdr:colOff>114300</xdr:colOff>
      <xdr:row>35</xdr:row>
      <xdr:rowOff>105575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0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151187</xdr:rowOff>
    </xdr:from>
    <xdr:to>
      <xdr:col>19</xdr:col>
      <xdr:colOff>177800</xdr:colOff>
      <xdr:row>35</xdr:row>
      <xdr:rowOff>16570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5980487"/>
          <a:ext cx="889000" cy="3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17891</xdr:rowOff>
    </xdr:from>
    <xdr:to>
      <xdr:col>20</xdr:col>
      <xdr:colOff>38100</xdr:colOff>
      <xdr:row>35</xdr:row>
      <xdr:rowOff>119491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110618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1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168104</xdr:rowOff>
    </xdr:from>
    <xdr:to>
      <xdr:col>15</xdr:col>
      <xdr:colOff>50800</xdr:colOff>
      <xdr:row>35</xdr:row>
      <xdr:rowOff>16570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2019300" y="5997404"/>
          <a:ext cx="889000" cy="1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122191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12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111754</xdr:rowOff>
    </xdr:from>
    <xdr:to>
      <xdr:col>10</xdr:col>
      <xdr:colOff>114300</xdr:colOff>
      <xdr:row>34</xdr:row>
      <xdr:rowOff>168104</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5941054"/>
          <a:ext cx="8890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37008</xdr:rowOff>
    </xdr:from>
    <xdr:to>
      <xdr:col>10</xdr:col>
      <xdr:colOff>165100</xdr:colOff>
      <xdr:row>35</xdr:row>
      <xdr:rowOff>138608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03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129735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1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162281</xdr:rowOff>
    </xdr:from>
    <xdr:to>
      <xdr:col>6</xdr:col>
      <xdr:colOff>38100</xdr:colOff>
      <xdr:row>35</xdr:row>
      <xdr:rowOff>92431</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59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83558</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0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90329</xdr:rowOff>
    </xdr:from>
    <xdr:to>
      <xdr:col>24</xdr:col>
      <xdr:colOff>114300</xdr:colOff>
      <xdr:row>35</xdr:row>
      <xdr:rowOff>20479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9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113206</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77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59,950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100387</xdr:rowOff>
    </xdr:from>
    <xdr:to>
      <xdr:col>20</xdr:col>
      <xdr:colOff>38100</xdr:colOff>
      <xdr:row>35</xdr:row>
      <xdr:rowOff>30537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92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47064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570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59,598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137220</xdr:rowOff>
    </xdr:from>
    <xdr:to>
      <xdr:col>15</xdr:col>
      <xdr:colOff>101600</xdr:colOff>
      <xdr:row>35</xdr:row>
      <xdr:rowOff>67370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96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83897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574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117304</xdr:rowOff>
    </xdr:from>
    <xdr:to>
      <xdr:col>10</xdr:col>
      <xdr:colOff>165100</xdr:colOff>
      <xdr:row>35</xdr:row>
      <xdr:rowOff>47454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94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63981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57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59,006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60954</xdr:rowOff>
    </xdr:from>
    <xdr:to>
      <xdr:col>6</xdr:col>
      <xdr:colOff>38100</xdr:colOff>
      <xdr:row>34</xdr:row>
      <xdr:rowOff>162554</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8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7631</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566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1512</xdr:rowOff>
    </xdr:from>
    <xdr:to>
      <xdr:col>24</xdr:col>
      <xdr:colOff>62865</xdr:colOff>
      <xdr:row>56</xdr:row>
      <xdr:rowOff>140005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45462"/>
          <a:ext cx="1270" cy="995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143832</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74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40,992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140005</xdr:rowOff>
    </xdr:from>
    <xdr:to>
      <xdr:col>24</xdr:col>
      <xdr:colOff>152400</xdr:colOff>
      <xdr:row>56</xdr:row>
      <xdr:rowOff>140005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74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119639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2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67,127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1512</xdr:rowOff>
    </xdr:from>
    <xdr:to>
      <xdr:col>24</xdr:col>
      <xdr:colOff>152400</xdr:colOff>
      <xdr:row>51</xdr:row>
      <xdr:rowOff>1512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4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140005</xdr:rowOff>
    </xdr:from>
    <xdr:to>
      <xdr:col>24</xdr:col>
      <xdr:colOff>63500</xdr:colOff>
      <xdr:row>57</xdr:row>
      <xdr:rowOff>1778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41205"/>
          <a:ext cx="8382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9403</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096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157976</xdr:rowOff>
    </xdr:from>
    <xdr:to>
      <xdr:col>24</xdr:col>
      <xdr:colOff>114300</xdr:colOff>
      <xdr:row>54</xdr:row>
      <xdr:rowOff>88126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2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1778</xdr:rowOff>
    </xdr:from>
    <xdr:to>
      <xdr:col>19</xdr:col>
      <xdr:colOff>177800</xdr:colOff>
      <xdr:row>57</xdr:row>
      <xdr:rowOff>85065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74428"/>
          <a:ext cx="889000" cy="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115570</xdr:rowOff>
    </xdr:from>
    <xdr:to>
      <xdr:col>20</xdr:col>
      <xdr:colOff>38100</xdr:colOff>
      <xdr:row>55</xdr:row>
      <xdr:rowOff>45720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37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62247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14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50736</xdr:rowOff>
    </xdr:from>
    <xdr:to>
      <xdr:col>15</xdr:col>
      <xdr:colOff>50800</xdr:colOff>
      <xdr:row>57</xdr:row>
      <xdr:rowOff>85065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823386"/>
          <a:ext cx="889000" cy="3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162281</xdr:rowOff>
    </xdr:from>
    <xdr:to>
      <xdr:col>15</xdr:col>
      <xdr:colOff>101600</xdr:colOff>
      <xdr:row>55</xdr:row>
      <xdr:rowOff>92431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108958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19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50736</xdr:rowOff>
    </xdr:from>
    <xdr:to>
      <xdr:col>10</xdr:col>
      <xdr:colOff>114300</xdr:colOff>
      <xdr:row>57</xdr:row>
      <xdr:rowOff>107848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23386"/>
          <a:ext cx="889000" cy="5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6680</xdr:rowOff>
    </xdr:from>
    <xdr:to>
      <xdr:col>10</xdr:col>
      <xdr:colOff>165100</xdr:colOff>
      <xdr:row>55</xdr:row>
      <xdr:rowOff>108280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124807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2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24435</xdr:rowOff>
    </xdr:from>
    <xdr:to>
      <xdr:col>6</xdr:col>
      <xdr:colOff>38100</xdr:colOff>
      <xdr:row>55</xdr:row>
      <xdr:rowOff>126035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142562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89205</xdr:rowOff>
    </xdr:from>
    <xdr:to>
      <xdr:col>24</xdr:col>
      <xdr:colOff>114300</xdr:colOff>
      <xdr:row>57</xdr:row>
      <xdr:rowOff>19355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4132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0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40,992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122428</xdr:rowOff>
    </xdr:from>
    <xdr:to>
      <xdr:col>20</xdr:col>
      <xdr:colOff>38100</xdr:colOff>
      <xdr:row>57</xdr:row>
      <xdr:rowOff>52578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43705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34265</xdr:rowOff>
    </xdr:from>
    <xdr:to>
      <xdr:col>15</xdr:col>
      <xdr:colOff>101600</xdr:colOff>
      <xdr:row>57</xdr:row>
      <xdr:rowOff>135865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0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126992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9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171386</xdr:rowOff>
    </xdr:from>
    <xdr:to>
      <xdr:col>10</xdr:col>
      <xdr:colOff>165100</xdr:colOff>
      <xdr:row>57</xdr:row>
      <xdr:rowOff>101536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7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92663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6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38,835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57048</xdr:rowOff>
    </xdr:from>
    <xdr:to>
      <xdr:col>6</xdr:col>
      <xdr:colOff>38100</xdr:colOff>
      <xdr:row>57</xdr:row>
      <xdr:rowOff>158648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2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149775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2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24312</xdr:rowOff>
    </xdr:from>
    <xdr:to>
      <xdr:col>24</xdr:col>
      <xdr:colOff>62865</xdr:colOff>
      <xdr:row>79</xdr:row>
      <xdr:rowOff>34327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025812"/>
          <a:ext cx="1270" cy="1553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38154</xdr:rowOff>
    </xdr:from>
    <xdr:ext cx="378565"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8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34327</xdr:rowOff>
    </xdr:from>
    <xdr:to>
      <xdr:col>24</xdr:col>
      <xdr:colOff>152400</xdr:colOff>
      <xdr:row>79</xdr:row>
      <xdr:rowOff>34327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7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142439</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8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14,860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24312</xdr:rowOff>
    </xdr:from>
    <xdr:to>
      <xdr:col>24</xdr:col>
      <xdr:colOff>152400</xdr:colOff>
      <xdr:row>70</xdr:row>
      <xdr:rowOff>24312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02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159077</xdr:rowOff>
    </xdr:from>
    <xdr:to>
      <xdr:col>24</xdr:col>
      <xdr:colOff>63500</xdr:colOff>
      <xdr:row>78</xdr:row>
      <xdr:rowOff>46954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3797300" y="13360727"/>
          <a:ext cx="83820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81950</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294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59074</xdr:rowOff>
    </xdr:from>
    <xdr:to>
      <xdr:col>24</xdr:col>
      <xdr:colOff>114300</xdr:colOff>
      <xdr:row>76</xdr:row>
      <xdr:rowOff>160674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0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165608</xdr:rowOff>
    </xdr:from>
    <xdr:to>
      <xdr:col>19</xdr:col>
      <xdr:colOff>177800</xdr:colOff>
      <xdr:row>78</xdr:row>
      <xdr:rowOff>46954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908300" y="13367258"/>
          <a:ext cx="889000" cy="5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71918</xdr:rowOff>
    </xdr:from>
    <xdr:to>
      <xdr:col>20</xdr:col>
      <xdr:colOff>38100</xdr:colOff>
      <xdr:row>77</xdr:row>
      <xdr:rowOff>2068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10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18595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287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135999</xdr:rowOff>
    </xdr:from>
    <xdr:to>
      <xdr:col>15</xdr:col>
      <xdr:colOff>50800</xdr:colOff>
      <xdr:row>77</xdr:row>
      <xdr:rowOff>165608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2019300" y="13337649"/>
          <a:ext cx="889000" cy="2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161289</xdr:rowOff>
    </xdr:from>
    <xdr:to>
      <xdr:col>15</xdr:col>
      <xdr:colOff>101600</xdr:colOff>
      <xdr:row>76</xdr:row>
      <xdr:rowOff>91439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02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107967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279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128705</xdr:rowOff>
    </xdr:from>
    <xdr:to>
      <xdr:col>10</xdr:col>
      <xdr:colOff>114300</xdr:colOff>
      <xdr:row>77</xdr:row>
      <xdr:rowOff>135999</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a:off x="1130300" y="13330355"/>
          <a:ext cx="8890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67019</xdr:rowOff>
    </xdr:from>
    <xdr:to>
      <xdr:col>10</xdr:col>
      <xdr:colOff>165100</xdr:colOff>
      <xdr:row>76</xdr:row>
      <xdr:rowOff>168619</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09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13697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28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100983</xdr:rowOff>
    </xdr:from>
    <xdr:to>
      <xdr:col>6</xdr:col>
      <xdr:colOff>38100</xdr:colOff>
      <xdr:row>77</xdr:row>
      <xdr:rowOff>31133</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13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47660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290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108277</xdr:rowOff>
    </xdr:from>
    <xdr:to>
      <xdr:col>24</xdr:col>
      <xdr:colOff>114300</xdr:colOff>
      <xdr:row>78</xdr:row>
      <xdr:rowOff>38427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3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86704</xdr:rowOff>
    </xdr:from>
    <xdr:ext cx="469744"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328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167604</xdr:rowOff>
    </xdr:from>
    <xdr:to>
      <xdr:col>20</xdr:col>
      <xdr:colOff>38100</xdr:colOff>
      <xdr:row>78</xdr:row>
      <xdr:rowOff>97754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3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88881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34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114808</xdr:rowOff>
    </xdr:from>
    <xdr:to>
      <xdr:col>15</xdr:col>
      <xdr:colOff>101600</xdr:colOff>
      <xdr:row>78</xdr:row>
      <xdr:rowOff>44958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31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36085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340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85199</xdr:rowOff>
    </xdr:from>
    <xdr:to>
      <xdr:col>10</xdr:col>
      <xdr:colOff>165100</xdr:colOff>
      <xdr:row>78</xdr:row>
      <xdr:rowOff>15349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28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6476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37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77905</xdr:rowOff>
    </xdr:from>
    <xdr:to>
      <xdr:col>6</xdr:col>
      <xdr:colOff>38100</xdr:colOff>
      <xdr:row>78</xdr:row>
      <xdr:rowOff>8055</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27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170632</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337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69386</xdr:rowOff>
    </xdr:from>
    <xdr:to>
      <xdr:col>24</xdr:col>
      <xdr:colOff>62865</xdr:colOff>
      <xdr:row>97</xdr:row>
      <xdr:rowOff>141376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99886"/>
          <a:ext cx="1270" cy="127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145203</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77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72,912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141376</xdr:rowOff>
    </xdr:from>
    <xdr:to>
      <xdr:col>24</xdr:col>
      <xdr:colOff>152400</xdr:colOff>
      <xdr:row>97</xdr:row>
      <xdr:rowOff>141376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77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16063</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7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139,691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69386</xdr:rowOff>
    </xdr:from>
    <xdr:to>
      <xdr:col>24</xdr:col>
      <xdr:colOff>152400</xdr:colOff>
      <xdr:row>90</xdr:row>
      <xdr:rowOff>69386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9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69386</xdr:rowOff>
    </xdr:from>
    <xdr:to>
      <xdr:col>24</xdr:col>
      <xdr:colOff>63500</xdr:colOff>
      <xdr:row>90</xdr:row>
      <xdr:rowOff>163970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499886"/>
          <a:ext cx="838200" cy="9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36256</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2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57829</xdr:rowOff>
    </xdr:from>
    <xdr:to>
      <xdr:col>24</xdr:col>
      <xdr:colOff>114300</xdr:colOff>
      <xdr:row>95</xdr:row>
      <xdr:rowOff>159429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131890</xdr:rowOff>
    </xdr:from>
    <xdr:to>
      <xdr:col>19</xdr:col>
      <xdr:colOff>177800</xdr:colOff>
      <xdr:row>90</xdr:row>
      <xdr:rowOff>163970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908300" y="15562390"/>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106750</xdr:rowOff>
    </xdr:from>
    <xdr:to>
      <xdr:col>20</xdr:col>
      <xdr:colOff>38100</xdr:colOff>
      <xdr:row>96</xdr:row>
      <xdr:rowOff>36900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28027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4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131890</xdr:rowOff>
    </xdr:from>
    <xdr:to>
      <xdr:col>15</xdr:col>
      <xdr:colOff>50800</xdr:colOff>
      <xdr:row>91</xdr:row>
      <xdr:rowOff>75997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5562390"/>
          <a:ext cx="889000" cy="1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52933</xdr:rowOff>
    </xdr:from>
    <xdr:to>
      <xdr:col>15</xdr:col>
      <xdr:colOff>101600</xdr:colOff>
      <xdr:row>95</xdr:row>
      <xdr:rowOff>154533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145660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4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75997</xdr:rowOff>
    </xdr:from>
    <xdr:to>
      <xdr:col>10</xdr:col>
      <xdr:colOff>114300</xdr:colOff>
      <xdr:row>92</xdr:row>
      <xdr:rowOff>29229</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5677947"/>
          <a:ext cx="889000" cy="1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98406</xdr:rowOff>
    </xdr:from>
    <xdr:to>
      <xdr:col>10</xdr:col>
      <xdr:colOff>165100</xdr:colOff>
      <xdr:row>96</xdr:row>
      <xdr:rowOff>28556</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19683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4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154546</xdr:rowOff>
    </xdr:from>
    <xdr:to>
      <xdr:col>6</xdr:col>
      <xdr:colOff>38100</xdr:colOff>
      <xdr:row>96</xdr:row>
      <xdr:rowOff>84696</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75823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5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18586</xdr:rowOff>
    </xdr:from>
    <xdr:to>
      <xdr:col>24</xdr:col>
      <xdr:colOff>114300</xdr:colOff>
      <xdr:row>90</xdr:row>
      <xdr:rowOff>120186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4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143063</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40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139,691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113170</xdr:rowOff>
    </xdr:from>
    <xdr:to>
      <xdr:col>20</xdr:col>
      <xdr:colOff>38100</xdr:colOff>
      <xdr:row>91</xdr:row>
      <xdr:rowOff>43320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54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59847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31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134,726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81090</xdr:rowOff>
    </xdr:from>
    <xdr:to>
      <xdr:col>15</xdr:col>
      <xdr:colOff>101600</xdr:colOff>
      <xdr:row>91</xdr:row>
      <xdr:rowOff>11240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51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27767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28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136,410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25197</xdr:rowOff>
    </xdr:from>
    <xdr:to>
      <xdr:col>10</xdr:col>
      <xdr:colOff>165100</xdr:colOff>
      <xdr:row>91</xdr:row>
      <xdr:rowOff>126797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62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143324</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40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130,344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149879</xdr:rowOff>
    </xdr:from>
    <xdr:to>
      <xdr:col>6</xdr:col>
      <xdr:colOff>38100</xdr:colOff>
      <xdr:row>92</xdr:row>
      <xdr:rowOff>80029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57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96556</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552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123,799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96233</xdr:rowOff>
    </xdr:from>
    <xdr:to>
      <xdr:col>54</xdr:col>
      <xdr:colOff>189865</xdr:colOff>
      <xdr:row>38</xdr:row>
      <xdr:rowOff>129413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5239733"/>
          <a:ext cx="1270" cy="140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133240</xdr:rowOff>
    </xdr:from>
    <xdr:ext cx="534377" cy="259045"/>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14,315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129413</xdr:rowOff>
    </xdr:from>
    <xdr:to>
      <xdr:col>55</xdr:col>
      <xdr:colOff>88900</xdr:colOff>
      <xdr:row>38</xdr:row>
      <xdr:rowOff>129413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42910</xdr:rowOff>
    </xdr:from>
    <xdr:ext cx="534377" cy="25904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50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57,331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96233</xdr:rowOff>
    </xdr:from>
    <xdr:to>
      <xdr:col>55</xdr:col>
      <xdr:colOff>88900</xdr:colOff>
      <xdr:row>30</xdr:row>
      <xdr:rowOff>96233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523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29841</xdr:rowOff>
    </xdr:from>
    <xdr:to>
      <xdr:col>55</xdr:col>
      <xdr:colOff>0</xdr:colOff>
      <xdr:row>34</xdr:row>
      <xdr:rowOff>49730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9639300" y="5859141"/>
          <a:ext cx="8382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147239</xdr:rowOff>
    </xdr:from>
    <xdr:ext cx="534377" cy="25904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59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168812</xdr:rowOff>
    </xdr:from>
    <xdr:to>
      <xdr:col>55</xdr:col>
      <xdr:colOff>50800</xdr:colOff>
      <xdr:row>35</xdr:row>
      <xdr:rowOff>98962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59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48652</xdr:rowOff>
    </xdr:from>
    <xdr:to>
      <xdr:col>50</xdr:col>
      <xdr:colOff>114300</xdr:colOff>
      <xdr:row>34</xdr:row>
      <xdr:rowOff>49730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8750300" y="5877952"/>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11699</xdr:rowOff>
    </xdr:from>
    <xdr:to>
      <xdr:col>50</xdr:col>
      <xdr:colOff>165100</xdr:colOff>
      <xdr:row>35</xdr:row>
      <xdr:rowOff>113299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60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104426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10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9072</xdr:rowOff>
    </xdr:from>
    <xdr:to>
      <xdr:col>45</xdr:col>
      <xdr:colOff>177800</xdr:colOff>
      <xdr:row>34</xdr:row>
      <xdr:rowOff>48652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7861300" y="5838372"/>
          <a:ext cx="889000" cy="3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31097</xdr:rowOff>
    </xdr:from>
    <xdr:to>
      <xdr:col>46</xdr:col>
      <xdr:colOff>38100</xdr:colOff>
      <xdr:row>35</xdr:row>
      <xdr:rowOff>132697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603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123824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12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159817</xdr:rowOff>
    </xdr:from>
    <xdr:to>
      <xdr:col>41</xdr:col>
      <xdr:colOff>50800</xdr:colOff>
      <xdr:row>34</xdr:row>
      <xdr:rowOff>9072</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a:off x="6972300" y="5817667"/>
          <a:ext cx="889000" cy="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27635</xdr:rowOff>
    </xdr:from>
    <xdr:to>
      <xdr:col>41</xdr:col>
      <xdr:colOff>101600</xdr:colOff>
      <xdr:row>35</xdr:row>
      <xdr:rowOff>129235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120362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12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52585</xdr:rowOff>
    </xdr:from>
    <xdr:to>
      <xdr:col>36</xdr:col>
      <xdr:colOff>165100</xdr:colOff>
      <xdr:row>35</xdr:row>
      <xdr:rowOff>154185</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605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145312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14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150491</xdr:rowOff>
    </xdr:from>
    <xdr:to>
      <xdr:col>55</xdr:col>
      <xdr:colOff>50800</xdr:colOff>
      <xdr:row>34</xdr:row>
      <xdr:rowOff>80641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580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1918</xdr:rowOff>
    </xdr:from>
    <xdr:ext cx="534377" cy="259045"/>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56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38,364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170380</xdr:rowOff>
    </xdr:from>
    <xdr:to>
      <xdr:col>50</xdr:col>
      <xdr:colOff>165100</xdr:colOff>
      <xdr:row>34</xdr:row>
      <xdr:rowOff>100530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58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117057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72111" y="560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37,755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169302</xdr:rowOff>
    </xdr:from>
    <xdr:to>
      <xdr:col>46</xdr:col>
      <xdr:colOff>38100</xdr:colOff>
      <xdr:row>34</xdr:row>
      <xdr:rowOff>99452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582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115979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83111" y="560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129722</xdr:rowOff>
    </xdr:from>
    <xdr:to>
      <xdr:col>41</xdr:col>
      <xdr:colOff>101600</xdr:colOff>
      <xdr:row>34</xdr:row>
      <xdr:rowOff>59872</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57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76399</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94111" y="55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109017</xdr:rowOff>
    </xdr:from>
    <xdr:to>
      <xdr:col>36</xdr:col>
      <xdr:colOff>165100</xdr:colOff>
      <xdr:row>34</xdr:row>
      <xdr:rowOff>39167</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576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55694</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5111" y="554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a:extLst>
            <a:ext uri="{FF2B5EF4-FFF2-40B4-BE49-F238E27FC236}">
              <a16:creationId xmlns:a16="http://schemas.microsoft.com/office/drawing/2014/main" id="{00000000-0008-0000-0600-00006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99509</xdr:rowOff>
    </xdr:from>
    <xdr:to>
      <xdr:col>54</xdr:col>
      <xdr:colOff>189865</xdr:colOff>
      <xdr:row>58</xdr:row>
      <xdr:rowOff>146886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10475595" y="8672009"/>
          <a:ext cx="1270" cy="1418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150713</xdr:rowOff>
    </xdr:from>
    <xdr:ext cx="534377" cy="259045"/>
    <xdr:sp macro="" textlink="">
      <xdr:nvSpPr>
        <xdr:cNvPr id="357" name="普通建設事業費最小値テキスト">
          <a:extLst>
            <a:ext uri="{FF2B5EF4-FFF2-40B4-BE49-F238E27FC236}">
              <a16:creationId xmlns:a16="http://schemas.microsoft.com/office/drawing/2014/main" id="{00000000-0008-0000-0600-000065010000}"/>
            </a:ext>
          </a:extLst>
        </xdr:cNvPr>
        <xdr:cNvSpPr txBox="1"/>
      </xdr:nvSpPr>
      <xdr:spPr>
        <a:xfrm>
          <a:off x="10528300" y="100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146886</xdr:rowOff>
    </xdr:from>
    <xdr:to>
      <xdr:col>55</xdr:col>
      <xdr:colOff>88900</xdr:colOff>
      <xdr:row>58</xdr:row>
      <xdr:rowOff>146886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0388600" y="10090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46186</xdr:rowOff>
    </xdr:from>
    <xdr:ext cx="599010" cy="259045"/>
    <xdr:sp macro="" textlink="">
      <xdr:nvSpPr>
        <xdr:cNvPr id="359" name="普通建設事業費最大値テキスト">
          <a:extLst>
            <a:ext uri="{FF2B5EF4-FFF2-40B4-BE49-F238E27FC236}">
              <a16:creationId xmlns:a16="http://schemas.microsoft.com/office/drawing/2014/main" id="{00000000-0008-0000-0600-000067010000}"/>
            </a:ext>
          </a:extLst>
        </xdr:cNvPr>
        <xdr:cNvSpPr txBox="1"/>
      </xdr:nvSpPr>
      <xdr:spPr>
        <a:xfrm>
          <a:off x="10528300" y="844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110,813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99509</xdr:rowOff>
    </xdr:from>
    <xdr:to>
      <xdr:col>55</xdr:col>
      <xdr:colOff>88900</xdr:colOff>
      <xdr:row>50</xdr:row>
      <xdr:rowOff>99509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10388600" y="8672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85379</xdr:rowOff>
    </xdr:from>
    <xdr:to>
      <xdr:col>55</xdr:col>
      <xdr:colOff>0</xdr:colOff>
      <xdr:row>58</xdr:row>
      <xdr:rowOff>146886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9639300" y="9858029"/>
          <a:ext cx="838200" cy="2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139852</xdr:rowOff>
    </xdr:from>
    <xdr:ext cx="534377" cy="259045"/>
    <xdr:sp macro="" textlink="">
      <xdr:nvSpPr>
        <xdr:cNvPr id="362" name="普通建設事業費平均値テキスト">
          <a:extLst>
            <a:ext uri="{FF2B5EF4-FFF2-40B4-BE49-F238E27FC236}">
              <a16:creationId xmlns:a16="http://schemas.microsoft.com/office/drawing/2014/main" id="{00000000-0008-0000-0600-00006A010000}"/>
            </a:ext>
          </a:extLst>
        </xdr:cNvPr>
        <xdr:cNvSpPr txBox="1"/>
      </xdr:nvSpPr>
      <xdr:spPr>
        <a:xfrm>
          <a:off x="10528300" y="939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116975</xdr:rowOff>
    </xdr:from>
    <xdr:to>
      <xdr:col>55</xdr:col>
      <xdr:colOff>50800</xdr:colOff>
      <xdr:row>56</xdr:row>
      <xdr:rowOff>47125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10426700" y="95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85379</xdr:rowOff>
    </xdr:from>
    <xdr:to>
      <xdr:col>50</xdr:col>
      <xdr:colOff>114300</xdr:colOff>
      <xdr:row>57</xdr:row>
      <xdr:rowOff>111825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8750300" y="9858029"/>
          <a:ext cx="889000" cy="2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131448</xdr:rowOff>
    </xdr:from>
    <xdr:to>
      <xdr:col>50</xdr:col>
      <xdr:colOff>165100</xdr:colOff>
      <xdr:row>56</xdr:row>
      <xdr:rowOff>61598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9588500" y="95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78125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33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111825</xdr:rowOff>
    </xdr:from>
    <xdr:to>
      <xdr:col>45</xdr:col>
      <xdr:colOff>177800</xdr:colOff>
      <xdr:row>58</xdr:row>
      <xdr:rowOff>61647</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7861300" y="9884475"/>
          <a:ext cx="889000" cy="1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125676</xdr:rowOff>
    </xdr:from>
    <xdr:to>
      <xdr:col>46</xdr:col>
      <xdr:colOff>38100</xdr:colOff>
      <xdr:row>56</xdr:row>
      <xdr:rowOff>55826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8699500" y="955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72353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33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90380</xdr:rowOff>
    </xdr:from>
    <xdr:to>
      <xdr:col>41</xdr:col>
      <xdr:colOff>50800</xdr:colOff>
      <xdr:row>58</xdr:row>
      <xdr:rowOff>61647</xdr:rowOff>
    </xdr:to>
    <xdr:cxnSp macro="">
      <xdr:nvCxnSpPr>
        <xdr:cNvPr id="370" name="直線コネクタ 369">
          <a:extLst>
            <a:ext uri="{FF2B5EF4-FFF2-40B4-BE49-F238E27FC236}">
              <a16:creationId xmlns:a16="http://schemas.microsoft.com/office/drawing/2014/main" id="{00000000-0008-0000-0600-000072010000}"/>
            </a:ext>
          </a:extLst>
        </xdr:cNvPr>
        <xdr:cNvCxnSpPr/>
      </xdr:nvCxnSpPr>
      <xdr:spPr>
        <a:xfrm>
          <a:off x="6972300" y="9863030"/>
          <a:ext cx="889000" cy="14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166324</xdr:rowOff>
    </xdr:from>
    <xdr:to>
      <xdr:col>41</xdr:col>
      <xdr:colOff>101600</xdr:colOff>
      <xdr:row>56</xdr:row>
      <xdr:rowOff>96474</xdr:rowOff>
    </xdr:to>
    <xdr:sp macro="" textlink="">
      <xdr:nvSpPr>
        <xdr:cNvPr id="371" name="フローチャート: 判断 370">
          <a:extLst>
            <a:ext uri="{FF2B5EF4-FFF2-40B4-BE49-F238E27FC236}">
              <a16:creationId xmlns:a16="http://schemas.microsoft.com/office/drawing/2014/main" id="{00000000-0008-0000-0600-000073010000}"/>
            </a:ext>
          </a:extLst>
        </xdr:cNvPr>
        <xdr:cNvSpPr/>
      </xdr:nvSpPr>
      <xdr:spPr>
        <a:xfrm>
          <a:off x="7810500" y="959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113001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3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152422</xdr:rowOff>
    </xdr:from>
    <xdr:to>
      <xdr:col>36</xdr:col>
      <xdr:colOff>165100</xdr:colOff>
      <xdr:row>56</xdr:row>
      <xdr:rowOff>82572</xdr:rowOff>
    </xdr:to>
    <xdr:sp macro="" textlink="">
      <xdr:nvSpPr>
        <xdr:cNvPr id="373" name="フローチャート: 判断 372">
          <a:extLst>
            <a:ext uri="{FF2B5EF4-FFF2-40B4-BE49-F238E27FC236}">
              <a16:creationId xmlns:a16="http://schemas.microsoft.com/office/drawing/2014/main" id="{00000000-0008-0000-0600-000075010000}"/>
            </a:ext>
          </a:extLst>
        </xdr:cNvPr>
        <xdr:cNvSpPr/>
      </xdr:nvSpPr>
      <xdr:spPr>
        <a:xfrm>
          <a:off x="6921500" y="958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99099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35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96086</xdr:rowOff>
    </xdr:from>
    <xdr:to>
      <xdr:col>55</xdr:col>
      <xdr:colOff>50800</xdr:colOff>
      <xdr:row>59</xdr:row>
      <xdr:rowOff>26236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10426700" y="100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11013</xdr:rowOff>
    </xdr:from>
    <xdr:ext cx="534377" cy="259045"/>
    <xdr:sp macro="" textlink="">
      <xdr:nvSpPr>
        <xdr:cNvPr id="381" name="普通建設事業費該当値テキスト">
          <a:extLst>
            <a:ext uri="{FF2B5EF4-FFF2-40B4-BE49-F238E27FC236}">
              <a16:creationId xmlns:a16="http://schemas.microsoft.com/office/drawing/2014/main" id="{00000000-0008-0000-0600-00007D010000}"/>
            </a:ext>
          </a:extLst>
        </xdr:cNvPr>
        <xdr:cNvSpPr txBox="1"/>
      </xdr:nvSpPr>
      <xdr:spPr>
        <a:xfrm>
          <a:off x="10528300" y="995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34579</xdr:rowOff>
    </xdr:from>
    <xdr:to>
      <xdr:col>50</xdr:col>
      <xdr:colOff>165100</xdr:colOff>
      <xdr:row>57</xdr:row>
      <xdr:rowOff>136179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9588500" y="980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127306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9372111" y="989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27,802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61025</xdr:rowOff>
    </xdr:from>
    <xdr:to>
      <xdr:col>46</xdr:col>
      <xdr:colOff>38100</xdr:colOff>
      <xdr:row>57</xdr:row>
      <xdr:rowOff>162625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8699500" y="98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153752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8483111" y="992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25,951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10847</xdr:rowOff>
    </xdr:from>
    <xdr:to>
      <xdr:col>41</xdr:col>
      <xdr:colOff>101600</xdr:colOff>
      <xdr:row>58</xdr:row>
      <xdr:rowOff>112447</xdr:rowOff>
    </xdr:to>
    <xdr:sp macro="" textlink="">
      <xdr:nvSpPr>
        <xdr:cNvPr id="386" name="楕円 385">
          <a:extLst>
            <a:ext uri="{FF2B5EF4-FFF2-40B4-BE49-F238E27FC236}">
              <a16:creationId xmlns:a16="http://schemas.microsoft.com/office/drawing/2014/main" id="{00000000-0008-0000-0600-000082010000}"/>
            </a:ext>
          </a:extLst>
        </xdr:cNvPr>
        <xdr:cNvSpPr/>
      </xdr:nvSpPr>
      <xdr:spPr>
        <a:xfrm>
          <a:off x="7810500" y="995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103574</xdr:rowOff>
    </xdr:from>
    <xdr:ext cx="534377"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7594111" y="1004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39580</xdr:rowOff>
    </xdr:from>
    <xdr:to>
      <xdr:col>36</xdr:col>
      <xdr:colOff>165100</xdr:colOff>
      <xdr:row>57</xdr:row>
      <xdr:rowOff>141180</xdr:rowOff>
    </xdr:to>
    <xdr:sp macro="" textlink="">
      <xdr:nvSpPr>
        <xdr:cNvPr id="388" name="楕円 387">
          <a:extLst>
            <a:ext uri="{FF2B5EF4-FFF2-40B4-BE49-F238E27FC236}">
              <a16:creationId xmlns:a16="http://schemas.microsoft.com/office/drawing/2014/main" id="{00000000-0008-0000-0600-000084010000}"/>
            </a:ext>
          </a:extLst>
        </xdr:cNvPr>
        <xdr:cNvSpPr/>
      </xdr:nvSpPr>
      <xdr:spPr>
        <a:xfrm>
          <a:off x="6921500" y="98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132307</xdr:rowOff>
    </xdr:from>
    <xdr:ext cx="534377"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705111" y="990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27,452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a:extLst>
            <a:ext uri="{FF2B5EF4-FFF2-40B4-BE49-F238E27FC236}">
              <a16:creationId xmlns:a16="http://schemas.microsoft.com/office/drawing/2014/main" id="{00000000-0008-0000-0600-00008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普通建設事業費 （ うち新規整備　）グラフ枠">
          <a:extLst>
            <a:ext uri="{FF2B5EF4-FFF2-40B4-BE49-F238E27FC236}">
              <a16:creationId xmlns:a16="http://schemas.microsoft.com/office/drawing/2014/main" id="{00000000-0008-0000-06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138919</xdr:rowOff>
    </xdr:from>
    <xdr:to>
      <xdr:col>54</xdr:col>
      <xdr:colOff>189865</xdr:colOff>
      <xdr:row>79</xdr:row>
      <xdr:rowOff>28505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10475595" y="12140419"/>
          <a:ext cx="1270" cy="1432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32332</xdr:rowOff>
    </xdr:from>
    <xdr:ext cx="378565" cy="259045"/>
    <xdr:sp macro="" textlink="">
      <xdr:nvSpPr>
        <xdr:cNvPr id="414" name="普通建設事業費 （ うち新規整備　）最小値テキスト">
          <a:extLst>
            <a:ext uri="{FF2B5EF4-FFF2-40B4-BE49-F238E27FC236}">
              <a16:creationId xmlns:a16="http://schemas.microsoft.com/office/drawing/2014/main" id="{00000000-0008-0000-0600-00009E010000}"/>
            </a:ext>
          </a:extLst>
        </xdr:cNvPr>
        <xdr:cNvSpPr txBox="1"/>
      </xdr:nvSpPr>
      <xdr:spPr>
        <a:xfrm>
          <a:off x="10528300" y="13576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28505</xdr:rowOff>
    </xdr:from>
    <xdr:to>
      <xdr:col>55</xdr:col>
      <xdr:colOff>88900</xdr:colOff>
      <xdr:row>79</xdr:row>
      <xdr:rowOff>28505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388600" y="13573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85596</xdr:rowOff>
    </xdr:from>
    <xdr:ext cx="534377" cy="259045"/>
    <xdr:sp macro="" textlink="">
      <xdr:nvSpPr>
        <xdr:cNvPr id="416" name="普通建設事業費 （ うち新規整備　）最大値テキスト">
          <a:extLst>
            <a:ext uri="{FF2B5EF4-FFF2-40B4-BE49-F238E27FC236}">
              <a16:creationId xmlns:a16="http://schemas.microsoft.com/office/drawing/2014/main" id="{00000000-0008-0000-0600-0000A0010000}"/>
            </a:ext>
          </a:extLst>
        </xdr:cNvPr>
        <xdr:cNvSpPr txBox="1"/>
      </xdr:nvSpPr>
      <xdr:spPr>
        <a:xfrm>
          <a:off x="10528300" y="1191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76,041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138919</xdr:rowOff>
    </xdr:from>
    <xdr:to>
      <xdr:col>55</xdr:col>
      <xdr:colOff>88900</xdr:colOff>
      <xdr:row>70</xdr:row>
      <xdr:rowOff>138919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10388600" y="12140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150730</xdr:rowOff>
    </xdr:from>
    <xdr:to>
      <xdr:col>55</xdr:col>
      <xdr:colOff>0</xdr:colOff>
      <xdr:row>79</xdr:row>
      <xdr:rowOff>4598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9639300" y="13523830"/>
          <a:ext cx="8382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118102</xdr:rowOff>
    </xdr:from>
    <xdr:ext cx="534377" cy="259045"/>
    <xdr:sp macro="" textlink="">
      <xdr:nvSpPr>
        <xdr:cNvPr id="419" name="普通建設事業費 （ うち新規整備　）平均値テキスト">
          <a:extLst>
            <a:ext uri="{FF2B5EF4-FFF2-40B4-BE49-F238E27FC236}">
              <a16:creationId xmlns:a16="http://schemas.microsoft.com/office/drawing/2014/main" id="{00000000-0008-0000-0600-0000A3010000}"/>
            </a:ext>
          </a:extLst>
        </xdr:cNvPr>
        <xdr:cNvSpPr txBox="1"/>
      </xdr:nvSpPr>
      <xdr:spPr>
        <a:xfrm>
          <a:off x="10528300" y="13148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95225</xdr:rowOff>
    </xdr:from>
    <xdr:to>
      <xdr:col>55</xdr:col>
      <xdr:colOff>50800</xdr:colOff>
      <xdr:row>78</xdr:row>
      <xdr:rowOff>25375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104267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105029</xdr:rowOff>
    </xdr:from>
    <xdr:to>
      <xdr:col>50</xdr:col>
      <xdr:colOff>114300</xdr:colOff>
      <xdr:row>78</xdr:row>
      <xdr:rowOff>150730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8750300" y="13478129"/>
          <a:ext cx="889000" cy="4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126276</xdr:rowOff>
    </xdr:from>
    <xdr:to>
      <xdr:col>50</xdr:col>
      <xdr:colOff>165100</xdr:colOff>
      <xdr:row>78</xdr:row>
      <xdr:rowOff>56426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9588500" y="1332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72953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1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83369</xdr:rowOff>
    </xdr:from>
    <xdr:to>
      <xdr:col>45</xdr:col>
      <xdr:colOff>177800</xdr:colOff>
      <xdr:row>78</xdr:row>
      <xdr:rowOff>105029</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7861300" y="13456469"/>
          <a:ext cx="889000" cy="2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92100</xdr:rowOff>
    </xdr:from>
    <xdr:to>
      <xdr:col>46</xdr:col>
      <xdr:colOff>38100</xdr:colOff>
      <xdr:row>78</xdr:row>
      <xdr:rowOff>22250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8699500" y="132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38777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0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48718</xdr:rowOff>
    </xdr:from>
    <xdr:to>
      <xdr:col>41</xdr:col>
      <xdr:colOff>50800</xdr:colOff>
      <xdr:row>78</xdr:row>
      <xdr:rowOff>83369</xdr:rowOff>
    </xdr:to>
    <xdr:cxnSp macro="">
      <xdr:nvCxnSpPr>
        <xdr:cNvPr id="427" name="直線コネクタ 426">
          <a:extLst>
            <a:ext uri="{FF2B5EF4-FFF2-40B4-BE49-F238E27FC236}">
              <a16:creationId xmlns:a16="http://schemas.microsoft.com/office/drawing/2014/main" id="{00000000-0008-0000-0600-0000AB010000}"/>
            </a:ext>
          </a:extLst>
        </xdr:cNvPr>
        <xdr:cNvCxnSpPr/>
      </xdr:nvCxnSpPr>
      <xdr:spPr>
        <a:xfrm>
          <a:off x="6972300" y="13250368"/>
          <a:ext cx="889000" cy="20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92577</xdr:rowOff>
    </xdr:from>
    <xdr:to>
      <xdr:col>41</xdr:col>
      <xdr:colOff>101600</xdr:colOff>
      <xdr:row>78</xdr:row>
      <xdr:rowOff>22727</xdr:rowOff>
    </xdr:to>
    <xdr:sp macro="" textlink="">
      <xdr:nvSpPr>
        <xdr:cNvPr id="428" name="フローチャート: 判断 427">
          <a:extLst>
            <a:ext uri="{FF2B5EF4-FFF2-40B4-BE49-F238E27FC236}">
              <a16:creationId xmlns:a16="http://schemas.microsoft.com/office/drawing/2014/main" id="{00000000-0008-0000-0600-0000AC010000}"/>
            </a:ext>
          </a:extLst>
        </xdr:cNvPr>
        <xdr:cNvSpPr/>
      </xdr:nvSpPr>
      <xdr:spPr>
        <a:xfrm>
          <a:off x="7810500" y="1329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0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21882</xdr:rowOff>
    </xdr:from>
    <xdr:to>
      <xdr:col>36</xdr:col>
      <xdr:colOff>165100</xdr:colOff>
      <xdr:row>77</xdr:row>
      <xdr:rowOff>123482</xdr:rowOff>
    </xdr:to>
    <xdr:sp macro="" textlink="">
      <xdr:nvSpPr>
        <xdr:cNvPr id="430" name="フローチャート: 判断 429">
          <a:extLst>
            <a:ext uri="{FF2B5EF4-FFF2-40B4-BE49-F238E27FC236}">
              <a16:creationId xmlns:a16="http://schemas.microsoft.com/office/drawing/2014/main" id="{00000000-0008-0000-0600-0000AE010000}"/>
            </a:ext>
          </a:extLst>
        </xdr:cNvPr>
        <xdr:cNvSpPr/>
      </xdr:nvSpPr>
      <xdr:spPr>
        <a:xfrm>
          <a:off x="6921500" y="1322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114609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125248</xdr:rowOff>
    </xdr:from>
    <xdr:to>
      <xdr:col>55</xdr:col>
      <xdr:colOff>50800</xdr:colOff>
      <xdr:row>79</xdr:row>
      <xdr:rowOff>55398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10426700" y="134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40175</xdr:rowOff>
    </xdr:from>
    <xdr:ext cx="469744" cy="259045"/>
    <xdr:sp macro="" textlink="">
      <xdr:nvSpPr>
        <xdr:cNvPr id="438" name="普通建設事業費 （ うち新規整備　）該当値テキスト">
          <a:extLst>
            <a:ext uri="{FF2B5EF4-FFF2-40B4-BE49-F238E27FC236}">
              <a16:creationId xmlns:a16="http://schemas.microsoft.com/office/drawing/2014/main" id="{00000000-0008-0000-0600-0000B6010000}"/>
            </a:ext>
          </a:extLst>
        </xdr:cNvPr>
        <xdr:cNvSpPr txBox="1"/>
      </xdr:nvSpPr>
      <xdr:spPr>
        <a:xfrm>
          <a:off x="10528300" y="134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99930</xdr:rowOff>
    </xdr:from>
    <xdr:to>
      <xdr:col>50</xdr:col>
      <xdr:colOff>165100</xdr:colOff>
      <xdr:row>79</xdr:row>
      <xdr:rowOff>30080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9588500" y="134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21207</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9404428" y="135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54229</xdr:rowOff>
    </xdr:from>
    <xdr:to>
      <xdr:col>46</xdr:col>
      <xdr:colOff>38100</xdr:colOff>
      <xdr:row>78</xdr:row>
      <xdr:rowOff>155829</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8699500" y="134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146956</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8515428" y="1352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32569</xdr:rowOff>
    </xdr:from>
    <xdr:to>
      <xdr:col>41</xdr:col>
      <xdr:colOff>101600</xdr:colOff>
      <xdr:row>78</xdr:row>
      <xdr:rowOff>134169</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7810500" y="1340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125296</xdr:rowOff>
    </xdr:from>
    <xdr:ext cx="469744"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7626428" y="1349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169368</xdr:rowOff>
    </xdr:from>
    <xdr:to>
      <xdr:col>36</xdr:col>
      <xdr:colOff>165100</xdr:colOff>
      <xdr:row>77</xdr:row>
      <xdr:rowOff>99518</xdr:rowOff>
    </xdr:to>
    <xdr:sp macro="" textlink="">
      <xdr:nvSpPr>
        <xdr:cNvPr id="445" name="楕円 444">
          <a:extLst>
            <a:ext uri="{FF2B5EF4-FFF2-40B4-BE49-F238E27FC236}">
              <a16:creationId xmlns:a16="http://schemas.microsoft.com/office/drawing/2014/main" id="{00000000-0008-0000-0600-0000BD010000}"/>
            </a:ext>
          </a:extLst>
        </xdr:cNvPr>
        <xdr:cNvSpPr/>
      </xdr:nvSpPr>
      <xdr:spPr>
        <a:xfrm>
          <a:off x="6921500" y="131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116045</xdr:rowOff>
    </xdr:from>
    <xdr:ext cx="534377"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705111" y="1297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id="{00000000-0008-0000-06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9" name="普通建設事業費 （ うち更新整備　）グラフ枠">
          <a:extLst>
            <a:ext uri="{FF2B5EF4-FFF2-40B4-BE49-F238E27FC236}">
              <a16:creationId xmlns:a16="http://schemas.microsoft.com/office/drawing/2014/main" id="{00000000-0008-0000-0600-0000D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143472</xdr:rowOff>
    </xdr:from>
    <xdr:to>
      <xdr:col>54</xdr:col>
      <xdr:colOff>189865</xdr:colOff>
      <xdr:row>98</xdr:row>
      <xdr:rowOff>109925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10475595" y="15745422"/>
          <a:ext cx="1270" cy="1166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113752</xdr:rowOff>
    </xdr:from>
    <xdr:ext cx="469744" cy="259045"/>
    <xdr:sp macro="" textlink="">
      <xdr:nvSpPr>
        <xdr:cNvPr id="471" name="普通建設事業費 （ うち更新整備　）最小値テキスト">
          <a:extLst>
            <a:ext uri="{FF2B5EF4-FFF2-40B4-BE49-F238E27FC236}">
              <a16:creationId xmlns:a16="http://schemas.microsoft.com/office/drawing/2014/main" id="{00000000-0008-0000-0600-0000D7010000}"/>
            </a:ext>
          </a:extLst>
        </xdr:cNvPr>
        <xdr:cNvSpPr txBox="1"/>
      </xdr:nvSpPr>
      <xdr:spPr>
        <a:xfrm>
          <a:off x="10528300" y="1691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109925</xdr:rowOff>
    </xdr:from>
    <xdr:to>
      <xdr:col>55</xdr:col>
      <xdr:colOff>88900</xdr:colOff>
      <xdr:row>98</xdr:row>
      <xdr:rowOff>109925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691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90149</xdr:rowOff>
    </xdr:from>
    <xdr:ext cx="534377" cy="259045"/>
    <xdr:sp macro="" textlink="">
      <xdr:nvSpPr>
        <xdr:cNvPr id="473" name="普通建設事業費 （ うち更新整備　）最大値テキスト">
          <a:extLst>
            <a:ext uri="{FF2B5EF4-FFF2-40B4-BE49-F238E27FC236}">
              <a16:creationId xmlns:a16="http://schemas.microsoft.com/office/drawing/2014/main" id="{00000000-0008-0000-0600-0000D9010000}"/>
            </a:ext>
          </a:extLst>
        </xdr:cNvPr>
        <xdr:cNvSpPr txBox="1"/>
      </xdr:nvSpPr>
      <xdr:spPr>
        <a:xfrm>
          <a:off x="10528300" y="1552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143472</xdr:rowOff>
    </xdr:from>
    <xdr:to>
      <xdr:col>55</xdr:col>
      <xdr:colOff>88900</xdr:colOff>
      <xdr:row>91</xdr:row>
      <xdr:rowOff>143472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10388600" y="157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126842</xdr:rowOff>
    </xdr:from>
    <xdr:to>
      <xdr:col>55</xdr:col>
      <xdr:colOff>0</xdr:colOff>
      <xdr:row>98</xdr:row>
      <xdr:rowOff>109925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9639300" y="16757492"/>
          <a:ext cx="838200" cy="15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61637</xdr:rowOff>
    </xdr:from>
    <xdr:ext cx="534377" cy="259045"/>
    <xdr:sp macro="" textlink="">
      <xdr:nvSpPr>
        <xdr:cNvPr id="476" name="普通建設事業費 （ うち更新整備　）平均値テキスト">
          <a:extLst>
            <a:ext uri="{FF2B5EF4-FFF2-40B4-BE49-F238E27FC236}">
              <a16:creationId xmlns:a16="http://schemas.microsoft.com/office/drawing/2014/main" id="{00000000-0008-0000-0600-0000DC010000}"/>
            </a:ext>
          </a:extLst>
        </xdr:cNvPr>
        <xdr:cNvSpPr txBox="1"/>
      </xdr:nvSpPr>
      <xdr:spPr>
        <a:xfrm>
          <a:off x="10528300" y="1634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38760</xdr:rowOff>
    </xdr:from>
    <xdr:to>
      <xdr:col>55</xdr:col>
      <xdr:colOff>50800</xdr:colOff>
      <xdr:row>96</xdr:row>
      <xdr:rowOff>140360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10426700" y="164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126842</xdr:rowOff>
    </xdr:from>
    <xdr:to>
      <xdr:col>50</xdr:col>
      <xdr:colOff>114300</xdr:colOff>
      <xdr:row>98</xdr:row>
      <xdr:rowOff>53270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8750300" y="16757492"/>
          <a:ext cx="889000" cy="9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33159</xdr:rowOff>
    </xdr:from>
    <xdr:to>
      <xdr:col>50</xdr:col>
      <xdr:colOff>165100</xdr:colOff>
      <xdr:row>96</xdr:row>
      <xdr:rowOff>134759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95885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151286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2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53270</xdr:rowOff>
    </xdr:from>
    <xdr:to>
      <xdr:col>45</xdr:col>
      <xdr:colOff>177800</xdr:colOff>
      <xdr:row>98</xdr:row>
      <xdr:rowOff>127642</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7861300" y="16855370"/>
          <a:ext cx="889000" cy="7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61640</xdr:rowOff>
    </xdr:from>
    <xdr:to>
      <xdr:col>46</xdr:col>
      <xdr:colOff>38100</xdr:colOff>
      <xdr:row>96</xdr:row>
      <xdr:rowOff>163240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8699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8317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126118</xdr:rowOff>
    </xdr:from>
    <xdr:to>
      <xdr:col>41</xdr:col>
      <xdr:colOff>50800</xdr:colOff>
      <xdr:row>98</xdr:row>
      <xdr:rowOff>127642</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6972300" y="1692821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106521</xdr:rowOff>
    </xdr:from>
    <xdr:to>
      <xdr:col>41</xdr:col>
      <xdr:colOff>101600</xdr:colOff>
      <xdr:row>97</xdr:row>
      <xdr:rowOff>36671</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7810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53198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3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153918</xdr:rowOff>
    </xdr:from>
    <xdr:to>
      <xdr:col>36</xdr:col>
      <xdr:colOff>165100</xdr:colOff>
      <xdr:row>97</xdr:row>
      <xdr:rowOff>84068</xdr:rowOff>
    </xdr:to>
    <xdr:sp macro="" textlink="">
      <xdr:nvSpPr>
        <xdr:cNvPr id="487" name="フローチャート: 判断 486">
          <a:extLst>
            <a:ext uri="{FF2B5EF4-FFF2-40B4-BE49-F238E27FC236}">
              <a16:creationId xmlns:a16="http://schemas.microsoft.com/office/drawing/2014/main" id="{00000000-0008-0000-0600-0000E7010000}"/>
            </a:ext>
          </a:extLst>
        </xdr:cNvPr>
        <xdr:cNvSpPr/>
      </xdr:nvSpPr>
      <xdr:spPr>
        <a:xfrm>
          <a:off x="6921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100595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59125</xdr:rowOff>
    </xdr:from>
    <xdr:to>
      <xdr:col>55</xdr:col>
      <xdr:colOff>50800</xdr:colOff>
      <xdr:row>98</xdr:row>
      <xdr:rowOff>160725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10426700" y="1686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145502</xdr:rowOff>
    </xdr:from>
    <xdr:ext cx="469744" cy="259045"/>
    <xdr:sp macro="" textlink="">
      <xdr:nvSpPr>
        <xdr:cNvPr id="495" name="普通建設事業費 （ うち更新整備　）該当値テキスト">
          <a:extLst>
            <a:ext uri="{FF2B5EF4-FFF2-40B4-BE49-F238E27FC236}">
              <a16:creationId xmlns:a16="http://schemas.microsoft.com/office/drawing/2014/main" id="{00000000-0008-0000-0600-0000EF010000}"/>
            </a:ext>
          </a:extLst>
        </xdr:cNvPr>
        <xdr:cNvSpPr txBox="1"/>
      </xdr:nvSpPr>
      <xdr:spPr>
        <a:xfrm>
          <a:off x="10528300" y="1677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76042</xdr:rowOff>
    </xdr:from>
    <xdr:to>
      <xdr:col>50</xdr:col>
      <xdr:colOff>165100</xdr:colOff>
      <xdr:row>98</xdr:row>
      <xdr:rowOff>6192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9588500" y="167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168769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9372111" y="1679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2470</xdr:rowOff>
    </xdr:from>
    <xdr:to>
      <xdr:col>46</xdr:col>
      <xdr:colOff>38100</xdr:colOff>
      <xdr:row>98</xdr:row>
      <xdr:rowOff>104070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8699500" y="168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95197</xdr:rowOff>
    </xdr:from>
    <xdr:ext cx="469744"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8515428" y="1689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76842</xdr:rowOff>
    </xdr:from>
    <xdr:to>
      <xdr:col>41</xdr:col>
      <xdr:colOff>101600</xdr:colOff>
      <xdr:row>99</xdr:row>
      <xdr:rowOff>6992</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7810500" y="1687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169569</xdr:rowOff>
    </xdr:from>
    <xdr:ext cx="469744"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7626428" y="1697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75318</xdr:rowOff>
    </xdr:from>
    <xdr:to>
      <xdr:col>36</xdr:col>
      <xdr:colOff>165100</xdr:colOff>
      <xdr:row>99</xdr:row>
      <xdr:rowOff>5468</xdr:rowOff>
    </xdr:to>
    <xdr:sp macro="" textlink="">
      <xdr:nvSpPr>
        <xdr:cNvPr id="502" name="楕円 501">
          <a:extLst>
            <a:ext uri="{FF2B5EF4-FFF2-40B4-BE49-F238E27FC236}">
              <a16:creationId xmlns:a16="http://schemas.microsoft.com/office/drawing/2014/main" id="{00000000-0008-0000-0600-0000F6010000}"/>
            </a:ext>
          </a:extLst>
        </xdr:cNvPr>
        <xdr:cNvSpPr/>
      </xdr:nvSpPr>
      <xdr:spPr>
        <a:xfrm>
          <a:off x="6921500" y="168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168045</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6737428" y="169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1" name="正方形/長方形 510">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156845</xdr:rowOff>
    </xdr:from>
    <xdr:to>
      <xdr:col>85</xdr:col>
      <xdr:colOff>126364</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00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103522</xdr:rowOff>
    </xdr:from>
    <xdr:ext cx="469744"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7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156845</xdr:rowOff>
    </xdr:from>
    <xdr:to>
      <xdr:col>86</xdr:col>
      <xdr:colOff>25400</xdr:colOff>
      <xdr:row>30</xdr:row>
      <xdr:rowOff>156845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0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130099</xdr:rowOff>
    </xdr:from>
    <xdr:to>
      <xdr:col>85</xdr:col>
      <xdr:colOff>127000</xdr:colOff>
      <xdr:row>37</xdr:row>
      <xdr:rowOff>49175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5787949"/>
          <a:ext cx="838200" cy="60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92473</xdr:rowOff>
    </xdr:from>
    <xdr:ext cx="378565"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361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114046</xdr:rowOff>
    </xdr:from>
    <xdr:to>
      <xdr:col>85</xdr:col>
      <xdr:colOff>177800</xdr:colOff>
      <xdr:row>38</xdr:row>
      <xdr:rowOff>44196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130099</xdr:rowOff>
    </xdr:from>
    <xdr:to>
      <xdr:col>81</xdr:col>
      <xdr:colOff>50800</xdr:colOff>
      <xdr:row>38</xdr:row>
      <xdr:rowOff>26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5787949"/>
          <a:ext cx="889000" cy="72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101016</xdr:rowOff>
    </xdr:from>
    <xdr:to>
      <xdr:col>81</xdr:col>
      <xdr:colOff>101600</xdr:colOff>
      <xdr:row>38</xdr:row>
      <xdr:rowOff>31166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22293</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537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26</xdr:rowOff>
    </xdr:from>
    <xdr:to>
      <xdr:col>76</xdr:col>
      <xdr:colOff>114300</xdr:colOff>
      <xdr:row>38</xdr:row>
      <xdr:rowOff>132842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515126"/>
          <a:ext cx="8890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28549</xdr:rowOff>
    </xdr:from>
    <xdr:to>
      <xdr:col>76</xdr:col>
      <xdr:colOff>165100</xdr:colOff>
      <xdr:row>38</xdr:row>
      <xdr:rowOff>130149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121276</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636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111125</xdr:rowOff>
    </xdr:from>
    <xdr:to>
      <xdr:col>71</xdr:col>
      <xdr:colOff>177800</xdr:colOff>
      <xdr:row>38</xdr:row>
      <xdr:rowOff>132842</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62622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64897</xdr:rowOff>
    </xdr:from>
    <xdr:to>
      <xdr:col>72</xdr:col>
      <xdr:colOff>38100</xdr:colOff>
      <xdr:row>38</xdr:row>
      <xdr:rowOff>166497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7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11574</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355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19177</xdr:rowOff>
    </xdr:from>
    <xdr:to>
      <xdr:col>67</xdr:col>
      <xdr:colOff>101600</xdr:colOff>
      <xdr:row>38</xdr:row>
      <xdr:rowOff>120777</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3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137304</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309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169825</xdr:rowOff>
    </xdr:from>
    <xdr:to>
      <xdr:col>85</xdr:col>
      <xdr:colOff>177800</xdr:colOff>
      <xdr:row>37</xdr:row>
      <xdr:rowOff>99975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3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21252</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19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79299</xdr:rowOff>
    </xdr:from>
    <xdr:to>
      <xdr:col>81</xdr:col>
      <xdr:colOff>101600</xdr:colOff>
      <xdr:row>34</xdr:row>
      <xdr:rowOff>9449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57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25976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551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120676</xdr:rowOff>
    </xdr:from>
    <xdr:to>
      <xdr:col>76</xdr:col>
      <xdr:colOff>165100</xdr:colOff>
      <xdr:row>38</xdr:row>
      <xdr:rowOff>50826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4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67353</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23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82042</xdr:rowOff>
    </xdr:from>
    <xdr:to>
      <xdr:col>72</xdr:col>
      <xdr:colOff>38100</xdr:colOff>
      <xdr:row>39</xdr:row>
      <xdr:rowOff>12192</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3319</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46333" y="66898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60325</xdr:rowOff>
    </xdr:from>
    <xdr:to>
      <xdr:col>67</xdr:col>
      <xdr:colOff>101600</xdr:colOff>
      <xdr:row>38</xdr:row>
      <xdr:rowOff>161925</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153052</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66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143945</xdr:rowOff>
    </xdr:from>
    <xdr:to>
      <xdr:col>85</xdr:col>
      <xdr:colOff>126364</xdr:colOff>
      <xdr:row>78</xdr:row>
      <xdr:rowOff>119583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1973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123410</xdr:rowOff>
    </xdr:from>
    <xdr:ext cx="534377"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49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14,616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119583</xdr:rowOff>
    </xdr:from>
    <xdr:to>
      <xdr:col>86</xdr:col>
      <xdr:colOff>25400</xdr:colOff>
      <xdr:row>78</xdr:row>
      <xdr:rowOff>119583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49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90622</xdr:rowOff>
    </xdr:from>
    <xdr:ext cx="534377"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17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143945</xdr:rowOff>
    </xdr:from>
    <xdr:to>
      <xdr:col>86</xdr:col>
      <xdr:colOff>25400</xdr:colOff>
      <xdr:row>69</xdr:row>
      <xdr:rowOff>143945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1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136337</xdr:rowOff>
    </xdr:from>
    <xdr:to>
      <xdr:col>85</xdr:col>
      <xdr:colOff>127000</xdr:colOff>
      <xdr:row>74</xdr:row>
      <xdr:rowOff>28111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5481300" y="12652187"/>
          <a:ext cx="838200" cy="6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111447</xdr:rowOff>
    </xdr:from>
    <xdr:ext cx="534377"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2970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133020</xdr:rowOff>
    </xdr:from>
    <xdr:to>
      <xdr:col>85</xdr:col>
      <xdr:colOff>177800</xdr:colOff>
      <xdr:row>76</xdr:row>
      <xdr:rowOff>63170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29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46006</xdr:rowOff>
    </xdr:from>
    <xdr:to>
      <xdr:col>81</xdr:col>
      <xdr:colOff>50800</xdr:colOff>
      <xdr:row>73</xdr:row>
      <xdr:rowOff>136337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4592300" y="12561856"/>
          <a:ext cx="889000" cy="9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91839</xdr:rowOff>
    </xdr:from>
    <xdr:to>
      <xdr:col>81</xdr:col>
      <xdr:colOff>101600</xdr:colOff>
      <xdr:row>76</xdr:row>
      <xdr:rowOff>21989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13116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4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30103</xdr:rowOff>
    </xdr:from>
    <xdr:to>
      <xdr:col>76</xdr:col>
      <xdr:colOff>114300</xdr:colOff>
      <xdr:row>73</xdr:row>
      <xdr:rowOff>46006</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3703300" y="12545953"/>
          <a:ext cx="889000" cy="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35048</xdr:rowOff>
    </xdr:from>
    <xdr:to>
      <xdr:col>76</xdr:col>
      <xdr:colOff>165100</xdr:colOff>
      <xdr:row>75</xdr:row>
      <xdr:rowOff>136648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127776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98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108937</xdr:rowOff>
    </xdr:from>
    <xdr:to>
      <xdr:col>71</xdr:col>
      <xdr:colOff>177800</xdr:colOff>
      <xdr:row>73</xdr:row>
      <xdr:rowOff>30103</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814300" y="12453337"/>
          <a:ext cx="889000" cy="9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19438</xdr:rowOff>
    </xdr:from>
    <xdr:to>
      <xdr:col>72</xdr:col>
      <xdr:colOff>38100</xdr:colOff>
      <xdr:row>75</xdr:row>
      <xdr:rowOff>121038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112165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9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136678</xdr:rowOff>
    </xdr:from>
    <xdr:to>
      <xdr:col>67</xdr:col>
      <xdr:colOff>101600</xdr:colOff>
      <xdr:row>75</xdr:row>
      <xdr:rowOff>66828</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57955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9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148761</xdr:rowOff>
    </xdr:from>
    <xdr:to>
      <xdr:col>85</xdr:col>
      <xdr:colOff>177800</xdr:colOff>
      <xdr:row>74</xdr:row>
      <xdr:rowOff>78911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266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188</xdr:rowOff>
    </xdr:from>
    <xdr:ext cx="534377"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251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38,417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85537</xdr:rowOff>
    </xdr:from>
    <xdr:to>
      <xdr:col>81</xdr:col>
      <xdr:colOff>101600</xdr:colOff>
      <xdr:row>74</xdr:row>
      <xdr:rowOff>15687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26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32214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14111" y="123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40,353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166656</xdr:rowOff>
    </xdr:from>
    <xdr:to>
      <xdr:col>76</xdr:col>
      <xdr:colOff>165100</xdr:colOff>
      <xdr:row>73</xdr:row>
      <xdr:rowOff>96806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251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113333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228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150753</xdr:rowOff>
    </xdr:from>
    <xdr:to>
      <xdr:col>72</xdr:col>
      <xdr:colOff>38100</xdr:colOff>
      <xdr:row>73</xdr:row>
      <xdr:rowOff>80903</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24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97430</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36111" y="1227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43,606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58137</xdr:rowOff>
    </xdr:from>
    <xdr:to>
      <xdr:col>67</xdr:col>
      <xdr:colOff>101600</xdr:colOff>
      <xdr:row>72</xdr:row>
      <xdr:rowOff>159737</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24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4814</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217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10587</xdr:rowOff>
    </xdr:from>
    <xdr:to>
      <xdr:col>85</xdr:col>
      <xdr:colOff>126364</xdr:colOff>
      <xdr:row>98</xdr:row>
      <xdr:rowOff>135951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783987"/>
          <a:ext cx="1269" cy="115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139778</xdr:rowOff>
    </xdr:from>
    <xdr:ext cx="313932"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135951</xdr:rowOff>
    </xdr:from>
    <xdr:to>
      <xdr:col>86</xdr:col>
      <xdr:colOff>25400</xdr:colOff>
      <xdr:row>98</xdr:row>
      <xdr:rowOff>135951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128714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55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10587</xdr:rowOff>
    </xdr:from>
    <xdr:to>
      <xdr:col>86</xdr:col>
      <xdr:colOff>25400</xdr:colOff>
      <xdr:row>92</xdr:row>
      <xdr:rowOff>10587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783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140157</xdr:rowOff>
    </xdr:from>
    <xdr:to>
      <xdr:col>85</xdr:col>
      <xdr:colOff>127000</xdr:colOff>
      <xdr:row>97</xdr:row>
      <xdr:rowOff>170926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599357"/>
          <a:ext cx="838200" cy="20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85020</xdr:rowOff>
    </xdr:from>
    <xdr:ext cx="469744"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44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106593</xdr:rowOff>
    </xdr:from>
    <xdr:to>
      <xdr:col>85</xdr:col>
      <xdr:colOff>177800</xdr:colOff>
      <xdr:row>97</xdr:row>
      <xdr:rowOff>36743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170926</xdr:rowOff>
    </xdr:from>
    <xdr:to>
      <xdr:col>81</xdr:col>
      <xdr:colOff>50800</xdr:colOff>
      <xdr:row>98</xdr:row>
      <xdr:rowOff>90917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801576"/>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88900</xdr:rowOff>
    </xdr:from>
    <xdr:to>
      <xdr:col>81</xdr:col>
      <xdr:colOff>101600</xdr:colOff>
      <xdr:row>97</xdr:row>
      <xdr:rowOff>19050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35577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3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36373</xdr:rowOff>
    </xdr:from>
    <xdr:to>
      <xdr:col>76</xdr:col>
      <xdr:colOff>114300</xdr:colOff>
      <xdr:row>98</xdr:row>
      <xdr:rowOff>90917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838473"/>
          <a:ext cx="889000" cy="5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22743</xdr:rowOff>
    </xdr:from>
    <xdr:to>
      <xdr:col>76</xdr:col>
      <xdr:colOff>165100</xdr:colOff>
      <xdr:row>97</xdr:row>
      <xdr:rowOff>124343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140870</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14291</xdr:rowOff>
    </xdr:from>
    <xdr:to>
      <xdr:col>71</xdr:col>
      <xdr:colOff>177800</xdr:colOff>
      <xdr:row>98</xdr:row>
      <xdr:rowOff>36373</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816391"/>
          <a:ext cx="889000" cy="2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171379</xdr:rowOff>
    </xdr:from>
    <xdr:to>
      <xdr:col>72</xdr:col>
      <xdr:colOff>38100</xdr:colOff>
      <xdr:row>97</xdr:row>
      <xdr:rowOff>101529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118056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97129</xdr:rowOff>
    </xdr:from>
    <xdr:to>
      <xdr:col>67</xdr:col>
      <xdr:colOff>101600</xdr:colOff>
      <xdr:row>97</xdr:row>
      <xdr:rowOff>27279</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43806</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3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89357</xdr:rowOff>
    </xdr:from>
    <xdr:to>
      <xdr:col>85</xdr:col>
      <xdr:colOff>177800</xdr:colOff>
      <xdr:row>97</xdr:row>
      <xdr:rowOff>19507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5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112234</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39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7,490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120126</xdr:rowOff>
    </xdr:from>
    <xdr:to>
      <xdr:col>81</xdr:col>
      <xdr:colOff>101600</xdr:colOff>
      <xdr:row>98</xdr:row>
      <xdr:rowOff>50276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7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41403</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84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40117</xdr:rowOff>
    </xdr:from>
    <xdr:to>
      <xdr:col>76</xdr:col>
      <xdr:colOff>165100</xdr:colOff>
      <xdr:row>98</xdr:row>
      <xdr:rowOff>141717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4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132844</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693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157023</xdr:rowOff>
    </xdr:from>
    <xdr:to>
      <xdr:col>72</xdr:col>
      <xdr:colOff>38100</xdr:colOff>
      <xdr:row>98</xdr:row>
      <xdr:rowOff>87173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8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78300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88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134941</xdr:rowOff>
    </xdr:from>
    <xdr:to>
      <xdr:col>67</xdr:col>
      <xdr:colOff>101600</xdr:colOff>
      <xdr:row>98</xdr:row>
      <xdr:rowOff>65091</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7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56218</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85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152136"/>
          <a:ext cx="1269" cy="1578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126763</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492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12,432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8636</xdr:rowOff>
    </xdr:from>
    <xdr:to>
      <xdr:col>116</xdr:col>
      <xdr:colOff>152400</xdr:colOff>
      <xdr:row>30</xdr:row>
      <xdr:rowOff>8636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92964</xdr:rowOff>
    </xdr:from>
    <xdr:to>
      <xdr:col>116</xdr:col>
      <xdr:colOff>63500</xdr:colOff>
      <xdr:row>37</xdr:row>
      <xdr:rowOff>148463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436614"/>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129430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73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151003</xdr:rowOff>
    </xdr:from>
    <xdr:to>
      <xdr:col>116</xdr:col>
      <xdr:colOff>114300</xdr:colOff>
      <xdr:row>38</xdr:row>
      <xdr:rowOff>81153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49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84074</xdr:rowOff>
    </xdr:from>
    <xdr:to>
      <xdr:col>111</xdr:col>
      <xdr:colOff>177800</xdr:colOff>
      <xdr:row>37</xdr:row>
      <xdr:rowOff>148463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427724"/>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24511</xdr:rowOff>
    </xdr:from>
    <xdr:to>
      <xdr:col>112</xdr:col>
      <xdr:colOff>38100</xdr:colOff>
      <xdr:row>38</xdr:row>
      <xdr:rowOff>126111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3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117238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63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3556</xdr:rowOff>
    </xdr:from>
    <xdr:to>
      <xdr:col>107</xdr:col>
      <xdr:colOff>50800</xdr:colOff>
      <xdr:row>37</xdr:row>
      <xdr:rowOff>84074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347206"/>
          <a:ext cx="889000" cy="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16383</xdr:rowOff>
    </xdr:from>
    <xdr:to>
      <xdr:col>107</xdr:col>
      <xdr:colOff>101600</xdr:colOff>
      <xdr:row>38</xdr:row>
      <xdr:rowOff>117983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109110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62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124460</xdr:rowOff>
    </xdr:from>
    <xdr:to>
      <xdr:col>102</xdr:col>
      <xdr:colOff>114300</xdr:colOff>
      <xdr:row>37</xdr:row>
      <xdr:rowOff>3556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296660"/>
          <a:ext cx="889000" cy="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168656</xdr:rowOff>
    </xdr:from>
    <xdr:to>
      <xdr:col>102</xdr:col>
      <xdr:colOff>165100</xdr:colOff>
      <xdr:row>38</xdr:row>
      <xdr:rowOff>98806</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89933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60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162179</xdr:rowOff>
    </xdr:from>
    <xdr:to>
      <xdr:col>98</xdr:col>
      <xdr:colOff>38100</xdr:colOff>
      <xdr:row>38</xdr:row>
      <xdr:rowOff>92329</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83456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59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42164</xdr:rowOff>
    </xdr:from>
    <xdr:to>
      <xdr:col>116</xdr:col>
      <xdr:colOff>114300</xdr:colOff>
      <xdr:row>37</xdr:row>
      <xdr:rowOff>143764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3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65041</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2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97663</xdr:rowOff>
    </xdr:from>
    <xdr:to>
      <xdr:col>112</xdr:col>
      <xdr:colOff>38100</xdr:colOff>
      <xdr:row>38</xdr:row>
      <xdr:rowOff>27813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4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44340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621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33274</xdr:rowOff>
    </xdr:from>
    <xdr:to>
      <xdr:col>107</xdr:col>
      <xdr:colOff>101600</xdr:colOff>
      <xdr:row>37</xdr:row>
      <xdr:rowOff>134874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3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151401</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15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124206</xdr:rowOff>
    </xdr:from>
    <xdr:to>
      <xdr:col>102</xdr:col>
      <xdr:colOff>165100</xdr:colOff>
      <xdr:row>37</xdr:row>
      <xdr:rowOff>54356</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2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70883</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07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73660</xdr:rowOff>
    </xdr:from>
    <xdr:to>
      <xdr:col>98</xdr:col>
      <xdr:colOff>38100</xdr:colOff>
      <xdr:row>37</xdr:row>
      <xdr:rowOff>3810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20337</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02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123835</xdr:rowOff>
    </xdr:from>
    <xdr:to>
      <xdr:col>116</xdr:col>
      <xdr:colOff>62864</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96335"/>
          <a:ext cx="1269" cy="138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70512</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30,347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123835</xdr:rowOff>
    </xdr:from>
    <xdr:to>
      <xdr:col>116</xdr:col>
      <xdr:colOff>152400</xdr:colOff>
      <xdr:row>50</xdr:row>
      <xdr:rowOff>123835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9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68663</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66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45786</xdr:rowOff>
    </xdr:from>
    <xdr:to>
      <xdr:col>116</xdr:col>
      <xdr:colOff>114300</xdr:colOff>
      <xdr:row>57</xdr:row>
      <xdr:rowOff>147386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4135</xdr:rowOff>
    </xdr:from>
    <xdr:to>
      <xdr:col>112</xdr:col>
      <xdr:colOff>38100</xdr:colOff>
      <xdr:row>57</xdr:row>
      <xdr:rowOff>105735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122262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5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134894</xdr:rowOff>
    </xdr:from>
    <xdr:to>
      <xdr:col>107</xdr:col>
      <xdr:colOff>101600</xdr:colOff>
      <xdr:row>57</xdr:row>
      <xdr:rowOff>65044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81571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1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103896</xdr:rowOff>
    </xdr:from>
    <xdr:to>
      <xdr:col>102</xdr:col>
      <xdr:colOff>165100</xdr:colOff>
      <xdr:row>57</xdr:row>
      <xdr:rowOff>34046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50573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48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44506</xdr:rowOff>
    </xdr:from>
    <xdr:to>
      <xdr:col>98</xdr:col>
      <xdr:colOff>38100</xdr:colOff>
      <xdr:row>56</xdr:row>
      <xdr:rowOff>146106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64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162633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42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71386</xdr:rowOff>
    </xdr:from>
    <xdr:to>
      <xdr:col>116</xdr:col>
      <xdr:colOff>62864</xdr:colOff>
      <xdr:row>77</xdr:row>
      <xdr:rowOff>136689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72886"/>
          <a:ext cx="1269" cy="12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140516</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34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136689</xdr:rowOff>
    </xdr:from>
    <xdr:to>
      <xdr:col>116</xdr:col>
      <xdr:colOff>152400</xdr:colOff>
      <xdr:row>77</xdr:row>
      <xdr:rowOff>136689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33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18063</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8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71386</xdr:rowOff>
    </xdr:from>
    <xdr:to>
      <xdr:col>116</xdr:col>
      <xdr:colOff>152400</xdr:colOff>
      <xdr:row>70</xdr:row>
      <xdr:rowOff>71386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7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71882</xdr:rowOff>
    </xdr:from>
    <xdr:to>
      <xdr:col>116</xdr:col>
      <xdr:colOff>63500</xdr:colOff>
      <xdr:row>75</xdr:row>
      <xdr:rowOff>88836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759182"/>
          <a:ext cx="838200" cy="18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5720</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303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27293</xdr:rowOff>
    </xdr:from>
    <xdr:to>
      <xdr:col>116</xdr:col>
      <xdr:colOff>114300</xdr:colOff>
      <xdr:row>76</xdr:row>
      <xdr:rowOff>128893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56185</xdr:rowOff>
    </xdr:from>
    <xdr:to>
      <xdr:col>111</xdr:col>
      <xdr:colOff>177800</xdr:colOff>
      <xdr:row>75</xdr:row>
      <xdr:rowOff>88836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0434300" y="12914935"/>
          <a:ext cx="889000" cy="3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46495</xdr:rowOff>
    </xdr:from>
    <xdr:to>
      <xdr:col>112</xdr:col>
      <xdr:colOff>38100</xdr:colOff>
      <xdr:row>76</xdr:row>
      <xdr:rowOff>148095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139222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141224</xdr:rowOff>
    </xdr:from>
    <xdr:to>
      <xdr:col>107</xdr:col>
      <xdr:colOff>50800</xdr:colOff>
      <xdr:row>75</xdr:row>
      <xdr:rowOff>56185</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9545300" y="12828524"/>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27330</xdr:rowOff>
    </xdr:from>
    <xdr:to>
      <xdr:col>107</xdr:col>
      <xdr:colOff>101600</xdr:colOff>
      <xdr:row>76</xdr:row>
      <xdr:rowOff>128930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120057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5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141224</xdr:rowOff>
    </xdr:from>
    <xdr:to>
      <xdr:col>102</xdr:col>
      <xdr:colOff>114300</xdr:colOff>
      <xdr:row>75</xdr:row>
      <xdr:rowOff>134595</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828524"/>
          <a:ext cx="889000" cy="16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156414</xdr:rowOff>
    </xdr:from>
    <xdr:to>
      <xdr:col>102</xdr:col>
      <xdr:colOff>165100</xdr:colOff>
      <xdr:row>76</xdr:row>
      <xdr:rowOff>86564</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77691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1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97472</xdr:rowOff>
    </xdr:from>
    <xdr:to>
      <xdr:col>98</xdr:col>
      <xdr:colOff>38100</xdr:colOff>
      <xdr:row>76</xdr:row>
      <xdr:rowOff>27623</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18750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04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21082</xdr:rowOff>
    </xdr:from>
    <xdr:to>
      <xdr:col>116</xdr:col>
      <xdr:colOff>114300</xdr:colOff>
      <xdr:row>74</xdr:row>
      <xdr:rowOff>122682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70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43959</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55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41,780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38036</xdr:rowOff>
    </xdr:from>
    <xdr:to>
      <xdr:col>112</xdr:col>
      <xdr:colOff>38100</xdr:colOff>
      <xdr:row>75</xdr:row>
      <xdr:rowOff>139636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89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156163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67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36,835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5385</xdr:rowOff>
    </xdr:from>
    <xdr:to>
      <xdr:col>107</xdr:col>
      <xdr:colOff>101600</xdr:colOff>
      <xdr:row>75</xdr:row>
      <xdr:rowOff>106985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8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123512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63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90424</xdr:rowOff>
    </xdr:from>
    <xdr:to>
      <xdr:col>102</xdr:col>
      <xdr:colOff>165100</xdr:colOff>
      <xdr:row>75</xdr:row>
      <xdr:rowOff>20574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77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37101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55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39,960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83795</xdr:rowOff>
    </xdr:from>
    <xdr:to>
      <xdr:col>98</xdr:col>
      <xdr:colOff>38100</xdr:colOff>
      <xdr:row>76</xdr:row>
      <xdr:rowOff>13945</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9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30472</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71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139,691</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円で全体の</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36.4</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％と最も高い割合を占めており、前年度の扶助費総額と比較して</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％の増加となった。これは全国平均と比較しても高く、類似団体内で最も高い水準となっている。扶助費の</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38.2</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％を占める生活保護費は前年度と比較して</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減少したものの、自立支援・介護給付費等事業、認定こども園施設型給付等事業などの増加が住民一人当たりコストを押し上げる要因となっている。今後も、社会保障制度全般にわたり資格審査の適正化等を進めることで扶助費の上昇抑制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59,950</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円で全体の</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15.6</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と扶助費に次いで高い割合を占めている。類似団体内平均値と比較するとやや高いものの、大阪府平均、全国平均と比較すると低い状況である。今後も業務見直しに積極的に取り組み、人件費の削減、適正化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38,417</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円で全体の</a:t>
          </a:r>
          <a:r>
            <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と主な構成項目の１項目であり、類似団体内平均値と比較して高い水準となっている。これは、平成初頭に集中的に実施した大規模な建設投資（主に地方単独事業）の財源として発行した地方債に係る償還負担が継続していることが要因となっている。　しかし、近年においては事業を精査し地方債の新規発行を抑制していることや、過去の大規模な建設投資の財源として発行した地方債の償還が終了を迎えているため、地方債の残高及び住民一人当たりの公債費は減少傾向にある。</a:t>
          </a:r>
          <a:endParaRPr kumimoji="1" lang="en-US" altLang="ja-JP"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194,162
191,458
72.72
75,100,887
74,604,907
299,809
42,317,854
65,671,679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142966</xdr:rowOff>
    </xdr:from>
    <xdr:to>
      <xdr:col>24</xdr:col>
      <xdr:colOff>62865</xdr:colOff>
      <xdr:row>38</xdr:row>
      <xdr:rowOff>84183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15016"/>
          <a:ext cx="127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88010</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84183</xdr:rowOff>
    </xdr:from>
    <xdr:to>
      <xdr:col>24</xdr:col>
      <xdr:colOff>152400</xdr:colOff>
      <xdr:row>38</xdr:row>
      <xdr:rowOff>84183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89643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9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2,423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29</xdr:row>
      <xdr:rowOff>142966</xdr:rowOff>
    </xdr:from>
    <xdr:to>
      <xdr:col>24</xdr:col>
      <xdr:colOff>152400</xdr:colOff>
      <xdr:row>29</xdr:row>
      <xdr:rowOff>142966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1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113574</xdr:rowOff>
    </xdr:from>
    <xdr:to>
      <xdr:col>24</xdr:col>
      <xdr:colOff>63500</xdr:colOff>
      <xdr:row>33</xdr:row>
      <xdr:rowOff>126637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77142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108149</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7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129722</xdr:rowOff>
    </xdr:from>
    <xdr:to>
      <xdr:col>24</xdr:col>
      <xdr:colOff>114300</xdr:colOff>
      <xdr:row>35</xdr:row>
      <xdr:rowOff>59872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93980</xdr:rowOff>
    </xdr:from>
    <xdr:to>
      <xdr:col>19</xdr:col>
      <xdr:colOff>177800</xdr:colOff>
      <xdr:row>33</xdr:row>
      <xdr:rowOff>113574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580380"/>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162378</xdr:rowOff>
    </xdr:from>
    <xdr:to>
      <xdr:col>20</xdr:col>
      <xdr:colOff>38100</xdr:colOff>
      <xdr:row>34</xdr:row>
      <xdr:rowOff>92528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83655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1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97246</xdr:rowOff>
    </xdr:from>
    <xdr:to>
      <xdr:col>15</xdr:col>
      <xdr:colOff>50800</xdr:colOff>
      <xdr:row>32</xdr:row>
      <xdr:rowOff>93980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412196"/>
          <a:ext cx="8890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160746</xdr:rowOff>
    </xdr:from>
    <xdr:to>
      <xdr:col>15</xdr:col>
      <xdr:colOff>101600</xdr:colOff>
      <xdr:row>34</xdr:row>
      <xdr:rowOff>90896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82023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1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61323</xdr:rowOff>
    </xdr:from>
    <xdr:to>
      <xdr:col>10</xdr:col>
      <xdr:colOff>114300</xdr:colOff>
      <xdr:row>31</xdr:row>
      <xdr:rowOff>97246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204823"/>
          <a:ext cx="889000" cy="2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67327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21953</xdr:rowOff>
    </xdr:from>
    <xdr:to>
      <xdr:col>6</xdr:col>
      <xdr:colOff>38100</xdr:colOff>
      <xdr:row>32</xdr:row>
      <xdr:rowOff>123553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50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114680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0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75837</xdr:rowOff>
    </xdr:from>
    <xdr:to>
      <xdr:col>24</xdr:col>
      <xdr:colOff>114300</xdr:colOff>
      <xdr:row>34</xdr:row>
      <xdr:rowOff>5987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98714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62774</xdr:rowOff>
    </xdr:from>
    <xdr:to>
      <xdr:col>20</xdr:col>
      <xdr:colOff>38100</xdr:colOff>
      <xdr:row>33</xdr:row>
      <xdr:rowOff>164374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2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9451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9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43180</xdr:rowOff>
    </xdr:from>
    <xdr:to>
      <xdr:col>15</xdr:col>
      <xdr:colOff>101600</xdr:colOff>
      <xdr:row>32</xdr:row>
      <xdr:rowOff>144780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161307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46446</xdr:rowOff>
    </xdr:from>
    <xdr:to>
      <xdr:col>10</xdr:col>
      <xdr:colOff>165100</xdr:colOff>
      <xdr:row>31</xdr:row>
      <xdr:rowOff>148046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3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164573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1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10523</xdr:rowOff>
    </xdr:from>
    <xdr:to>
      <xdr:col>6</xdr:col>
      <xdr:colOff>38100</xdr:colOff>
      <xdr:row>30</xdr:row>
      <xdr:rowOff>112123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15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128650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492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26886</xdr:rowOff>
    </xdr:from>
    <xdr:to>
      <xdr:col>24</xdr:col>
      <xdr:colOff>62865</xdr:colOff>
      <xdr:row>57</xdr:row>
      <xdr:rowOff>88684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599386"/>
          <a:ext cx="1270" cy="1261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92511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86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88684</xdr:rowOff>
    </xdr:from>
    <xdr:to>
      <xdr:col>24</xdr:col>
      <xdr:colOff>152400</xdr:colOff>
      <xdr:row>57</xdr:row>
      <xdr:rowOff>88684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86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145013</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37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60,961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50</xdr:row>
      <xdr:rowOff>26886</xdr:rowOff>
    </xdr:from>
    <xdr:to>
      <xdr:col>24</xdr:col>
      <xdr:colOff>152400</xdr:colOff>
      <xdr:row>50</xdr:row>
      <xdr:rowOff>26886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5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92723</xdr:rowOff>
    </xdr:from>
    <xdr:to>
      <xdr:col>24</xdr:col>
      <xdr:colOff>63500</xdr:colOff>
      <xdr:row>58</xdr:row>
      <xdr:rowOff>6121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693923"/>
          <a:ext cx="838200" cy="25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140352</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227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117475</xdr:rowOff>
    </xdr:from>
    <xdr:to>
      <xdr:col>24</xdr:col>
      <xdr:colOff>114300</xdr:colOff>
      <xdr:row>55</xdr:row>
      <xdr:rowOff>47625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37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6121</xdr:rowOff>
    </xdr:from>
    <xdr:to>
      <xdr:col>19</xdr:col>
      <xdr:colOff>177800</xdr:colOff>
      <xdr:row>58</xdr:row>
      <xdr:rowOff>109410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50221"/>
          <a:ext cx="889000" cy="10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143649</xdr:rowOff>
    </xdr:from>
    <xdr:to>
      <xdr:col>20</xdr:col>
      <xdr:colOff>38100</xdr:colOff>
      <xdr:row>55</xdr:row>
      <xdr:rowOff>73799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40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90326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17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14084</xdr:rowOff>
    </xdr:from>
    <xdr:to>
      <xdr:col>15</xdr:col>
      <xdr:colOff>50800</xdr:colOff>
      <xdr:row>58</xdr:row>
      <xdr:rowOff>109410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58184"/>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60287</xdr:rowOff>
    </xdr:from>
    <xdr:to>
      <xdr:col>15</xdr:col>
      <xdr:colOff>101600</xdr:colOff>
      <xdr:row>55</xdr:row>
      <xdr:rowOff>161887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49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26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62243</xdr:rowOff>
    </xdr:from>
    <xdr:to>
      <xdr:col>10</xdr:col>
      <xdr:colOff>114300</xdr:colOff>
      <xdr:row>58</xdr:row>
      <xdr:rowOff>14084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834893"/>
          <a:ext cx="889000" cy="12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65278</xdr:rowOff>
    </xdr:from>
    <xdr:to>
      <xdr:col>10</xdr:col>
      <xdr:colOff>165100</xdr:colOff>
      <xdr:row>55</xdr:row>
      <xdr:rowOff>166878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495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11955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27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68935</xdr:rowOff>
    </xdr:from>
    <xdr:to>
      <xdr:col>6</xdr:col>
      <xdr:colOff>38100</xdr:colOff>
      <xdr:row>54</xdr:row>
      <xdr:rowOff>170535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32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15612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10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41923</xdr:rowOff>
    </xdr:from>
    <xdr:to>
      <xdr:col>24</xdr:col>
      <xdr:colOff>114300</xdr:colOff>
      <xdr:row>56</xdr:row>
      <xdr:rowOff>143523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4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20350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32,233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126771</xdr:rowOff>
    </xdr:from>
    <xdr:to>
      <xdr:col>20</xdr:col>
      <xdr:colOff>38100</xdr:colOff>
      <xdr:row>58</xdr:row>
      <xdr:rowOff>56921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9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48048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99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25,506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58610</xdr:rowOff>
    </xdr:from>
    <xdr:to>
      <xdr:col>15</xdr:col>
      <xdr:colOff>101600</xdr:colOff>
      <xdr:row>58</xdr:row>
      <xdr:rowOff>160210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151337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9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134734</xdr:rowOff>
    </xdr:from>
    <xdr:to>
      <xdr:col>10</xdr:col>
      <xdr:colOff>165100</xdr:colOff>
      <xdr:row>58</xdr:row>
      <xdr:rowOff>64884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0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56011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25,297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11443</xdr:rowOff>
    </xdr:from>
    <xdr:to>
      <xdr:col>6</xdr:col>
      <xdr:colOff>38100</xdr:colOff>
      <xdr:row>57</xdr:row>
      <xdr:rowOff>113043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8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104170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8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28,533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8617</xdr:rowOff>
    </xdr:from>
    <xdr:to>
      <xdr:col>24</xdr:col>
      <xdr:colOff>62865</xdr:colOff>
      <xdr:row>78</xdr:row>
      <xdr:rowOff>158750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1567"/>
          <a:ext cx="1270" cy="1350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162577</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3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123,000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158750</xdr:rowOff>
    </xdr:from>
    <xdr:to>
      <xdr:col>24</xdr:col>
      <xdr:colOff>152400</xdr:colOff>
      <xdr:row>78</xdr:row>
      <xdr:rowOff>158750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3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126744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5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193,881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71</xdr:row>
      <xdr:rowOff>8617</xdr:rowOff>
    </xdr:from>
    <xdr:to>
      <xdr:col>24</xdr:col>
      <xdr:colOff>152400</xdr:colOff>
      <xdr:row>71</xdr:row>
      <xdr:rowOff>8617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8617</xdr:rowOff>
    </xdr:from>
    <xdr:to>
      <xdr:col>24</xdr:col>
      <xdr:colOff>63500</xdr:colOff>
      <xdr:row>71</xdr:row>
      <xdr:rowOff>81617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181567"/>
          <a:ext cx="838200" cy="7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19341</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049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40914</xdr:rowOff>
    </xdr:from>
    <xdr:to>
      <xdr:col>24</xdr:col>
      <xdr:colOff>114300</xdr:colOff>
      <xdr:row>76</xdr:row>
      <xdr:rowOff>142514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143186</xdr:rowOff>
    </xdr:from>
    <xdr:to>
      <xdr:col>19</xdr:col>
      <xdr:colOff>177800</xdr:colOff>
      <xdr:row>71</xdr:row>
      <xdr:rowOff>81617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144686"/>
          <a:ext cx="889000" cy="10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88900</xdr:rowOff>
    </xdr:from>
    <xdr:to>
      <xdr:col>20</xdr:col>
      <xdr:colOff>38100</xdr:colOff>
      <xdr:row>77</xdr:row>
      <xdr:rowOff>19050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10177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21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143186</xdr:rowOff>
    </xdr:from>
    <xdr:to>
      <xdr:col>15</xdr:col>
      <xdr:colOff>50800</xdr:colOff>
      <xdr:row>71</xdr:row>
      <xdr:rowOff>93732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144686"/>
          <a:ext cx="889000" cy="1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5442</xdr:rowOff>
    </xdr:from>
    <xdr:to>
      <xdr:col>15</xdr:col>
      <xdr:colOff>101600</xdr:colOff>
      <xdr:row>76</xdr:row>
      <xdr:rowOff>107042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98169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2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93732</xdr:rowOff>
    </xdr:from>
    <xdr:to>
      <xdr:col>10</xdr:col>
      <xdr:colOff>114300</xdr:colOff>
      <xdr:row>72</xdr:row>
      <xdr:rowOff>46622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266682"/>
          <a:ext cx="889000" cy="12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66839</xdr:rowOff>
    </xdr:from>
    <xdr:to>
      <xdr:col>10</xdr:col>
      <xdr:colOff>165100</xdr:colOff>
      <xdr:row>76</xdr:row>
      <xdr:rowOff>168439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159566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18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138601</xdr:rowOff>
    </xdr:from>
    <xdr:to>
      <xdr:col>6</xdr:col>
      <xdr:colOff>38100</xdr:colOff>
      <xdr:row>77</xdr:row>
      <xdr:rowOff>68751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59878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6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129267</xdr:rowOff>
    </xdr:from>
    <xdr:to>
      <xdr:col>24</xdr:col>
      <xdr:colOff>114300</xdr:colOff>
      <xdr:row>71</xdr:row>
      <xdr:rowOff>59417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13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82294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08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193,881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30817</xdr:rowOff>
    </xdr:from>
    <xdr:to>
      <xdr:col>20</xdr:col>
      <xdr:colOff>38100</xdr:colOff>
      <xdr:row>71</xdr:row>
      <xdr:rowOff>132417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20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148944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197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190,049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92386</xdr:rowOff>
    </xdr:from>
    <xdr:to>
      <xdr:col>15</xdr:col>
      <xdr:colOff>101600</xdr:colOff>
      <xdr:row>71</xdr:row>
      <xdr:rowOff>22536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09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39063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186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195,817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42932</xdr:rowOff>
    </xdr:from>
    <xdr:to>
      <xdr:col>10</xdr:col>
      <xdr:colOff>165100</xdr:colOff>
      <xdr:row>71</xdr:row>
      <xdr:rowOff>144532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21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161059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199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189,413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167272</xdr:rowOff>
    </xdr:from>
    <xdr:to>
      <xdr:col>6</xdr:col>
      <xdr:colOff>38100</xdr:colOff>
      <xdr:row>72</xdr:row>
      <xdr:rowOff>97422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3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113949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11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182,886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24806</xdr:rowOff>
    </xdr:from>
    <xdr:to>
      <xdr:col>24</xdr:col>
      <xdr:colOff>62865</xdr:colOff>
      <xdr:row>98</xdr:row>
      <xdr:rowOff>86779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5306"/>
          <a:ext cx="1270" cy="1433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90606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22,315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86779</xdr:rowOff>
    </xdr:from>
    <xdr:to>
      <xdr:col>24</xdr:col>
      <xdr:colOff>152400</xdr:colOff>
      <xdr:row>98</xdr:row>
      <xdr:rowOff>86779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142933</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85,026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90</xdr:row>
      <xdr:rowOff>24806</xdr:rowOff>
    </xdr:from>
    <xdr:to>
      <xdr:col>24</xdr:col>
      <xdr:colOff>152400</xdr:colOff>
      <xdr:row>90</xdr:row>
      <xdr:rowOff>24806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140272</xdr:rowOff>
    </xdr:from>
    <xdr:to>
      <xdr:col>24</xdr:col>
      <xdr:colOff>63500</xdr:colOff>
      <xdr:row>97</xdr:row>
      <xdr:rowOff>15112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99472"/>
          <a:ext cx="838200" cy="4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83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72396</xdr:rowOff>
    </xdr:from>
    <xdr:to>
      <xdr:col>24</xdr:col>
      <xdr:colOff>114300</xdr:colOff>
      <xdr:row>97</xdr:row>
      <xdr:rowOff>2546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140272</xdr:rowOff>
    </xdr:from>
    <xdr:to>
      <xdr:col>19</xdr:col>
      <xdr:colOff>177800</xdr:colOff>
      <xdr:row>96</xdr:row>
      <xdr:rowOff>141094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99472"/>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149433</xdr:rowOff>
    </xdr:from>
    <xdr:to>
      <xdr:col>20</xdr:col>
      <xdr:colOff>38100</xdr:colOff>
      <xdr:row>97</xdr:row>
      <xdr:rowOff>79583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0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70710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70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119103</xdr:rowOff>
    </xdr:from>
    <xdr:to>
      <xdr:col>15</xdr:col>
      <xdr:colOff>50800</xdr:colOff>
      <xdr:row>96</xdr:row>
      <xdr:rowOff>141094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78303"/>
          <a:ext cx="8890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165756</xdr:rowOff>
    </xdr:from>
    <xdr:to>
      <xdr:col>15</xdr:col>
      <xdr:colOff>101600</xdr:colOff>
      <xdr:row>97</xdr:row>
      <xdr:rowOff>95906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87033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71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119103</xdr:rowOff>
    </xdr:from>
    <xdr:to>
      <xdr:col>10</xdr:col>
      <xdr:colOff>114300</xdr:colOff>
      <xdr:row>96</xdr:row>
      <xdr:rowOff>141438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78303"/>
          <a:ext cx="889000" cy="2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152085</xdr:rowOff>
    </xdr:from>
    <xdr:to>
      <xdr:col>10</xdr:col>
      <xdr:colOff>165100</xdr:colOff>
      <xdr:row>97</xdr:row>
      <xdr:rowOff>82235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73362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0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12182</xdr:rowOff>
    </xdr:from>
    <xdr:to>
      <xdr:col>6</xdr:col>
      <xdr:colOff>38100</xdr:colOff>
      <xdr:row>97</xdr:row>
      <xdr:rowOff>113782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104909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135762</xdr:rowOff>
    </xdr:from>
    <xdr:to>
      <xdr:col>24</xdr:col>
      <xdr:colOff>114300</xdr:colOff>
      <xdr:row>97</xdr:row>
      <xdr:rowOff>65912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9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114189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7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32,950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89472</xdr:rowOff>
    </xdr:from>
    <xdr:to>
      <xdr:col>20</xdr:col>
      <xdr:colOff>38100</xdr:colOff>
      <xdr:row>97</xdr:row>
      <xdr:rowOff>19622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4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36149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90294</xdr:rowOff>
    </xdr:from>
    <xdr:to>
      <xdr:col>15</xdr:col>
      <xdr:colOff>101600</xdr:colOff>
      <xdr:row>97</xdr:row>
      <xdr:rowOff>20444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4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36971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68303</xdr:rowOff>
    </xdr:from>
    <xdr:to>
      <xdr:col>10</xdr:col>
      <xdr:colOff>165100</xdr:colOff>
      <xdr:row>96</xdr:row>
      <xdr:rowOff>169903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14980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0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35,901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90638</xdr:rowOff>
    </xdr:from>
    <xdr:to>
      <xdr:col>6</xdr:col>
      <xdr:colOff>38100</xdr:colOff>
      <xdr:row>97</xdr:row>
      <xdr:rowOff>20788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4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37315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2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64262</xdr:rowOff>
    </xdr:from>
    <xdr:to>
      <xdr:col>54</xdr:col>
      <xdr:colOff>189865</xdr:colOff>
      <xdr:row>38</xdr:row>
      <xdr:rowOff>162941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79212"/>
          <a:ext cx="1270" cy="129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166768</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162941</xdr:rowOff>
    </xdr:from>
    <xdr:to>
      <xdr:col>55</xdr:col>
      <xdr:colOff>88900</xdr:colOff>
      <xdr:row>38</xdr:row>
      <xdr:rowOff>162941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10939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3,548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31</xdr:row>
      <xdr:rowOff>64262</xdr:rowOff>
    </xdr:from>
    <xdr:to>
      <xdr:col>55</xdr:col>
      <xdr:colOff>88900</xdr:colOff>
      <xdr:row>31</xdr:row>
      <xdr:rowOff>64262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134747</xdr:rowOff>
    </xdr:from>
    <xdr:to>
      <xdr:col>55</xdr:col>
      <xdr:colOff>0</xdr:colOff>
      <xdr:row>38</xdr:row>
      <xdr:rowOff>139319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4984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52341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245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29464</xdr:rowOff>
    </xdr:from>
    <xdr:to>
      <xdr:col>55</xdr:col>
      <xdr:colOff>50800</xdr:colOff>
      <xdr:row>37</xdr:row>
      <xdr:rowOff>131064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132461</xdr:rowOff>
    </xdr:from>
    <xdr:to>
      <xdr:col>50</xdr:col>
      <xdr:colOff>114300</xdr:colOff>
      <xdr:row>38</xdr:row>
      <xdr:rowOff>134747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4756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162814</xdr:rowOff>
    </xdr:from>
    <xdr:to>
      <xdr:col>50</xdr:col>
      <xdr:colOff>165100</xdr:colOff>
      <xdr:row>37</xdr:row>
      <xdr:rowOff>92964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109491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1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126746</xdr:rowOff>
    </xdr:from>
    <xdr:to>
      <xdr:col>45</xdr:col>
      <xdr:colOff>177800</xdr:colOff>
      <xdr:row>38</xdr:row>
      <xdr:rowOff>132461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4184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136525</xdr:rowOff>
    </xdr:from>
    <xdr:to>
      <xdr:col>46</xdr:col>
      <xdr:colOff>38100</xdr:colOff>
      <xdr:row>37</xdr:row>
      <xdr:rowOff>66675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83202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119507</xdr:rowOff>
    </xdr:from>
    <xdr:to>
      <xdr:col>41</xdr:col>
      <xdr:colOff>50800</xdr:colOff>
      <xdr:row>38</xdr:row>
      <xdr:rowOff>126746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3460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90805</xdr:rowOff>
    </xdr:from>
    <xdr:to>
      <xdr:col>41</xdr:col>
      <xdr:colOff>101600</xdr:colOff>
      <xdr:row>37</xdr:row>
      <xdr:rowOff>20955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37482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03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158242</xdr:rowOff>
    </xdr:from>
    <xdr:to>
      <xdr:col>36</xdr:col>
      <xdr:colOff>165100</xdr:colOff>
      <xdr:row>36</xdr:row>
      <xdr:rowOff>88392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15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104919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593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88519</xdr:rowOff>
    </xdr:from>
    <xdr:to>
      <xdr:col>55</xdr:col>
      <xdr:colOff>50800</xdr:colOff>
      <xdr:row>39</xdr:row>
      <xdr:rowOff>18669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3446</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83947</xdr:rowOff>
    </xdr:from>
    <xdr:to>
      <xdr:col>50</xdr:col>
      <xdr:colOff>165100</xdr:colOff>
      <xdr:row>39</xdr:row>
      <xdr:rowOff>14097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9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5224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9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81661</xdr:rowOff>
    </xdr:from>
    <xdr:to>
      <xdr:col>46</xdr:col>
      <xdr:colOff>38100</xdr:colOff>
      <xdr:row>39</xdr:row>
      <xdr:rowOff>11811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2938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75946</xdr:rowOff>
    </xdr:from>
    <xdr:to>
      <xdr:col>41</xdr:col>
      <xdr:colOff>101600</xdr:colOff>
      <xdr:row>39</xdr:row>
      <xdr:rowOff>6096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168673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8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68707</xdr:rowOff>
    </xdr:from>
    <xdr:to>
      <xdr:col>36</xdr:col>
      <xdr:colOff>165100</xdr:colOff>
      <xdr:row>38</xdr:row>
      <xdr:rowOff>170307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161434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76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155519</xdr:rowOff>
    </xdr:from>
    <xdr:to>
      <xdr:col>54</xdr:col>
      <xdr:colOff>189865</xdr:colOff>
      <xdr:row>58</xdr:row>
      <xdr:rowOff>130876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99469"/>
          <a:ext cx="1270" cy="117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134703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78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130876</xdr:rowOff>
    </xdr:from>
    <xdr:to>
      <xdr:col>55</xdr:col>
      <xdr:colOff>88900</xdr:colOff>
      <xdr:row>58</xdr:row>
      <xdr:rowOff>130876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74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102196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25,904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51</xdr:row>
      <xdr:rowOff>155519</xdr:rowOff>
    </xdr:from>
    <xdr:to>
      <xdr:col>55</xdr:col>
      <xdr:colOff>88900</xdr:colOff>
      <xdr:row>51</xdr:row>
      <xdr:rowOff>155519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9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87350</xdr:rowOff>
    </xdr:from>
    <xdr:to>
      <xdr:col>55</xdr:col>
      <xdr:colOff>0</xdr:colOff>
      <xdr:row>58</xdr:row>
      <xdr:rowOff>17307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60000"/>
          <a:ext cx="838200" cy="10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55313</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32436</xdr:rowOff>
    </xdr:from>
    <xdr:to>
      <xdr:col>55</xdr:col>
      <xdr:colOff>50800</xdr:colOff>
      <xdr:row>57</xdr:row>
      <xdr:rowOff>134036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17307</xdr:rowOff>
    </xdr:from>
    <xdr:to>
      <xdr:col>50</xdr:col>
      <xdr:colOff>114300</xdr:colOff>
      <xdr:row>58</xdr:row>
      <xdr:rowOff>37104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61407"/>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23475</xdr:rowOff>
    </xdr:from>
    <xdr:to>
      <xdr:col>50</xdr:col>
      <xdr:colOff>165100</xdr:colOff>
      <xdr:row>57</xdr:row>
      <xdr:rowOff>125075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141602</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xdr:rowOff>
    </xdr:from>
    <xdr:to>
      <xdr:col>45</xdr:col>
      <xdr:colOff>177800</xdr:colOff>
      <xdr:row>58</xdr:row>
      <xdr:rowOff>37104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58070"/>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30835</xdr:rowOff>
    </xdr:from>
    <xdr:to>
      <xdr:col>46</xdr:col>
      <xdr:colOff>38100</xdr:colOff>
      <xdr:row>57</xdr:row>
      <xdr:rowOff>132435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148962</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xdr:rowOff>
    </xdr:from>
    <xdr:to>
      <xdr:col>41</xdr:col>
      <xdr:colOff>50800</xdr:colOff>
      <xdr:row>58</xdr:row>
      <xdr:rowOff>48077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58070"/>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18948</xdr:rowOff>
    </xdr:from>
    <xdr:to>
      <xdr:col>41</xdr:col>
      <xdr:colOff>101600</xdr:colOff>
      <xdr:row>57</xdr:row>
      <xdr:rowOff>120548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137075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159812</xdr:rowOff>
    </xdr:from>
    <xdr:to>
      <xdr:col>36</xdr:col>
      <xdr:colOff>165100</xdr:colOff>
      <xdr:row>57</xdr:row>
      <xdr:rowOff>89962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106489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36550</xdr:rowOff>
    </xdr:from>
    <xdr:to>
      <xdr:col>55</xdr:col>
      <xdr:colOff>50800</xdr:colOff>
      <xdr:row>57</xdr:row>
      <xdr:rowOff>138150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14977</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137957</xdr:rowOff>
    </xdr:from>
    <xdr:to>
      <xdr:col>50</xdr:col>
      <xdr:colOff>165100</xdr:colOff>
      <xdr:row>58</xdr:row>
      <xdr:rowOff>68107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1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59234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157754</xdr:rowOff>
    </xdr:from>
    <xdr:to>
      <xdr:col>46</xdr:col>
      <xdr:colOff>38100</xdr:colOff>
      <xdr:row>58</xdr:row>
      <xdr:rowOff>87904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79031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2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134620</xdr:rowOff>
    </xdr:from>
    <xdr:to>
      <xdr:col>41</xdr:col>
      <xdr:colOff>101600</xdr:colOff>
      <xdr:row>58</xdr:row>
      <xdr:rowOff>64770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55897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168727</xdr:rowOff>
    </xdr:from>
    <xdr:to>
      <xdr:col>36</xdr:col>
      <xdr:colOff>165100</xdr:colOff>
      <xdr:row>58</xdr:row>
      <xdr:rowOff>98877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4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90004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3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71943</xdr:rowOff>
    </xdr:from>
    <xdr:to>
      <xdr:col>54</xdr:col>
      <xdr:colOff>189865</xdr:colOff>
      <xdr:row>78</xdr:row>
      <xdr:rowOff>39115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44893"/>
          <a:ext cx="1270" cy="116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42942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39115</xdr:rowOff>
    </xdr:from>
    <xdr:to>
      <xdr:col>55</xdr:col>
      <xdr:colOff>88900</xdr:colOff>
      <xdr:row>78</xdr:row>
      <xdr:rowOff>39115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18620</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2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27,732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71</xdr:row>
      <xdr:rowOff>71943</xdr:rowOff>
    </xdr:from>
    <xdr:to>
      <xdr:col>55</xdr:col>
      <xdr:colOff>88900</xdr:colOff>
      <xdr:row>71</xdr:row>
      <xdr:rowOff>71943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4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167269</xdr:rowOff>
    </xdr:from>
    <xdr:to>
      <xdr:col>55</xdr:col>
      <xdr:colOff>0</xdr:colOff>
      <xdr:row>77</xdr:row>
      <xdr:rowOff>137688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197469"/>
          <a:ext cx="838200" cy="14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84985</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43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62108</xdr:rowOff>
    </xdr:from>
    <xdr:to>
      <xdr:col>55</xdr:col>
      <xdr:colOff>50800</xdr:colOff>
      <xdr:row>76</xdr:row>
      <xdr:rowOff>163708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137688</xdr:rowOff>
    </xdr:from>
    <xdr:to>
      <xdr:col>50</xdr:col>
      <xdr:colOff>114300</xdr:colOff>
      <xdr:row>78</xdr:row>
      <xdr:rowOff>22520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39338"/>
          <a:ext cx="8890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85013</xdr:rowOff>
    </xdr:from>
    <xdr:to>
      <xdr:col>50</xdr:col>
      <xdr:colOff>165100</xdr:colOff>
      <xdr:row>77</xdr:row>
      <xdr:rowOff>15163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31690</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289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10266</xdr:rowOff>
    </xdr:from>
    <xdr:to>
      <xdr:col>45</xdr:col>
      <xdr:colOff>177800</xdr:colOff>
      <xdr:row>78</xdr:row>
      <xdr:rowOff>22520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83366"/>
          <a:ext cx="889000" cy="1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50495</xdr:rowOff>
    </xdr:from>
    <xdr:to>
      <xdr:col>46</xdr:col>
      <xdr:colOff>38100</xdr:colOff>
      <xdr:row>76</xdr:row>
      <xdr:rowOff>152095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168622</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113412</xdr:rowOff>
    </xdr:from>
    <xdr:to>
      <xdr:col>41</xdr:col>
      <xdr:colOff>50800</xdr:colOff>
      <xdr:row>78</xdr:row>
      <xdr:rowOff>10266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15062"/>
          <a:ext cx="889000" cy="6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13554</xdr:rowOff>
    </xdr:from>
    <xdr:to>
      <xdr:col>41</xdr:col>
      <xdr:colOff>101600</xdr:colOff>
      <xdr:row>76</xdr:row>
      <xdr:rowOff>115154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131680</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81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95941</xdr:rowOff>
    </xdr:from>
    <xdr:to>
      <xdr:col>36</xdr:col>
      <xdr:colOff>165100</xdr:colOff>
      <xdr:row>76</xdr:row>
      <xdr:rowOff>26091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42618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116469</xdr:rowOff>
    </xdr:from>
    <xdr:to>
      <xdr:col>55</xdr:col>
      <xdr:colOff>50800</xdr:colOff>
      <xdr:row>77</xdr:row>
      <xdr:rowOff>46619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4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94896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2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86888</xdr:rowOff>
    </xdr:from>
    <xdr:to>
      <xdr:col>50</xdr:col>
      <xdr:colOff>165100</xdr:colOff>
      <xdr:row>78</xdr:row>
      <xdr:rowOff>17038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8165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8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143170</xdr:rowOff>
    </xdr:from>
    <xdr:to>
      <xdr:col>46</xdr:col>
      <xdr:colOff>38100</xdr:colOff>
      <xdr:row>78</xdr:row>
      <xdr:rowOff>73320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64447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130916</xdr:rowOff>
    </xdr:from>
    <xdr:to>
      <xdr:col>41</xdr:col>
      <xdr:colOff>101600</xdr:colOff>
      <xdr:row>78</xdr:row>
      <xdr:rowOff>61066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3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52193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2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62612</xdr:rowOff>
    </xdr:from>
    <xdr:to>
      <xdr:col>36</xdr:col>
      <xdr:colOff>165100</xdr:colOff>
      <xdr:row>77</xdr:row>
      <xdr:rowOff>164212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6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155339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5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144577</xdr:rowOff>
    </xdr:from>
    <xdr:to>
      <xdr:col>54</xdr:col>
      <xdr:colOff>189865</xdr:colOff>
      <xdr:row>99</xdr:row>
      <xdr:rowOff>12827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6527"/>
          <a:ext cx="1270" cy="12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16654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9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21,660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12827</xdr:rowOff>
    </xdr:from>
    <xdr:to>
      <xdr:col>55</xdr:col>
      <xdr:colOff>88900</xdr:colOff>
      <xdr:row>99</xdr:row>
      <xdr:rowOff>12827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91254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86,744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91</xdr:row>
      <xdr:rowOff>144577</xdr:rowOff>
    </xdr:from>
    <xdr:to>
      <xdr:col>55</xdr:col>
      <xdr:colOff>88900</xdr:colOff>
      <xdr:row>91</xdr:row>
      <xdr:rowOff>144577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97028</xdr:rowOff>
    </xdr:from>
    <xdr:to>
      <xdr:col>55</xdr:col>
      <xdr:colOff>0</xdr:colOff>
      <xdr:row>98</xdr:row>
      <xdr:rowOff>85217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27678"/>
          <a:ext cx="838200" cy="15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159497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47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136620</xdr:rowOff>
    </xdr:from>
    <xdr:to>
      <xdr:col>55</xdr:col>
      <xdr:colOff>50800</xdr:colOff>
      <xdr:row>97</xdr:row>
      <xdr:rowOff>66770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97028</xdr:rowOff>
    </xdr:from>
    <xdr:to>
      <xdr:col>50</xdr:col>
      <xdr:colOff>114300</xdr:colOff>
      <xdr:row>97</xdr:row>
      <xdr:rowOff>143624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27678"/>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88500</xdr:rowOff>
    </xdr:from>
    <xdr:to>
      <xdr:col>50</xdr:col>
      <xdr:colOff>165100</xdr:colOff>
      <xdr:row>97</xdr:row>
      <xdr:rowOff>18650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35177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143624</xdr:rowOff>
    </xdr:from>
    <xdr:to>
      <xdr:col>45</xdr:col>
      <xdr:colOff>177800</xdr:colOff>
      <xdr:row>97</xdr:row>
      <xdr:rowOff>171438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74274"/>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99168</xdr:rowOff>
    </xdr:from>
    <xdr:to>
      <xdr:col>46</xdr:col>
      <xdr:colOff>38100</xdr:colOff>
      <xdr:row>97</xdr:row>
      <xdr:rowOff>29318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45845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171438</xdr:rowOff>
    </xdr:from>
    <xdr:to>
      <xdr:col>41</xdr:col>
      <xdr:colOff>50800</xdr:colOff>
      <xdr:row>98</xdr:row>
      <xdr:rowOff>20295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02088"/>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115494</xdr:rowOff>
    </xdr:from>
    <xdr:to>
      <xdr:col>41</xdr:col>
      <xdr:colOff>101600</xdr:colOff>
      <xdr:row>97</xdr:row>
      <xdr:rowOff>45644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62171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116866</xdr:rowOff>
    </xdr:from>
    <xdr:to>
      <xdr:col>36</xdr:col>
      <xdr:colOff>165100</xdr:colOff>
      <xdr:row>97</xdr:row>
      <xdr:rowOff>47016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34417</xdr:rowOff>
    </xdr:from>
    <xdr:to>
      <xdr:col>55</xdr:col>
      <xdr:colOff>50800</xdr:colOff>
      <xdr:row>98</xdr:row>
      <xdr:rowOff>136017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120794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5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26,860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46228</xdr:rowOff>
    </xdr:from>
    <xdr:to>
      <xdr:col>50</xdr:col>
      <xdr:colOff>165100</xdr:colOff>
      <xdr:row>97</xdr:row>
      <xdr:rowOff>147828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138955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6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92824</xdr:rowOff>
    </xdr:from>
    <xdr:to>
      <xdr:col>46</xdr:col>
      <xdr:colOff>38100</xdr:colOff>
      <xdr:row>98</xdr:row>
      <xdr:rowOff>22974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14101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1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120638</xdr:rowOff>
    </xdr:from>
    <xdr:to>
      <xdr:col>41</xdr:col>
      <xdr:colOff>101600</xdr:colOff>
      <xdr:row>98</xdr:row>
      <xdr:rowOff>50788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5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41915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140945</xdr:rowOff>
    </xdr:from>
    <xdr:to>
      <xdr:col>36</xdr:col>
      <xdr:colOff>165100</xdr:colOff>
      <xdr:row>98</xdr:row>
      <xdr:rowOff>71095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62222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6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30,268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53232</xdr:rowOff>
    </xdr:from>
    <xdr:to>
      <xdr:col>85</xdr:col>
      <xdr:colOff>126364</xdr:colOff>
      <xdr:row>38</xdr:row>
      <xdr:rowOff>58318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68182"/>
          <a:ext cx="1269" cy="120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62145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58318</xdr:rowOff>
    </xdr:from>
    <xdr:to>
      <xdr:col>86</xdr:col>
      <xdr:colOff>25400</xdr:colOff>
      <xdr:row>38</xdr:row>
      <xdr:rowOff>58318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171359</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30,513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31</xdr:row>
      <xdr:rowOff>53232</xdr:rowOff>
    </xdr:from>
    <xdr:to>
      <xdr:col>86</xdr:col>
      <xdr:colOff>25400</xdr:colOff>
      <xdr:row>31</xdr:row>
      <xdr:rowOff>53232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6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58318</xdr:rowOff>
    </xdr:from>
    <xdr:to>
      <xdr:col>85</xdr:col>
      <xdr:colOff>127000</xdr:colOff>
      <xdr:row>38</xdr:row>
      <xdr:rowOff>65177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73418"/>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131265</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108388</xdr:rowOff>
    </xdr:from>
    <xdr:to>
      <xdr:col>85</xdr:col>
      <xdr:colOff>177800</xdr:colOff>
      <xdr:row>37</xdr:row>
      <xdr:rowOff>38538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65177</xdr:rowOff>
    </xdr:from>
    <xdr:to>
      <xdr:col>81</xdr:col>
      <xdr:colOff>50800</xdr:colOff>
      <xdr:row>38</xdr:row>
      <xdr:rowOff>95466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80277"/>
          <a:ext cx="8890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157709</xdr:rowOff>
    </xdr:from>
    <xdr:to>
      <xdr:col>81</xdr:col>
      <xdr:colOff>101600</xdr:colOff>
      <xdr:row>37</xdr:row>
      <xdr:rowOff>87859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104386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0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13570</xdr:rowOff>
    </xdr:from>
    <xdr:to>
      <xdr:col>76</xdr:col>
      <xdr:colOff>114300</xdr:colOff>
      <xdr:row>38</xdr:row>
      <xdr:rowOff>95466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28670"/>
          <a:ext cx="889000" cy="8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13570</xdr:rowOff>
    </xdr:from>
    <xdr:to>
      <xdr:col>71</xdr:col>
      <xdr:colOff>177800</xdr:colOff>
      <xdr:row>38</xdr:row>
      <xdr:rowOff>57633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28670"/>
          <a:ext cx="889000" cy="4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20320</xdr:rowOff>
    </xdr:from>
    <xdr:to>
      <xdr:col>72</xdr:col>
      <xdr:colOff>38100</xdr:colOff>
      <xdr:row>37</xdr:row>
      <xdr:rowOff>121920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138447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13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141078</xdr:rowOff>
    </xdr:from>
    <xdr:to>
      <xdr:col>67</xdr:col>
      <xdr:colOff>101600</xdr:colOff>
      <xdr:row>37</xdr:row>
      <xdr:rowOff>71228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1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87755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7518</xdr:rowOff>
    </xdr:from>
    <xdr:to>
      <xdr:col>85</xdr:col>
      <xdr:colOff>177800</xdr:colOff>
      <xdr:row>38</xdr:row>
      <xdr:rowOff>109118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93896</xdr:rowOff>
    </xdr:from>
    <xdr:ext cx="469744"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3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14377</xdr:rowOff>
    </xdr:from>
    <xdr:to>
      <xdr:col>81</xdr:col>
      <xdr:colOff>101600</xdr:colOff>
      <xdr:row>38</xdr:row>
      <xdr:rowOff>115977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107104</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46428" y="66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44666</xdr:rowOff>
    </xdr:from>
    <xdr:to>
      <xdr:col>76</xdr:col>
      <xdr:colOff>165100</xdr:colOff>
      <xdr:row>38</xdr:row>
      <xdr:rowOff>146266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137393</xdr:rowOff>
    </xdr:from>
    <xdr:ext cx="469744"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57428" y="665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134220</xdr:rowOff>
    </xdr:from>
    <xdr:to>
      <xdr:col>72</xdr:col>
      <xdr:colOff>38100</xdr:colOff>
      <xdr:row>38</xdr:row>
      <xdr:rowOff>64370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55497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7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6833</xdr:rowOff>
    </xdr:from>
    <xdr:to>
      <xdr:col>67</xdr:col>
      <xdr:colOff>101600</xdr:colOff>
      <xdr:row>38</xdr:row>
      <xdr:rowOff>108433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99560</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79428"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90694</xdr:rowOff>
    </xdr:from>
    <xdr:to>
      <xdr:col>85</xdr:col>
      <xdr:colOff>126364</xdr:colOff>
      <xdr:row>58</xdr:row>
      <xdr:rowOff>105667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63194"/>
          <a:ext cx="1269" cy="138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109494</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27,191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105667</xdr:rowOff>
    </xdr:from>
    <xdr:to>
      <xdr:col>86</xdr:col>
      <xdr:colOff>25400</xdr:colOff>
      <xdr:row>58</xdr:row>
      <xdr:rowOff>105667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4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37371</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75,715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50</xdr:row>
      <xdr:rowOff>90694</xdr:rowOff>
    </xdr:from>
    <xdr:to>
      <xdr:col>86</xdr:col>
      <xdr:colOff>25400</xdr:colOff>
      <xdr:row>50</xdr:row>
      <xdr:rowOff>90694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80921</xdr:rowOff>
    </xdr:from>
    <xdr:to>
      <xdr:col>85</xdr:col>
      <xdr:colOff>127000</xdr:colOff>
      <xdr:row>57</xdr:row>
      <xdr:rowOff>45774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682121"/>
          <a:ext cx="838200" cy="13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142152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0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119275</xdr:rowOff>
    </xdr:from>
    <xdr:to>
      <xdr:col>85</xdr:col>
      <xdr:colOff>177800</xdr:colOff>
      <xdr:row>56</xdr:row>
      <xdr:rowOff>49425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80921</xdr:rowOff>
    </xdr:from>
    <xdr:to>
      <xdr:col>81</xdr:col>
      <xdr:colOff>50800</xdr:colOff>
      <xdr:row>56</xdr:row>
      <xdr:rowOff>145644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682121"/>
          <a:ext cx="889000" cy="6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20606</xdr:rowOff>
    </xdr:from>
    <xdr:to>
      <xdr:col>81</xdr:col>
      <xdr:colOff>101600</xdr:colOff>
      <xdr:row>56</xdr:row>
      <xdr:rowOff>122206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138733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145644</xdr:rowOff>
    </xdr:from>
    <xdr:to>
      <xdr:col>76</xdr:col>
      <xdr:colOff>114300</xdr:colOff>
      <xdr:row>57</xdr:row>
      <xdr:rowOff>125670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46844"/>
          <a:ext cx="889000" cy="15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18177</xdr:rowOff>
    </xdr:from>
    <xdr:to>
      <xdr:col>76</xdr:col>
      <xdr:colOff>165100</xdr:colOff>
      <xdr:row>56</xdr:row>
      <xdr:rowOff>119777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39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114697</xdr:rowOff>
    </xdr:from>
    <xdr:to>
      <xdr:col>71</xdr:col>
      <xdr:colOff>177800</xdr:colOff>
      <xdr:row>57</xdr:row>
      <xdr:rowOff>125670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715897"/>
          <a:ext cx="889000" cy="18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70383</xdr:rowOff>
    </xdr:from>
    <xdr:to>
      <xdr:col>72</xdr:col>
      <xdr:colOff>38100</xdr:colOff>
      <xdr:row>57</xdr:row>
      <xdr:rowOff>533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7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17060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4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87557</xdr:rowOff>
    </xdr:from>
    <xdr:to>
      <xdr:col>67</xdr:col>
      <xdr:colOff>101600</xdr:colOff>
      <xdr:row>57</xdr:row>
      <xdr:rowOff>17707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8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8834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8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166424</xdr:rowOff>
    </xdr:from>
    <xdr:to>
      <xdr:col>85</xdr:col>
      <xdr:colOff>177800</xdr:colOff>
      <xdr:row>57</xdr:row>
      <xdr:rowOff>96574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6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144851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35,287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30121</xdr:rowOff>
    </xdr:from>
    <xdr:to>
      <xdr:col>81</xdr:col>
      <xdr:colOff>101600</xdr:colOff>
      <xdr:row>56</xdr:row>
      <xdr:rowOff>131721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3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122848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2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40,057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94844</xdr:rowOff>
    </xdr:from>
    <xdr:to>
      <xdr:col>76</xdr:col>
      <xdr:colOff>165100</xdr:colOff>
      <xdr:row>57</xdr:row>
      <xdr:rowOff>24994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16121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78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74870</xdr:rowOff>
    </xdr:from>
    <xdr:to>
      <xdr:col>72</xdr:col>
      <xdr:colOff>38100</xdr:colOff>
      <xdr:row>58</xdr:row>
      <xdr:rowOff>5020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4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167597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4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32,491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63897</xdr:rowOff>
    </xdr:from>
    <xdr:to>
      <xdr:col>67</xdr:col>
      <xdr:colOff>101600</xdr:colOff>
      <xdr:row>56</xdr:row>
      <xdr:rowOff>165497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6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10574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44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156845</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8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103522</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3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5,925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70</xdr:row>
      <xdr:rowOff>156845</xdr:rowOff>
    </xdr:from>
    <xdr:to>
      <xdr:col>86</xdr:col>
      <xdr:colOff>25400</xdr:colOff>
      <xdr:row>70</xdr:row>
      <xdr:rowOff>156845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130099</xdr:rowOff>
    </xdr:from>
    <xdr:to>
      <xdr:col>85</xdr:col>
      <xdr:colOff>127000</xdr:colOff>
      <xdr:row>77</xdr:row>
      <xdr:rowOff>40487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2645949"/>
          <a:ext cx="838200" cy="59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92015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93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113588</xdr:rowOff>
    </xdr:from>
    <xdr:to>
      <xdr:col>85</xdr:col>
      <xdr:colOff>177800</xdr:colOff>
      <xdr:row>78</xdr:row>
      <xdr:rowOff>43738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130099</xdr:rowOff>
    </xdr:from>
    <xdr:to>
      <xdr:col>81</xdr:col>
      <xdr:colOff>50800</xdr:colOff>
      <xdr:row>78</xdr:row>
      <xdr:rowOff>25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2645949"/>
          <a:ext cx="889000" cy="72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101016</xdr:rowOff>
    </xdr:from>
    <xdr:to>
      <xdr:col>81</xdr:col>
      <xdr:colOff>101600</xdr:colOff>
      <xdr:row>78</xdr:row>
      <xdr:rowOff>31166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22293</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395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xdr:rowOff>
    </xdr:from>
    <xdr:to>
      <xdr:col>76</xdr:col>
      <xdr:colOff>114300</xdr:colOff>
      <xdr:row>78</xdr:row>
      <xdr:rowOff>132842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373125"/>
          <a:ext cx="889000" cy="1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28550</xdr:rowOff>
    </xdr:from>
    <xdr:to>
      <xdr:col>76</xdr:col>
      <xdr:colOff>165100</xdr:colOff>
      <xdr:row>78</xdr:row>
      <xdr:rowOff>130150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121277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49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111125</xdr:rowOff>
    </xdr:from>
    <xdr:to>
      <xdr:col>71</xdr:col>
      <xdr:colOff>177800</xdr:colOff>
      <xdr:row>78</xdr:row>
      <xdr:rowOff>132842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8422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64897</xdr:rowOff>
    </xdr:from>
    <xdr:to>
      <xdr:col>72</xdr:col>
      <xdr:colOff>38100</xdr:colOff>
      <xdr:row>78</xdr:row>
      <xdr:rowOff>166497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11574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21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19177</xdr:rowOff>
    </xdr:from>
    <xdr:to>
      <xdr:col>67</xdr:col>
      <xdr:colOff>101600</xdr:colOff>
      <xdr:row>78</xdr:row>
      <xdr:rowOff>120777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9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137304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67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161137</xdr:rowOff>
    </xdr:from>
    <xdr:to>
      <xdr:col>85</xdr:col>
      <xdr:colOff>177800</xdr:colOff>
      <xdr:row>77</xdr:row>
      <xdr:rowOff>91287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1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12564</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04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79299</xdr:rowOff>
    </xdr:from>
    <xdr:to>
      <xdr:col>81</xdr:col>
      <xdr:colOff>101600</xdr:colOff>
      <xdr:row>74</xdr:row>
      <xdr:rowOff>9449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59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25976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23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120675</xdr:rowOff>
    </xdr:from>
    <xdr:to>
      <xdr:col>76</xdr:col>
      <xdr:colOff>165100</xdr:colOff>
      <xdr:row>78</xdr:row>
      <xdr:rowOff>50825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67352</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097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82042</xdr:rowOff>
    </xdr:from>
    <xdr:to>
      <xdr:col>72</xdr:col>
      <xdr:colOff>38100</xdr:colOff>
      <xdr:row>79</xdr:row>
      <xdr:rowOff>12192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3319</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46333" y="135478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60325</xdr:rowOff>
    </xdr:from>
    <xdr:to>
      <xdr:col>67</xdr:col>
      <xdr:colOff>101600</xdr:colOff>
      <xdr:row>78</xdr:row>
      <xdr:rowOff>161925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153052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526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143945</xdr:rowOff>
    </xdr:from>
    <xdr:to>
      <xdr:col>85</xdr:col>
      <xdr:colOff>126364</xdr:colOff>
      <xdr:row>98</xdr:row>
      <xdr:rowOff>119583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02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123410</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14,616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119583</xdr:rowOff>
    </xdr:from>
    <xdr:to>
      <xdr:col>86</xdr:col>
      <xdr:colOff>25400</xdr:colOff>
      <xdr:row>98</xdr:row>
      <xdr:rowOff>119583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2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90622</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17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61,120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89</xdr:row>
      <xdr:rowOff>143945</xdr:rowOff>
    </xdr:from>
    <xdr:to>
      <xdr:col>86</xdr:col>
      <xdr:colOff>25400</xdr:colOff>
      <xdr:row>89</xdr:row>
      <xdr:rowOff>143945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0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136336</xdr:rowOff>
    </xdr:from>
    <xdr:to>
      <xdr:col>85</xdr:col>
      <xdr:colOff>127000</xdr:colOff>
      <xdr:row>94</xdr:row>
      <xdr:rowOff>28110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081186"/>
          <a:ext cx="838200" cy="6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111414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99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132987</xdr:rowOff>
    </xdr:from>
    <xdr:to>
      <xdr:col>85</xdr:col>
      <xdr:colOff>177800</xdr:colOff>
      <xdr:row>96</xdr:row>
      <xdr:rowOff>63137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2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46006</xdr:rowOff>
    </xdr:from>
    <xdr:to>
      <xdr:col>81</xdr:col>
      <xdr:colOff>50800</xdr:colOff>
      <xdr:row>93</xdr:row>
      <xdr:rowOff>136336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5990856"/>
          <a:ext cx="889000" cy="9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91709</xdr:rowOff>
    </xdr:from>
    <xdr:to>
      <xdr:col>81</xdr:col>
      <xdr:colOff>101600</xdr:colOff>
      <xdr:row>96</xdr:row>
      <xdr:rowOff>21859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12986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4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30102</xdr:rowOff>
    </xdr:from>
    <xdr:to>
      <xdr:col>76</xdr:col>
      <xdr:colOff>114300</xdr:colOff>
      <xdr:row>93</xdr:row>
      <xdr:rowOff>46006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5974952"/>
          <a:ext cx="8890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35016</xdr:rowOff>
    </xdr:from>
    <xdr:to>
      <xdr:col>76</xdr:col>
      <xdr:colOff>165100</xdr:colOff>
      <xdr:row>95</xdr:row>
      <xdr:rowOff>136616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127743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41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108938</xdr:rowOff>
    </xdr:from>
    <xdr:to>
      <xdr:col>71</xdr:col>
      <xdr:colOff>177800</xdr:colOff>
      <xdr:row>93</xdr:row>
      <xdr:rowOff>30102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5882338"/>
          <a:ext cx="889000" cy="9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19372</xdr:rowOff>
    </xdr:from>
    <xdr:to>
      <xdr:col>72</xdr:col>
      <xdr:colOff>38100</xdr:colOff>
      <xdr:row>95</xdr:row>
      <xdr:rowOff>120972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112099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136612</xdr:rowOff>
    </xdr:from>
    <xdr:to>
      <xdr:col>67</xdr:col>
      <xdr:colOff>101600</xdr:colOff>
      <xdr:row>95</xdr:row>
      <xdr:rowOff>66762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57889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4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148760</xdr:rowOff>
    </xdr:from>
    <xdr:to>
      <xdr:col>85</xdr:col>
      <xdr:colOff>177800</xdr:colOff>
      <xdr:row>94</xdr:row>
      <xdr:rowOff>78910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09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187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94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38,417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85536</xdr:rowOff>
    </xdr:from>
    <xdr:to>
      <xdr:col>81</xdr:col>
      <xdr:colOff>101600</xdr:colOff>
      <xdr:row>94</xdr:row>
      <xdr:rowOff>15686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03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32213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80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40,353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166656</xdr:rowOff>
    </xdr:from>
    <xdr:to>
      <xdr:col>76</xdr:col>
      <xdr:colOff>165100</xdr:colOff>
      <xdr:row>93</xdr:row>
      <xdr:rowOff>96806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59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113333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7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150752</xdr:rowOff>
    </xdr:from>
    <xdr:to>
      <xdr:col>72</xdr:col>
      <xdr:colOff>38100</xdr:colOff>
      <xdr:row>93</xdr:row>
      <xdr:rowOff>80902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592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97429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69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43,606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58138</xdr:rowOff>
    </xdr:from>
    <xdr:to>
      <xdr:col>67</xdr:col>
      <xdr:colOff>101600</xdr:colOff>
      <xdr:row>92</xdr:row>
      <xdr:rowOff>159738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583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4815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60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40640</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84140"/>
          <a:ext cx="1269"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158767</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59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812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30</xdr:row>
      <xdr:rowOff>40640</xdr:rowOff>
    </xdr:from>
    <xdr:to>
      <xdr:col>116</xdr:col>
      <xdr:colOff>152400</xdr:colOff>
      <xdr:row>30</xdr:row>
      <xdr:rowOff>40640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8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90822</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447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67945</xdr:rowOff>
    </xdr:from>
    <xdr:to>
      <xdr:col>116</xdr:col>
      <xdr:colOff>114300</xdr:colOff>
      <xdr:row>38</xdr:row>
      <xdr:rowOff>169545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5097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153670</xdr:rowOff>
    </xdr:from>
    <xdr:to>
      <xdr:col>107</xdr:col>
      <xdr:colOff>101600</xdr:colOff>
      <xdr:row>38</xdr:row>
      <xdr:rowOff>83820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100347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272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147955</xdr:rowOff>
    </xdr:from>
    <xdr:to>
      <xdr:col>102</xdr:col>
      <xdr:colOff>165100</xdr:colOff>
      <xdr:row>37</xdr:row>
      <xdr:rowOff>78105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94632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09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159385</xdr:rowOff>
    </xdr:from>
    <xdr:to>
      <xdr:col>98</xdr:col>
      <xdr:colOff>38100</xdr:colOff>
      <xdr:row>36</xdr:row>
      <xdr:rowOff>89535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106062</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5935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193,881</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円となっており、類似団体の中で１番目に高い水準となっている。これは、民生費の</a:t>
          </a:r>
          <a:r>
            <a:rPr kumimoji="1" lang="en-US" altLang="ja-JP" sz="1300">
              <a:solidFill>
                <a:srgbClr val="000000"/>
              </a:solidFill>
              <a:latin typeface="ＭＳ Ｐゴシック" panose="020B0600070205080204" pitchFamily="50" charset="-128"/>
              <a:ea typeface="ＭＳ Ｐゴシック" panose="020B0600070205080204" pitchFamily="50" charset="-128"/>
            </a:rPr>
            <a:t>28.0</a:t>
          </a:r>
          <a:r>
            <a:rPr kumimoji="1" lang="ja-JP" altLang="en-US" sz="1300">
              <a:solidFill>
                <a:srgbClr val="000000"/>
              </a:solidFill>
              <a:latin typeface="ＭＳ Ｐゴシック" panose="020B0600070205080204" pitchFamily="50" charset="-128"/>
              <a:ea typeface="ＭＳ Ｐゴシック" panose="020B0600070205080204" pitchFamily="50" charset="-128"/>
            </a:rPr>
            <a:t>％を占める生活保護費は前年度と比較して</a:t>
          </a:r>
          <a:r>
            <a:rPr kumimoji="1" lang="en-US" altLang="ja-JP" sz="1300">
              <a:solidFill>
                <a:srgbClr val="000000"/>
              </a:solidFill>
              <a:latin typeface="ＭＳ Ｐゴシック" panose="020B0600070205080204" pitchFamily="50" charset="-128"/>
              <a:ea typeface="ＭＳ Ｐゴシック" panose="020B0600070205080204" pitchFamily="50" charset="-128"/>
            </a:rPr>
            <a:t>0.8</a:t>
          </a:r>
          <a:r>
            <a:rPr kumimoji="1" lang="ja-JP" altLang="en-US" sz="1300">
              <a:solidFill>
                <a:srgbClr val="000000"/>
              </a:solidFill>
              <a:latin typeface="ＭＳ Ｐゴシック" panose="020B0600070205080204" pitchFamily="50" charset="-128"/>
              <a:ea typeface="ＭＳ Ｐゴシック" panose="020B0600070205080204" pitchFamily="50" charset="-128"/>
            </a:rPr>
            <a:t>％減少したものの、自立支援・介護給付費、認定こども園施設型給付などの増加が住民一人当たりのコストを押し上げる要因となっている。今後も、社会保障制度全般にわたり資格審査の適正化等を進めることで民生費の上昇抑制を図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38,417</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円で全体の</a:t>
          </a:r>
          <a:r>
            <a:rPr kumimoji="1" lang="en-US" altLang="ja-JP" sz="1300">
              <a:solidFill>
                <a:srgbClr val="000000"/>
              </a:solidFill>
              <a:latin typeface="ＭＳ Ｐゴシック" panose="020B0600070205080204" pitchFamily="50" charset="-128"/>
              <a:ea typeface="ＭＳ Ｐゴシック" panose="020B0600070205080204" pitchFamily="50" charset="-128"/>
            </a:rPr>
            <a:t>10.0</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主な構成項目の１項目であり、類似団体内平均値と比較して高い水準となっている。これは、平成初頭に集中的に実施した大規模な建設投資（主に地方単独事業）の財源として発行した地方債に係る償還負担が継続していることが要因となっている。しかし、近年においては事業を精査し地方債の新規発行を抑制していることや、過去の大規模な建設投資の財源として発行した地方債の償還が終了を迎えているため、地方債の残高及び住民一人当たりの公債費は減少傾向にあ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　令和元年度決算は、実質収支が前年度と比較して</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187</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百万円増加の</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300</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百万円、実質単年度収支が前年度と比較して</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296</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百万円増加の</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321</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百万円となった。これは、歳入において、財産収入が</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1,712</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百万円、地方交付税が</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833</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百万円の増加等が要因となっている。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　このような状況から、令和元年度は財政調整基金を取り崩すことなく、平成</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30</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年度に引き続き実質単年度収支が黒字となったものである。</a:t>
          </a: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近年、連結実質赤字比率の悪化に最も大きな影響を与えている会計は、国民健康保険事業特別会計である。本会計は依然として赤字が続いているものの、平成</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30</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年度は保険料の徴収率が前年度と比較し</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1.4</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％改善、令和元年度は平成</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30</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年度の国保広域化により、年度を跨いだ国への償還金のズレが解消されたこともあり、赤字額は減少傾向となっている。引き続き、徴収率の向上を図り国保財政の健全性を高めていく。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　また、その他に影響が大きい会計として、上水道事業会計と病院事業会計がある。上水道事業会計においては、令和元年度は他会計へ約</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23</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億円の貸付を行ったことから黒字額が減少。なお、老朽化した給配水施設・水道管の更新や耐震化を計画的に進める必要があることが課題となっている。</a:t>
          </a:r>
          <a:endPar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　病院事業会計においては、新型コロナウイルス感染症の影響もあり収益的収支が約</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1.5</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億円の赤字となった。また、過去に発行した地方債の償還負担が高く、平成</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29</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年度より資金不足が生じており、かつ、病院開設から</a:t>
          </a:r>
          <a:r>
            <a:rPr kumimoji="1" lang="en-US" altLang="ja-JP"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20</a:t>
          </a:r>
          <a:r>
            <a:rPr kumimoji="1" lang="ja-JP" altLang="en-US" sz="13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rPr>
            <a:t>年以上経過していることから、医療機器や施設の老朽化が進んでいることも課題となっている。</a:t>
          </a: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3;&#65297;&#22238;&#30446;&#12392;&#32080;&#21512;&#12539;&#12501;&#12449;&#12452;&#12523;&#21517;&#22793;&#26356;&#12375;&#12383;&#12425;&#12371;&#12385;&#12425;&#12395;&#26684;&#32013;/03kishiwada_2019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47.6</v>
          </cell>
          <cell r="CF51">
            <v>43.9</v>
          </cell>
          <cell r="CN51">
            <v>38.200000000000003</v>
          </cell>
          <cell r="CV51">
            <v>28.1</v>
          </cell>
        </row>
        <row r="53">
          <cell r="BX53">
            <v>66</v>
          </cell>
          <cell r="CF53">
            <v>66.599999999999994</v>
          </cell>
          <cell r="CN53">
            <v>66.7</v>
          </cell>
          <cell r="CV53">
            <v>69.8</v>
          </cell>
        </row>
        <row r="55">
          <cell r="AN55" t="str">
            <v>類似団体内平均値</v>
          </cell>
          <cell r="BX55">
            <v>31</v>
          </cell>
          <cell r="CF55">
            <v>30</v>
          </cell>
          <cell r="CN55">
            <v>23.1</v>
          </cell>
          <cell r="CV55">
            <v>19</v>
          </cell>
        </row>
        <row r="57">
          <cell r="BX57">
            <v>57.4</v>
          </cell>
          <cell r="CF57">
            <v>58.3</v>
          </cell>
          <cell r="CN57">
            <v>60.4</v>
          </cell>
          <cell r="CV57">
            <v>61.3</v>
          </cell>
        </row>
        <row r="72">
          <cell r="BP72" t="str">
            <v>H27</v>
          </cell>
          <cell r="BX72" t="str">
            <v>H28</v>
          </cell>
          <cell r="CF72" t="str">
            <v>H29</v>
          </cell>
          <cell r="CN72" t="str">
            <v>H30</v>
          </cell>
          <cell r="CV72" t="str">
            <v>R01</v>
          </cell>
        </row>
        <row r="73">
          <cell r="AN73" t="str">
            <v>当該団体値</v>
          </cell>
          <cell r="BP73">
            <v>60.5</v>
          </cell>
          <cell r="BX73">
            <v>47.6</v>
          </cell>
          <cell r="CF73">
            <v>43.9</v>
          </cell>
          <cell r="CN73">
            <v>38.200000000000003</v>
          </cell>
          <cell r="CV73">
            <v>28.1</v>
          </cell>
        </row>
        <row r="75">
          <cell r="BP75">
            <v>12.4</v>
          </cell>
          <cell r="BX75">
            <v>10.8</v>
          </cell>
          <cell r="CF75">
            <v>10.5</v>
          </cell>
          <cell r="CN75">
            <v>9.9</v>
          </cell>
          <cell r="CV75">
            <v>8.8000000000000007</v>
          </cell>
        </row>
        <row r="77">
          <cell r="AN77" t="str">
            <v>類似団体内平均値</v>
          </cell>
          <cell r="BP77">
            <v>37.4</v>
          </cell>
          <cell r="BX77">
            <v>31</v>
          </cell>
          <cell r="CF77">
            <v>30</v>
          </cell>
          <cell r="CN77">
            <v>23.1</v>
          </cell>
          <cell r="CV77">
            <v>19</v>
          </cell>
        </row>
        <row r="79">
          <cell r="BP79">
            <v>6.3</v>
          </cell>
          <cell r="BX79">
            <v>5.2</v>
          </cell>
          <cell r="CF79">
            <v>5</v>
          </cell>
          <cell r="CN79">
            <v>4.2</v>
          </cell>
          <cell r="CV79">
            <v>3.6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75100887</v>
      </c>
      <c r="BO4" s="393"/>
      <c r="BP4" s="393"/>
      <c r="BQ4" s="393"/>
      <c r="BR4" s="393"/>
      <c r="BS4" s="393"/>
      <c r="BT4" s="393"/>
      <c r="BU4" s="394"/>
      <c r="BV4" s="392">
        <v>76188382</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0.7</v>
      </c>
      <c r="CU4" s="399"/>
      <c r="CV4" s="399"/>
      <c r="CW4" s="399"/>
      <c r="CX4" s="399"/>
      <c r="CY4" s="399"/>
      <c r="CZ4" s="399"/>
      <c r="DA4" s="400"/>
      <c r="DB4" s="398">
        <v>0.3</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74604907</v>
      </c>
      <c r="BO5" s="430"/>
      <c r="BP5" s="430"/>
      <c r="BQ5" s="430"/>
      <c r="BR5" s="430"/>
      <c r="BS5" s="430"/>
      <c r="BT5" s="430"/>
      <c r="BU5" s="431"/>
      <c r="BV5" s="429">
        <v>75792062</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101.9</v>
      </c>
      <c r="CU5" s="427"/>
      <c r="CV5" s="427"/>
      <c r="CW5" s="427"/>
      <c r="CX5" s="427"/>
      <c r="CY5" s="427"/>
      <c r="CZ5" s="427"/>
      <c r="DA5" s="428"/>
      <c r="DB5" s="426">
        <v>100.2</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495980</v>
      </c>
      <c r="BO6" s="430"/>
      <c r="BP6" s="430"/>
      <c r="BQ6" s="430"/>
      <c r="BR6" s="430"/>
      <c r="BS6" s="430"/>
      <c r="BT6" s="430"/>
      <c r="BU6" s="431"/>
      <c r="BV6" s="429">
        <v>396320</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106.1</v>
      </c>
      <c r="CU6" s="467"/>
      <c r="CV6" s="467"/>
      <c r="CW6" s="467"/>
      <c r="CX6" s="467"/>
      <c r="CY6" s="467"/>
      <c r="CZ6" s="467"/>
      <c r="DA6" s="468"/>
      <c r="DB6" s="466">
        <v>108.4</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102</v>
      </c>
      <c r="AV7" s="462"/>
      <c r="AW7" s="462"/>
      <c r="AX7" s="462"/>
      <c r="AY7" s="463" t="s">
        <v>106</v>
      </c>
      <c r="AZ7" s="464"/>
      <c r="BA7" s="464"/>
      <c r="BB7" s="464"/>
      <c r="BC7" s="464"/>
      <c r="BD7" s="464"/>
      <c r="BE7" s="464"/>
      <c r="BF7" s="464"/>
      <c r="BG7" s="464"/>
      <c r="BH7" s="464"/>
      <c r="BI7" s="464"/>
      <c r="BJ7" s="464"/>
      <c r="BK7" s="464"/>
      <c r="BL7" s="464"/>
      <c r="BM7" s="465"/>
      <c r="BN7" s="429">
        <v>196171</v>
      </c>
      <c r="BO7" s="430"/>
      <c r="BP7" s="430"/>
      <c r="BQ7" s="430"/>
      <c r="BR7" s="430"/>
      <c r="BS7" s="430"/>
      <c r="BT7" s="430"/>
      <c r="BU7" s="431"/>
      <c r="BV7" s="429">
        <v>283604</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42317854</v>
      </c>
      <c r="CU7" s="430"/>
      <c r="CV7" s="430"/>
      <c r="CW7" s="430"/>
      <c r="CX7" s="430"/>
      <c r="CY7" s="430"/>
      <c r="CZ7" s="430"/>
      <c r="DA7" s="431"/>
      <c r="DB7" s="429">
        <v>41642634</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299809</v>
      </c>
      <c r="BO8" s="430"/>
      <c r="BP8" s="430"/>
      <c r="BQ8" s="430"/>
      <c r="BR8" s="430"/>
      <c r="BS8" s="430"/>
      <c r="BT8" s="430"/>
      <c r="BU8" s="431"/>
      <c r="BV8" s="429">
        <v>112716</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0.62</v>
      </c>
      <c r="CU8" s="470"/>
      <c r="CV8" s="470"/>
      <c r="CW8" s="470"/>
      <c r="CX8" s="470"/>
      <c r="CY8" s="470"/>
      <c r="CZ8" s="470"/>
      <c r="DA8" s="471"/>
      <c r="DB8" s="469">
        <v>0.62</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194911</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94</v>
      </c>
      <c r="AV9" s="462"/>
      <c r="AW9" s="462"/>
      <c r="AX9" s="462"/>
      <c r="AY9" s="463" t="s">
        <v>116</v>
      </c>
      <c r="AZ9" s="464"/>
      <c r="BA9" s="464"/>
      <c r="BB9" s="464"/>
      <c r="BC9" s="464"/>
      <c r="BD9" s="464"/>
      <c r="BE9" s="464"/>
      <c r="BF9" s="464"/>
      <c r="BG9" s="464"/>
      <c r="BH9" s="464"/>
      <c r="BI9" s="464"/>
      <c r="BJ9" s="464"/>
      <c r="BK9" s="464"/>
      <c r="BL9" s="464"/>
      <c r="BM9" s="465"/>
      <c r="BN9" s="429">
        <v>187093</v>
      </c>
      <c r="BO9" s="430"/>
      <c r="BP9" s="430"/>
      <c r="BQ9" s="430"/>
      <c r="BR9" s="430"/>
      <c r="BS9" s="430"/>
      <c r="BT9" s="430"/>
      <c r="BU9" s="431"/>
      <c r="BV9" s="429">
        <v>24644</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15.3</v>
      </c>
      <c r="CU9" s="427"/>
      <c r="CV9" s="427"/>
      <c r="CW9" s="427"/>
      <c r="CX9" s="427"/>
      <c r="CY9" s="427"/>
      <c r="CZ9" s="427"/>
      <c r="DA9" s="428"/>
      <c r="DB9" s="426">
        <v>16.8</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199234</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100204</v>
      </c>
      <c r="BO10" s="430"/>
      <c r="BP10" s="430"/>
      <c r="BQ10" s="430"/>
      <c r="BR10" s="430"/>
      <c r="BS10" s="430"/>
      <c r="BT10" s="430"/>
      <c r="BU10" s="431"/>
      <c r="BV10" s="429">
        <v>193</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94</v>
      </c>
      <c r="AV11" s="462"/>
      <c r="AW11" s="462"/>
      <c r="AX11" s="462"/>
      <c r="AY11" s="463" t="s">
        <v>126</v>
      </c>
      <c r="AZ11" s="464"/>
      <c r="BA11" s="464"/>
      <c r="BB11" s="464"/>
      <c r="BC11" s="464"/>
      <c r="BD11" s="464"/>
      <c r="BE11" s="464"/>
      <c r="BF11" s="464"/>
      <c r="BG11" s="464"/>
      <c r="BH11" s="464"/>
      <c r="BI11" s="464"/>
      <c r="BJ11" s="464"/>
      <c r="BK11" s="464"/>
      <c r="BL11" s="464"/>
      <c r="BM11" s="465"/>
      <c r="BN11" s="429">
        <v>33261</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194162</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94</v>
      </c>
      <c r="AV12" s="462"/>
      <c r="AW12" s="462"/>
      <c r="AX12" s="462"/>
      <c r="AY12" s="463" t="s">
        <v>135</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128</v>
      </c>
      <c r="CU12" s="470"/>
      <c r="CV12" s="470"/>
      <c r="CW12" s="470"/>
      <c r="CX12" s="470"/>
      <c r="CY12" s="470"/>
      <c r="CZ12" s="470"/>
      <c r="DA12" s="471"/>
      <c r="DB12" s="469" t="s">
        <v>128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137</v>
      </c>
      <c r="N13" s="521"/>
      <c r="O13" s="521"/>
      <c r="P13" s="521"/>
      <c r="Q13" s="522"/>
      <c r="R13" s="513">
        <v>191458</v>
      </c>
      <c r="S13" s="514"/>
      <c r="T13" s="514"/>
      <c r="U13" s="514"/>
      <c r="V13" s="515"/>
      <c r="W13" s="445" t="s">
        <v>138</v>
      </c>
      <c r="X13" s="446"/>
      <c r="Y13" s="446"/>
      <c r="Z13" s="446"/>
      <c r="AA13" s="446"/>
      <c r="AB13" s="436"/>
      <c r="AC13" s="480">
        <v>1098</v>
      </c>
      <c r="AD13" s="481"/>
      <c r="AE13" s="481"/>
      <c r="AF13" s="481"/>
      <c r="AG13" s="523"/>
      <c r="AH13" s="480">
        <v>1076</v>
      </c>
      <c r="AI13" s="481"/>
      <c r="AJ13" s="481"/>
      <c r="AK13" s="481"/>
      <c r="AL13" s="482"/>
      <c r="AM13" s="458" t="s">
        <v>139</v>
      </c>
      <c r="AN13" s="459"/>
      <c r="AO13" s="459"/>
      <c r="AP13" s="459"/>
      <c r="AQ13" s="459"/>
      <c r="AR13" s="459"/>
      <c r="AS13" s="459"/>
      <c r="AT13" s="460"/>
      <c r="AU13" s="461" t="s">
        <v>109</v>
      </c>
      <c r="AV13" s="462"/>
      <c r="AW13" s="462"/>
      <c r="AX13" s="462"/>
      <c r="AY13" s="463" t="s">
        <v>140</v>
      </c>
      <c r="AZ13" s="464"/>
      <c r="BA13" s="464"/>
      <c r="BB13" s="464"/>
      <c r="BC13" s="464"/>
      <c r="BD13" s="464"/>
      <c r="BE13" s="464"/>
      <c r="BF13" s="464"/>
      <c r="BG13" s="464"/>
      <c r="BH13" s="464"/>
      <c r="BI13" s="464"/>
      <c r="BJ13" s="464"/>
      <c r="BK13" s="464"/>
      <c r="BL13" s="464"/>
      <c r="BM13" s="465"/>
      <c r="BN13" s="429">
        <v>320558</v>
      </c>
      <c r="BO13" s="430"/>
      <c r="BP13" s="430"/>
      <c r="BQ13" s="430"/>
      <c r="BR13" s="430"/>
      <c r="BS13" s="430"/>
      <c r="BT13" s="430"/>
      <c r="BU13" s="431"/>
      <c r="BV13" s="429">
        <v>24837</v>
      </c>
      <c r="BW13" s="430"/>
      <c r="BX13" s="430"/>
      <c r="BY13" s="430"/>
      <c r="BZ13" s="430"/>
      <c r="CA13" s="430"/>
      <c r="CB13" s="430"/>
      <c r="CC13" s="431"/>
      <c r="CD13" s="432" t="s">
        <v>141</v>
      </c>
      <c r="CE13" s="433"/>
      <c r="CF13" s="433"/>
      <c r="CG13" s="433"/>
      <c r="CH13" s="433"/>
      <c r="CI13" s="433"/>
      <c r="CJ13" s="433"/>
      <c r="CK13" s="433"/>
      <c r="CL13" s="433"/>
      <c r="CM13" s="433"/>
      <c r="CN13" s="433"/>
      <c r="CO13" s="433"/>
      <c r="CP13" s="433"/>
      <c r="CQ13" s="433"/>
      <c r="CR13" s="433"/>
      <c r="CS13" s="434"/>
      <c r="CT13" s="426">
        <v>8.8000000000000007</v>
      </c>
      <c r="CU13" s="427"/>
      <c r="CV13" s="427"/>
      <c r="CW13" s="427"/>
      <c r="CX13" s="427"/>
      <c r="CY13" s="427"/>
      <c r="CZ13" s="427"/>
      <c r="DA13" s="428"/>
      <c r="DB13" s="426">
        <v>9.9</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142</v>
      </c>
      <c r="M14" s="511"/>
      <c r="N14" s="511"/>
      <c r="O14" s="511"/>
      <c r="P14" s="511"/>
      <c r="Q14" s="512"/>
      <c r="R14" s="513">
        <v>195350</v>
      </c>
      <c r="S14" s="514"/>
      <c r="T14" s="514"/>
      <c r="U14" s="514"/>
      <c r="V14" s="515"/>
      <c r="W14" s="419"/>
      <c r="X14" s="420"/>
      <c r="Y14" s="420"/>
      <c r="Z14" s="420"/>
      <c r="AA14" s="420"/>
      <c r="AB14" s="409"/>
      <c r="AC14" s="516">
        <v>1.4</v>
      </c>
      <c r="AD14" s="517"/>
      <c r="AE14" s="517"/>
      <c r="AF14" s="517"/>
      <c r="AG14" s="518"/>
      <c r="AH14" s="516">
        <v>1.4</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143</v>
      </c>
      <c r="CE14" s="525"/>
      <c r="CF14" s="525"/>
      <c r="CG14" s="525"/>
      <c r="CH14" s="525"/>
      <c r="CI14" s="525"/>
      <c r="CJ14" s="525"/>
      <c r="CK14" s="525"/>
      <c r="CL14" s="525"/>
      <c r="CM14" s="525"/>
      <c r="CN14" s="525"/>
      <c r="CO14" s="525"/>
      <c r="CP14" s="525"/>
      <c r="CQ14" s="525"/>
      <c r="CR14" s="525"/>
      <c r="CS14" s="526"/>
      <c r="CT14" s="527">
        <v>28.1</v>
      </c>
      <c r="CU14" s="528"/>
      <c r="CV14" s="528"/>
      <c r="CW14" s="528"/>
      <c r="CX14" s="528"/>
      <c r="CY14" s="528"/>
      <c r="CZ14" s="528"/>
      <c r="DA14" s="529"/>
      <c r="DB14" s="527">
        <v>38.200000000000003</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144</v>
      </c>
      <c r="N15" s="521"/>
      <c r="O15" s="521"/>
      <c r="P15" s="521"/>
      <c r="Q15" s="522"/>
      <c r="R15" s="513">
        <v>193062</v>
      </c>
      <c r="S15" s="514"/>
      <c r="T15" s="514"/>
      <c r="U15" s="514"/>
      <c r="V15" s="515"/>
      <c r="W15" s="445" t="s">
        <v>145</v>
      </c>
      <c r="X15" s="446"/>
      <c r="Y15" s="446"/>
      <c r="Z15" s="446"/>
      <c r="AA15" s="446"/>
      <c r="AB15" s="436"/>
      <c r="AC15" s="480">
        <v>19959</v>
      </c>
      <c r="AD15" s="481"/>
      <c r="AE15" s="481"/>
      <c r="AF15" s="481"/>
      <c r="AG15" s="523"/>
      <c r="AH15" s="480">
        <v>20265</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20833642</v>
      </c>
      <c r="BO15" s="393"/>
      <c r="BP15" s="393"/>
      <c r="BQ15" s="393"/>
      <c r="BR15" s="393"/>
      <c r="BS15" s="393"/>
      <c r="BT15" s="393"/>
      <c r="BU15" s="394"/>
      <c r="BV15" s="392">
        <v>20717060</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25.5</v>
      </c>
      <c r="AD16" s="517"/>
      <c r="AE16" s="517"/>
      <c r="AF16" s="517"/>
      <c r="AG16" s="518"/>
      <c r="AH16" s="516">
        <v>25.8</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33865938</v>
      </c>
      <c r="BO16" s="430"/>
      <c r="BP16" s="430"/>
      <c r="BQ16" s="430"/>
      <c r="BR16" s="430"/>
      <c r="BS16" s="430"/>
      <c r="BT16" s="430"/>
      <c r="BU16" s="431"/>
      <c r="BV16" s="429">
        <v>33189218</v>
      </c>
      <c r="BW16" s="430"/>
      <c r="BX16" s="430"/>
      <c r="BY16" s="430"/>
      <c r="BZ16" s="430"/>
      <c r="CA16" s="430"/>
      <c r="CB16" s="430"/>
      <c r="CC16" s="431"/>
      <c r="CD16" s="201"/>
      <c r="CE16" s="539" t="s">
        <v>151</v>
      </c>
      <c r="CF16" s="539"/>
      <c r="CG16" s="539"/>
      <c r="CH16" s="539"/>
      <c r="CI16" s="539"/>
      <c r="CJ16" s="539"/>
      <c r="CK16" s="539"/>
      <c r="CL16" s="539"/>
      <c r="CM16" s="539"/>
      <c r="CN16" s="539"/>
      <c r="CO16" s="539"/>
      <c r="CP16" s="539"/>
      <c r="CQ16" s="539"/>
      <c r="CR16" s="539"/>
      <c r="CS16" s="540"/>
      <c r="CT16" s="426">
        <v>4.2</v>
      </c>
      <c r="CU16" s="427"/>
      <c r="CV16" s="427"/>
      <c r="CW16" s="427"/>
      <c r="CX16" s="427"/>
      <c r="CY16" s="427"/>
      <c r="CZ16" s="427"/>
      <c r="DA16" s="428"/>
      <c r="DB16" s="426">
        <v>1.1000000000000001</v>
      </c>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57065</v>
      </c>
      <c r="AD17" s="481"/>
      <c r="AE17" s="481"/>
      <c r="AF17" s="481"/>
      <c r="AG17" s="523"/>
      <c r="AH17" s="480">
        <v>57089</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26621935</v>
      </c>
      <c r="BO17" s="430"/>
      <c r="BP17" s="430"/>
      <c r="BQ17" s="430"/>
      <c r="BR17" s="430"/>
      <c r="BS17" s="430"/>
      <c r="BT17" s="430"/>
      <c r="BU17" s="431"/>
      <c r="BV17" s="429">
        <v>26456873</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72.72</v>
      </c>
      <c r="M18" s="545"/>
      <c r="N18" s="545"/>
      <c r="O18" s="545"/>
      <c r="P18" s="545"/>
      <c r="Q18" s="545"/>
      <c r="R18" s="546"/>
      <c r="S18" s="546"/>
      <c r="T18" s="546"/>
      <c r="U18" s="546"/>
      <c r="V18" s="547"/>
      <c r="W18" s="447"/>
      <c r="X18" s="448"/>
      <c r="Y18" s="448"/>
      <c r="Z18" s="448"/>
      <c r="AA18" s="448"/>
      <c r="AB18" s="439"/>
      <c r="AC18" s="548">
        <v>73</v>
      </c>
      <c r="AD18" s="549"/>
      <c r="AE18" s="549"/>
      <c r="AF18" s="549"/>
      <c r="AG18" s="550"/>
      <c r="AH18" s="548">
        <v>72.8</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43111703</v>
      </c>
      <c r="BO18" s="430"/>
      <c r="BP18" s="430"/>
      <c r="BQ18" s="430"/>
      <c r="BR18" s="430"/>
      <c r="BS18" s="430"/>
      <c r="BT18" s="430"/>
      <c r="BU18" s="431"/>
      <c r="BV18" s="429">
        <v>42522415</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2680</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48628157</v>
      </c>
      <c r="BO19" s="430"/>
      <c r="BP19" s="430"/>
      <c r="BQ19" s="430"/>
      <c r="BR19" s="430"/>
      <c r="BS19" s="430"/>
      <c r="BT19" s="430"/>
      <c r="BU19" s="431"/>
      <c r="BV19" s="429">
        <v>46817553</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75247</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65671679</v>
      </c>
      <c r="BO23" s="430"/>
      <c r="BP23" s="430"/>
      <c r="BQ23" s="430"/>
      <c r="BR23" s="430"/>
      <c r="BS23" s="430"/>
      <c r="BT23" s="430"/>
      <c r="BU23" s="431"/>
      <c r="BV23" s="429">
        <v>69742223</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6435</v>
      </c>
      <c r="R24" s="481"/>
      <c r="S24" s="481"/>
      <c r="T24" s="481"/>
      <c r="U24" s="481"/>
      <c r="V24" s="523"/>
      <c r="W24" s="582"/>
      <c r="X24" s="570"/>
      <c r="Y24" s="571"/>
      <c r="Z24" s="479" t="s">
        <v>170</v>
      </c>
      <c r="AA24" s="459"/>
      <c r="AB24" s="459"/>
      <c r="AC24" s="459"/>
      <c r="AD24" s="459"/>
      <c r="AE24" s="459"/>
      <c r="AF24" s="459"/>
      <c r="AG24" s="460"/>
      <c r="AH24" s="480">
        <v>1168</v>
      </c>
      <c r="AI24" s="481"/>
      <c r="AJ24" s="481"/>
      <c r="AK24" s="481"/>
      <c r="AL24" s="523"/>
      <c r="AM24" s="480">
        <v>3539040</v>
      </c>
      <c r="AN24" s="481"/>
      <c r="AO24" s="481"/>
      <c r="AP24" s="481"/>
      <c r="AQ24" s="481"/>
      <c r="AR24" s="523"/>
      <c r="AS24" s="480">
        <v>3030</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49727620</v>
      </c>
      <c r="BO24" s="430"/>
      <c r="BP24" s="430"/>
      <c r="BQ24" s="430"/>
      <c r="BR24" s="430"/>
      <c r="BS24" s="430"/>
      <c r="BT24" s="430"/>
      <c r="BU24" s="431"/>
      <c r="BV24" s="429">
        <v>50837392</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2</v>
      </c>
      <c r="M25" s="481"/>
      <c r="N25" s="481"/>
      <c r="O25" s="481"/>
      <c r="P25" s="523"/>
      <c r="Q25" s="480">
        <v>6375</v>
      </c>
      <c r="R25" s="481"/>
      <c r="S25" s="481"/>
      <c r="T25" s="481"/>
      <c r="U25" s="481"/>
      <c r="V25" s="523"/>
      <c r="W25" s="582"/>
      <c r="X25" s="570"/>
      <c r="Y25" s="571"/>
      <c r="Z25" s="479" t="s">
        <v>173</v>
      </c>
      <c r="AA25" s="459"/>
      <c r="AB25" s="459"/>
      <c r="AC25" s="459"/>
      <c r="AD25" s="459"/>
      <c r="AE25" s="459"/>
      <c r="AF25" s="459"/>
      <c r="AG25" s="460"/>
      <c r="AH25" s="480">
        <v>180</v>
      </c>
      <c r="AI25" s="481"/>
      <c r="AJ25" s="481"/>
      <c r="AK25" s="481"/>
      <c r="AL25" s="523"/>
      <c r="AM25" s="480">
        <v>562860</v>
      </c>
      <c r="AN25" s="481"/>
      <c r="AO25" s="481"/>
      <c r="AP25" s="481"/>
      <c r="AQ25" s="481"/>
      <c r="AR25" s="523"/>
      <c r="AS25" s="480">
        <v>3127</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4075564</v>
      </c>
      <c r="BO25" s="393"/>
      <c r="BP25" s="393"/>
      <c r="BQ25" s="393"/>
      <c r="BR25" s="393"/>
      <c r="BS25" s="393"/>
      <c r="BT25" s="393"/>
      <c r="BU25" s="394"/>
      <c r="BV25" s="392">
        <v>5127678</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5625</v>
      </c>
      <c r="R26" s="481"/>
      <c r="S26" s="481"/>
      <c r="T26" s="481"/>
      <c r="U26" s="481"/>
      <c r="V26" s="523"/>
      <c r="W26" s="582"/>
      <c r="X26" s="570"/>
      <c r="Y26" s="571"/>
      <c r="Z26" s="479" t="s">
        <v>176</v>
      </c>
      <c r="AA26" s="592"/>
      <c r="AB26" s="592"/>
      <c r="AC26" s="592"/>
      <c r="AD26" s="592"/>
      <c r="AE26" s="592"/>
      <c r="AF26" s="592"/>
      <c r="AG26" s="593"/>
      <c r="AH26" s="480">
        <v>139</v>
      </c>
      <c r="AI26" s="481"/>
      <c r="AJ26" s="481"/>
      <c r="AK26" s="481"/>
      <c r="AL26" s="523"/>
      <c r="AM26" s="480">
        <v>436877</v>
      </c>
      <c r="AN26" s="481"/>
      <c r="AO26" s="481"/>
      <c r="AP26" s="481"/>
      <c r="AQ26" s="481"/>
      <c r="AR26" s="523"/>
      <c r="AS26" s="480">
        <v>3143</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v>219384</v>
      </c>
      <c r="BO26" s="430"/>
      <c r="BP26" s="430"/>
      <c r="BQ26" s="430"/>
      <c r="BR26" s="430"/>
      <c r="BS26" s="430"/>
      <c r="BT26" s="430"/>
      <c r="BU26" s="431"/>
      <c r="BV26" s="429">
        <v>387098</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178</v>
      </c>
      <c r="F27" s="459"/>
      <c r="G27" s="459"/>
      <c r="H27" s="459"/>
      <c r="I27" s="459"/>
      <c r="J27" s="459"/>
      <c r="K27" s="460"/>
      <c r="L27" s="480">
        <v>1</v>
      </c>
      <c r="M27" s="481"/>
      <c r="N27" s="481"/>
      <c r="O27" s="481"/>
      <c r="P27" s="523"/>
      <c r="Q27" s="480">
        <v>6600</v>
      </c>
      <c r="R27" s="481"/>
      <c r="S27" s="481"/>
      <c r="T27" s="481"/>
      <c r="U27" s="481"/>
      <c r="V27" s="523"/>
      <c r="W27" s="582"/>
      <c r="X27" s="570"/>
      <c r="Y27" s="571"/>
      <c r="Z27" s="479" t="s">
        <v>179</v>
      </c>
      <c r="AA27" s="459"/>
      <c r="AB27" s="459"/>
      <c r="AC27" s="459"/>
      <c r="AD27" s="459"/>
      <c r="AE27" s="459"/>
      <c r="AF27" s="459"/>
      <c r="AG27" s="460"/>
      <c r="AH27" s="480">
        <v>147</v>
      </c>
      <c r="AI27" s="481"/>
      <c r="AJ27" s="481"/>
      <c r="AK27" s="481"/>
      <c r="AL27" s="523"/>
      <c r="AM27" s="480">
        <v>502413</v>
      </c>
      <c r="AN27" s="481"/>
      <c r="AO27" s="481"/>
      <c r="AP27" s="481"/>
      <c r="AQ27" s="481"/>
      <c r="AR27" s="523"/>
      <c r="AS27" s="480">
        <v>3418</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v>2213436</v>
      </c>
      <c r="BO27" s="606"/>
      <c r="BP27" s="606"/>
      <c r="BQ27" s="606"/>
      <c r="BR27" s="606"/>
      <c r="BS27" s="606"/>
      <c r="BT27" s="606"/>
      <c r="BU27" s="607"/>
      <c r="BV27" s="605">
        <v>2213436</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6300</v>
      </c>
      <c r="R28" s="481"/>
      <c r="S28" s="481"/>
      <c r="T28" s="481"/>
      <c r="U28" s="481"/>
      <c r="V28" s="523"/>
      <c r="W28" s="582"/>
      <c r="X28" s="570"/>
      <c r="Y28" s="571"/>
      <c r="Z28" s="479" t="s">
        <v>182</v>
      </c>
      <c r="AA28" s="459"/>
      <c r="AB28" s="459"/>
      <c r="AC28" s="459"/>
      <c r="AD28" s="459"/>
      <c r="AE28" s="459"/>
      <c r="AF28" s="459"/>
      <c r="AG28" s="460"/>
      <c r="AH28" s="480" t="s">
        <v>183</v>
      </c>
      <c r="AI28" s="481"/>
      <c r="AJ28" s="481"/>
      <c r="AK28" s="481"/>
      <c r="AL28" s="523"/>
      <c r="AM28" s="480" t="s">
        <v>184</v>
      </c>
      <c r="AN28" s="481"/>
      <c r="AO28" s="481"/>
      <c r="AP28" s="481"/>
      <c r="AQ28" s="481"/>
      <c r="AR28" s="523"/>
      <c r="AS28" s="480" t="s">
        <v>184</v>
      </c>
      <c r="AT28" s="481"/>
      <c r="AU28" s="481"/>
      <c r="AV28" s="481"/>
      <c r="AW28" s="481"/>
      <c r="AX28" s="482"/>
      <c r="AY28" s="608" t="s">
        <v>185</v>
      </c>
      <c r="AZ28" s="609"/>
      <c r="BA28" s="609"/>
      <c r="BB28" s="610"/>
      <c r="BC28" s="389" t="s">
        <v>48</v>
      </c>
      <c r="BD28" s="390"/>
      <c r="BE28" s="390"/>
      <c r="BF28" s="390"/>
      <c r="BG28" s="390"/>
      <c r="BH28" s="390"/>
      <c r="BI28" s="390"/>
      <c r="BJ28" s="390"/>
      <c r="BK28" s="390"/>
      <c r="BL28" s="390"/>
      <c r="BM28" s="391"/>
      <c r="BN28" s="392">
        <v>2749167</v>
      </c>
      <c r="BO28" s="393"/>
      <c r="BP28" s="393"/>
      <c r="BQ28" s="393"/>
      <c r="BR28" s="393"/>
      <c r="BS28" s="393"/>
      <c r="BT28" s="393"/>
      <c r="BU28" s="394"/>
      <c r="BV28" s="392">
        <v>2591963</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186</v>
      </c>
      <c r="F29" s="459"/>
      <c r="G29" s="459"/>
      <c r="H29" s="459"/>
      <c r="I29" s="459"/>
      <c r="J29" s="459"/>
      <c r="K29" s="460"/>
      <c r="L29" s="480">
        <v>22</v>
      </c>
      <c r="M29" s="481"/>
      <c r="N29" s="481"/>
      <c r="O29" s="481"/>
      <c r="P29" s="523"/>
      <c r="Q29" s="480">
        <v>6000</v>
      </c>
      <c r="R29" s="481"/>
      <c r="S29" s="481"/>
      <c r="T29" s="481"/>
      <c r="U29" s="481"/>
      <c r="V29" s="523"/>
      <c r="W29" s="583"/>
      <c r="X29" s="584"/>
      <c r="Y29" s="585"/>
      <c r="Z29" s="479" t="s">
        <v>187</v>
      </c>
      <c r="AA29" s="459"/>
      <c r="AB29" s="459"/>
      <c r="AC29" s="459"/>
      <c r="AD29" s="459"/>
      <c r="AE29" s="459"/>
      <c r="AF29" s="459"/>
      <c r="AG29" s="460"/>
      <c r="AH29" s="480">
        <v>1315</v>
      </c>
      <c r="AI29" s="481"/>
      <c r="AJ29" s="481"/>
      <c r="AK29" s="481"/>
      <c r="AL29" s="523"/>
      <c r="AM29" s="480">
        <v>4041453</v>
      </c>
      <c r="AN29" s="481"/>
      <c r="AO29" s="481"/>
      <c r="AP29" s="481"/>
      <c r="AQ29" s="481"/>
      <c r="AR29" s="523"/>
      <c r="AS29" s="480">
        <v>3073</v>
      </c>
      <c r="AT29" s="481"/>
      <c r="AU29" s="481"/>
      <c r="AV29" s="481"/>
      <c r="AW29" s="481"/>
      <c r="AX29" s="482"/>
      <c r="AY29" s="611"/>
      <c r="AZ29" s="612"/>
      <c r="BA29" s="612"/>
      <c r="BB29" s="613"/>
      <c r="BC29" s="463" t="s">
        <v>188</v>
      </c>
      <c r="BD29" s="464"/>
      <c r="BE29" s="464"/>
      <c r="BF29" s="464"/>
      <c r="BG29" s="464"/>
      <c r="BH29" s="464"/>
      <c r="BI29" s="464"/>
      <c r="BJ29" s="464"/>
      <c r="BK29" s="464"/>
      <c r="BL29" s="464"/>
      <c r="BM29" s="465"/>
      <c r="BN29" s="429">
        <v>40452</v>
      </c>
      <c r="BO29" s="430"/>
      <c r="BP29" s="430"/>
      <c r="BQ29" s="430"/>
      <c r="BR29" s="430"/>
      <c r="BS29" s="430"/>
      <c r="BT29" s="430"/>
      <c r="BU29" s="431"/>
      <c r="BV29" s="429">
        <v>40452</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189</v>
      </c>
      <c r="X30" s="590"/>
      <c r="Y30" s="590"/>
      <c r="Z30" s="590"/>
      <c r="AA30" s="590"/>
      <c r="AB30" s="590"/>
      <c r="AC30" s="590"/>
      <c r="AD30" s="590"/>
      <c r="AE30" s="590"/>
      <c r="AF30" s="590"/>
      <c r="AG30" s="591"/>
      <c r="AH30" s="548">
        <v>97.4</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4062159</v>
      </c>
      <c r="BO30" s="606"/>
      <c r="BP30" s="606"/>
      <c r="BQ30" s="606"/>
      <c r="BR30" s="606"/>
      <c r="BS30" s="606"/>
      <c r="BT30" s="606"/>
      <c r="BU30" s="607"/>
      <c r="BV30" s="605">
        <v>2975390</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196</v>
      </c>
      <c r="D33" s="453"/>
      <c r="E33" s="418" t="s">
        <v>197</v>
      </c>
      <c r="F33" s="418"/>
      <c r="G33" s="418"/>
      <c r="H33" s="418"/>
      <c r="I33" s="418"/>
      <c r="J33" s="418"/>
      <c r="K33" s="418"/>
      <c r="L33" s="418"/>
      <c r="M33" s="418"/>
      <c r="N33" s="418"/>
      <c r="O33" s="418"/>
      <c r="P33" s="418"/>
      <c r="Q33" s="418"/>
      <c r="R33" s="418"/>
      <c r="S33" s="418"/>
      <c r="T33" s="216"/>
      <c r="U33" s="453" t="s">
        <v>196</v>
      </c>
      <c r="V33" s="453"/>
      <c r="W33" s="418" t="s">
        <v>197</v>
      </c>
      <c r="X33" s="418"/>
      <c r="Y33" s="418"/>
      <c r="Z33" s="418"/>
      <c r="AA33" s="418"/>
      <c r="AB33" s="418"/>
      <c r="AC33" s="418"/>
      <c r="AD33" s="418"/>
      <c r="AE33" s="418"/>
      <c r="AF33" s="418"/>
      <c r="AG33" s="418"/>
      <c r="AH33" s="418"/>
      <c r="AI33" s="418"/>
      <c r="AJ33" s="418"/>
      <c r="AK33" s="418"/>
      <c r="AL33" s="216"/>
      <c r="AM33" s="453" t="s">
        <v>196</v>
      </c>
      <c r="AN33" s="453"/>
      <c r="AO33" s="418" t="s">
        <v>197</v>
      </c>
      <c r="AP33" s="418"/>
      <c r="AQ33" s="418"/>
      <c r="AR33" s="418"/>
      <c r="AS33" s="418"/>
      <c r="AT33" s="418"/>
      <c r="AU33" s="418"/>
      <c r="AV33" s="418"/>
      <c r="AW33" s="418"/>
      <c r="AX33" s="418"/>
      <c r="AY33" s="418"/>
      <c r="AZ33" s="418"/>
      <c r="BA33" s="418"/>
      <c r="BB33" s="418"/>
      <c r="BC33" s="418"/>
      <c r="BD33" s="217"/>
      <c r="BE33" s="418" t="s">
        <v>198</v>
      </c>
      <c r="BF33" s="418"/>
      <c r="BG33" s="418" t="s">
        <v>199</v>
      </c>
      <c r="BH33" s="418"/>
      <c r="BI33" s="418"/>
      <c r="BJ33" s="418"/>
      <c r="BK33" s="418"/>
      <c r="BL33" s="418"/>
      <c r="BM33" s="418"/>
      <c r="BN33" s="418"/>
      <c r="BO33" s="418"/>
      <c r="BP33" s="418"/>
      <c r="BQ33" s="418"/>
      <c r="BR33" s="418"/>
      <c r="BS33" s="418"/>
      <c r="BT33" s="418"/>
      <c r="BU33" s="418"/>
      <c r="BV33" s="217"/>
      <c r="BW33" s="453" t="s">
        <v>198</v>
      </c>
      <c r="BX33" s="453"/>
      <c r="BY33" s="418" t="s">
        <v>200</v>
      </c>
      <c r="BZ33" s="418"/>
      <c r="CA33" s="418"/>
      <c r="CB33" s="418"/>
      <c r="CC33" s="418"/>
      <c r="CD33" s="418"/>
      <c r="CE33" s="418"/>
      <c r="CF33" s="418"/>
      <c r="CG33" s="418"/>
      <c r="CH33" s="418"/>
      <c r="CI33" s="418"/>
      <c r="CJ33" s="418"/>
      <c r="CK33" s="418"/>
      <c r="CL33" s="418"/>
      <c r="CM33" s="418"/>
      <c r="CN33" s="216"/>
      <c r="CO33" s="453" t="s">
        <v>201</v>
      </c>
      <c r="CP33" s="453"/>
      <c r="CQ33" s="418" t="s">
        <v>202</v>
      </c>
      <c r="CR33" s="418"/>
      <c r="CS33" s="418"/>
      <c r="CT33" s="418"/>
      <c r="CU33" s="418"/>
      <c r="CV33" s="418"/>
      <c r="CW33" s="418"/>
      <c r="CX33" s="418"/>
      <c r="CY33" s="418"/>
      <c r="CZ33" s="418"/>
      <c r="DA33" s="418"/>
      <c r="DB33" s="418"/>
      <c r="DC33" s="418"/>
      <c r="DD33" s="418"/>
      <c r="DE33" s="418"/>
      <c r="DF33" s="216"/>
      <c r="DG33" s="617" t="s">
        <v>203</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7</v>
      </c>
      <c r="AN34" s="618"/>
      <c r="AO34" s="619" t="str">
        <f>IF('各会計、関係団体の財政状況及び健全化判断比率'!B32="","",'各会計、関係団体の財政状況及び健全化判断比率'!B32)</f>
        <v>上水道事業会計</v>
      </c>
      <c r="AP34" s="619"/>
      <c r="AQ34" s="619"/>
      <c r="AR34" s="619"/>
      <c r="AS34" s="619"/>
      <c r="AT34" s="619"/>
      <c r="AU34" s="619"/>
      <c r="AV34" s="619"/>
      <c r="AW34" s="619"/>
      <c r="AX34" s="619"/>
      <c r="AY34" s="619"/>
      <c r="AZ34" s="619"/>
      <c r="BA34" s="619"/>
      <c r="BB34" s="619"/>
      <c r="BC34" s="619"/>
      <c r="BD34" s="214"/>
      <c r="BE34" s="618" t="str">
        <f>IF(BG34="","",MAX(C34:D43,U34:V43,AM34:AN43)+1)</f>
        <v/>
      </c>
      <c r="BF34" s="618"/>
      <c r="BG34" s="619"/>
      <c r="BH34" s="619"/>
      <c r="BI34" s="619"/>
      <c r="BJ34" s="619"/>
      <c r="BK34" s="619"/>
      <c r="BL34" s="619"/>
      <c r="BM34" s="619"/>
      <c r="BN34" s="619"/>
      <c r="BO34" s="619"/>
      <c r="BP34" s="619"/>
      <c r="BQ34" s="619"/>
      <c r="BR34" s="619"/>
      <c r="BS34" s="619"/>
      <c r="BT34" s="619"/>
      <c r="BU34" s="619"/>
      <c r="BV34" s="214"/>
      <c r="BW34" s="618">
        <f>IF(BY34="","",MAX(C34:D43,U34:V43,AM34:AN43,BE34:BF43)+1)</f>
        <v>10</v>
      </c>
      <c r="BX34" s="618"/>
      <c r="BY34" s="619" t="str">
        <f>IF('各会計、関係団体の財政状況及び健全化判断比率'!B68="","",'各会計、関係団体の財政状況及び健全化判断比率'!B68)</f>
        <v>岸和田市貝塚市清掃施設組合（一般会計）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16</v>
      </c>
      <c r="CP34" s="618"/>
      <c r="CQ34" s="619" t="str">
        <f>IF('各会計、関係団体の財政状況及び健全化判断比率'!BS7="","",'各会計、関係団体の財政状況及び健全化判断比率'!BS7)</f>
        <v>岸和田市公園緑化協会</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土地取得事業特別会計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介護保険事業特別会計</v>
      </c>
      <c r="X35" s="619"/>
      <c r="Y35" s="619"/>
      <c r="Z35" s="619"/>
      <c r="AA35" s="619"/>
      <c r="AB35" s="619"/>
      <c r="AC35" s="619"/>
      <c r="AD35" s="619"/>
      <c r="AE35" s="619"/>
      <c r="AF35" s="619"/>
      <c r="AG35" s="619"/>
      <c r="AH35" s="619"/>
      <c r="AI35" s="619"/>
      <c r="AJ35" s="619"/>
      <c r="AK35" s="619"/>
      <c r="AL35" s="214"/>
      <c r="AM35" s="618">
        <f t="shared" ref="AM35:AM43" si="0">IF(AO35="","",AM34+1)</f>
        <v>8</v>
      </c>
      <c r="AN35" s="618"/>
      <c r="AO35" s="619" t="str">
        <f>IF('各会計、関係団体の財政状況及び健全化判断比率'!B33="","",'各会計、関係団体の財政状況及び健全化判断比率'!B33)</f>
        <v>下水道事業会計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11</v>
      </c>
      <c r="BX35" s="618"/>
      <c r="BY35" s="619" t="str">
        <f>IF('各会計、関係団体の財政状況及び健全化判断比率'!B69="","",'各会計、関係団体の財政状況及び健全化判断比率'!B69)</f>
        <v>大阪府都市競艇企業団（ﾓｰﾀｰﾎﾞｰﾄ競走事業会計）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f t="shared" si="0"/>
        <v>9</v>
      </c>
      <c r="AN36" s="618"/>
      <c r="AO36" s="619" t="str">
        <f>IF('各会計、関係団体の財政状況及び健全化判断比率'!B34="","",'各会計、関係団体の財政状況及び健全化判断比率'!B34)</f>
        <v>病院事業会計</v>
      </c>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12</v>
      </c>
      <c r="BX36" s="618"/>
      <c r="BY36" s="619" t="str">
        <f>IF('各会計、関係団体の財政状況及び健全化判断比率'!B70="","",'各会計、関係団体の財政状況及び健全化判断比率'!B70)</f>
        <v>大阪府後期高齢者医療広域連合（一般会計）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6</v>
      </c>
      <c r="V37" s="618"/>
      <c r="W37" s="619" t="str">
        <f>IF('各会計、関係団体の財政状況及び健全化判断比率'!B31="","",'各会計、関係団体の財政状況及び健全化判断比率'!B31)</f>
        <v>自転車競技事業特別会計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13</v>
      </c>
      <c r="BX37" s="618"/>
      <c r="BY37" s="619" t="str">
        <f>IF('各会計、関係団体の財政状況及び健全化判断比率'!B71="","",'各会計、関係団体の財政状況及び健全化判断比率'!B71)</f>
        <v>大阪府後期高齢者医療広域連合（後期高齢者医療特別会計）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14</v>
      </c>
      <c r="BX38" s="618"/>
      <c r="BY38" s="619" t="str">
        <f>IF('各会計、関係団体の財政状況及び健全化判断比率'!B72="","",'各会計、関係団体の財政状況及び健全化判断比率'!B72)</f>
        <v>大阪広域水道企業団（水道事業会計）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15</v>
      </c>
      <c r="BX39" s="618"/>
      <c r="BY39" s="619" t="str">
        <f>IF('各会計、関係団体の財政状況及び健全化判断比率'!B73="","",'各会計、関係団体の財政状況及び健全化判断比率'!B73)</f>
        <v>大阪広域水道企業団（工業用水道事業会計）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y+DpC/uOXt5/caOl5D9PdfS6pv7xJ1sOiIMCArRHNA3RuiP8tfsCO7qQtfQTNuLI8eD5foFb95syiXr55YcC3w==" saltValue="kqBJLO3TbNfSl8AZ/BCVg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10" t="s">
        <v>569</v>
      </c>
      <c r="D34" s="1210"/>
      <c r="E34" s="1211"/>
      <c r="F34" s="32">
        <v>1.1200000000000001</v>
      </c>
      <c r="G34" s="33">
        <v>0.44</v>
      </c>
      <c r="H34" s="33" t="s">
        <v>570</v>
      </c>
      <c r="I34" s="33" t="s">
        <v>571</v>
      </c>
      <c r="J34" s="34" t="s">
        <v>572</v>
      </c>
      <c r="K34" s="22"/>
      <c r="L34" s="22"/>
      <c r="M34" s="22"/>
      <c r="N34" s="22"/>
      <c r="O34" s="22"/>
      <c r="P34" s="22"/>
    </row>
    <row r="35" spans="1:16" ht="39" customHeight="1" x14ac:dyDescent="0.15">
      <c r="A35" s="22"/>
      <c r="B35" s="35"/>
      <c r="C35" s="1204" t="s">
        <v>573</v>
      </c>
      <c r="D35" s="1205"/>
      <c r="E35" s="1206"/>
      <c r="F35" s="36" t="s">
        <v>574</v>
      </c>
      <c r="G35" s="37" t="s">
        <v>575</v>
      </c>
      <c r="H35" s="37" t="s">
        <v>576</v>
      </c>
      <c r="I35" s="37" t="s">
        <v>577</v>
      </c>
      <c r="J35" s="38" t="s">
        <v>578</v>
      </c>
      <c r="K35" s="22"/>
      <c r="L35" s="22"/>
      <c r="M35" s="22"/>
      <c r="N35" s="22"/>
      <c r="O35" s="22"/>
      <c r="P35" s="22"/>
    </row>
    <row r="36" spans="1:16" ht="39" customHeight="1" x14ac:dyDescent="0.15">
      <c r="A36" s="22"/>
      <c r="B36" s="35"/>
      <c r="C36" s="1204" t="s">
        <v>579</v>
      </c>
      <c r="D36" s="1205"/>
      <c r="E36" s="1206"/>
      <c r="F36" s="36">
        <v>4.88</v>
      </c>
      <c r="G36" s="37">
        <v>5.79</v>
      </c>
      <c r="H36" s="37">
        <v>6.58</v>
      </c>
      <c r="I36" s="37">
        <v>6.97</v>
      </c>
      <c r="J36" s="38">
        <v>2.02</v>
      </c>
      <c r="K36" s="22"/>
      <c r="L36" s="22"/>
      <c r="M36" s="22"/>
      <c r="N36" s="22"/>
      <c r="O36" s="22"/>
      <c r="P36" s="22"/>
    </row>
    <row r="37" spans="1:16" ht="39" customHeight="1" x14ac:dyDescent="0.15">
      <c r="A37" s="22"/>
      <c r="B37" s="35"/>
      <c r="C37" s="1204" t="s">
        <v>580</v>
      </c>
      <c r="D37" s="1205"/>
      <c r="E37" s="1206"/>
      <c r="F37" s="36">
        <v>0.31</v>
      </c>
      <c r="G37" s="37">
        <v>0.64</v>
      </c>
      <c r="H37" s="37">
        <v>0.8</v>
      </c>
      <c r="I37" s="37">
        <v>0.95</v>
      </c>
      <c r="J37" s="38">
        <v>0.79</v>
      </c>
      <c r="K37" s="22"/>
      <c r="L37" s="22"/>
      <c r="M37" s="22"/>
      <c r="N37" s="22"/>
      <c r="O37" s="22"/>
      <c r="P37" s="22"/>
    </row>
    <row r="38" spans="1:16" ht="39" customHeight="1" x14ac:dyDescent="0.15">
      <c r="A38" s="22"/>
      <c r="B38" s="35"/>
      <c r="C38" s="1204" t="s">
        <v>581</v>
      </c>
      <c r="D38" s="1205"/>
      <c r="E38" s="1206"/>
      <c r="F38" s="36">
        <v>0.76</v>
      </c>
      <c r="G38" s="37">
        <v>0.23</v>
      </c>
      <c r="H38" s="37">
        <v>0.21</v>
      </c>
      <c r="I38" s="37">
        <v>0.27</v>
      </c>
      <c r="J38" s="38">
        <v>0.7</v>
      </c>
      <c r="K38" s="22"/>
      <c r="L38" s="22"/>
      <c r="M38" s="22"/>
      <c r="N38" s="22"/>
      <c r="O38" s="22"/>
      <c r="P38" s="22"/>
    </row>
    <row r="39" spans="1:16" ht="39" customHeight="1" x14ac:dyDescent="0.15">
      <c r="A39" s="22"/>
      <c r="B39" s="35"/>
      <c r="C39" s="1204" t="s">
        <v>582</v>
      </c>
      <c r="D39" s="1205"/>
      <c r="E39" s="1206"/>
      <c r="F39" s="36">
        <v>0</v>
      </c>
      <c r="G39" s="37">
        <v>0</v>
      </c>
      <c r="H39" s="37">
        <v>0</v>
      </c>
      <c r="I39" s="37">
        <v>0</v>
      </c>
      <c r="J39" s="38">
        <v>0.16</v>
      </c>
      <c r="K39" s="22"/>
      <c r="L39" s="22"/>
      <c r="M39" s="22"/>
      <c r="N39" s="22"/>
      <c r="O39" s="22"/>
      <c r="P39" s="22"/>
    </row>
    <row r="40" spans="1:16" ht="39" customHeight="1" x14ac:dyDescent="0.15">
      <c r="A40" s="22"/>
      <c r="B40" s="35"/>
      <c r="C40" s="1204" t="s">
        <v>583</v>
      </c>
      <c r="D40" s="1205"/>
      <c r="E40" s="1206"/>
      <c r="F40" s="36">
        <v>0.05</v>
      </c>
      <c r="G40" s="37">
        <v>0.06</v>
      </c>
      <c r="H40" s="37">
        <v>7.0000000000000007E-2</v>
      </c>
      <c r="I40" s="37">
        <v>7.0000000000000007E-2</v>
      </c>
      <c r="J40" s="38">
        <v>7.0000000000000007E-2</v>
      </c>
      <c r="K40" s="22"/>
      <c r="L40" s="22"/>
      <c r="M40" s="22"/>
      <c r="N40" s="22"/>
      <c r="O40" s="22"/>
      <c r="P40" s="22"/>
    </row>
    <row r="41" spans="1:16" ht="39" customHeight="1" x14ac:dyDescent="0.15">
      <c r="A41" s="22"/>
      <c r="B41" s="35"/>
      <c r="C41" s="1204" t="s">
        <v>584</v>
      </c>
      <c r="D41" s="1205"/>
      <c r="E41" s="1206"/>
      <c r="F41" s="36">
        <v>0.05</v>
      </c>
      <c r="G41" s="37">
        <v>0.06</v>
      </c>
      <c r="H41" s="37">
        <v>0.02</v>
      </c>
      <c r="I41" s="37">
        <v>0.02</v>
      </c>
      <c r="J41" s="38">
        <v>0</v>
      </c>
      <c r="K41" s="22"/>
      <c r="L41" s="22"/>
      <c r="M41" s="22"/>
      <c r="N41" s="22"/>
      <c r="O41" s="22"/>
      <c r="P41" s="22"/>
    </row>
    <row r="42" spans="1:16" ht="39" customHeight="1" x14ac:dyDescent="0.15">
      <c r="A42" s="22"/>
      <c r="B42" s="39"/>
      <c r="C42" s="1204" t="s">
        <v>585</v>
      </c>
      <c r="D42" s="1205"/>
      <c r="E42" s="1206"/>
      <c r="F42" s="36" t="s">
        <v>521</v>
      </c>
      <c r="G42" s="37" t="s">
        <v>521</v>
      </c>
      <c r="H42" s="37" t="s">
        <v>521</v>
      </c>
      <c r="I42" s="37" t="s">
        <v>521</v>
      </c>
      <c r="J42" s="38" t="s">
        <v>521</v>
      </c>
      <c r="K42" s="22"/>
      <c r="L42" s="22"/>
      <c r="M42" s="22"/>
      <c r="N42" s="22"/>
      <c r="O42" s="22"/>
      <c r="P42" s="22"/>
    </row>
    <row r="43" spans="1:16" ht="39" customHeight="1" thickBot="1" x14ac:dyDescent="0.2">
      <c r="A43" s="22"/>
      <c r="B43" s="40"/>
      <c r="C43" s="1207" t="s">
        <v>586</v>
      </c>
      <c r="D43" s="1208"/>
      <c r="E43" s="120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CWNwwESVqPXFiaZsMd7KeWalqUIIhY7se1XF1iM8VkXejb3qHt0xGmUPcD5prZQ4omKWzmXiifsYcLtOjIsw==" saltValue="jqbsNJdPrXZozTVzX6SL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9248</v>
      </c>
      <c r="L45" s="60">
        <v>8632</v>
      </c>
      <c r="M45" s="60">
        <v>8487</v>
      </c>
      <c r="N45" s="60">
        <v>7883</v>
      </c>
      <c r="O45" s="61">
        <v>7426</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521</v>
      </c>
      <c r="L46" s="64" t="s">
        <v>521</v>
      </c>
      <c r="M46" s="64" t="s">
        <v>521</v>
      </c>
      <c r="N46" s="64" t="s">
        <v>521</v>
      </c>
      <c r="O46" s="65" t="s">
        <v>521</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521</v>
      </c>
      <c r="L47" s="64" t="s">
        <v>521</v>
      </c>
      <c r="M47" s="64" t="s">
        <v>521</v>
      </c>
      <c r="N47" s="64" t="s">
        <v>521</v>
      </c>
      <c r="O47" s="65" t="s">
        <v>521</v>
      </c>
      <c r="P47" s="48"/>
      <c r="Q47" s="48"/>
      <c r="R47" s="48"/>
      <c r="S47" s="48"/>
      <c r="T47" s="48"/>
      <c r="U47" s="48"/>
    </row>
    <row r="48" spans="1:21" ht="30.75" customHeight="1" x14ac:dyDescent="0.15">
      <c r="A48" s="48"/>
      <c r="B48" s="1214"/>
      <c r="C48" s="1215"/>
      <c r="D48" s="62"/>
      <c r="E48" s="1220" t="s">
        <v>15</v>
      </c>
      <c r="F48" s="1220"/>
      <c r="G48" s="1220"/>
      <c r="H48" s="1220"/>
      <c r="I48" s="1220"/>
      <c r="J48" s="1221"/>
      <c r="K48" s="63">
        <v>2529</v>
      </c>
      <c r="L48" s="64">
        <v>2485</v>
      </c>
      <c r="M48" s="64">
        <v>2711</v>
      </c>
      <c r="N48" s="64">
        <v>2647</v>
      </c>
      <c r="O48" s="65">
        <v>2646</v>
      </c>
      <c r="P48" s="48"/>
      <c r="Q48" s="48"/>
      <c r="R48" s="48"/>
      <c r="S48" s="48"/>
      <c r="T48" s="48"/>
      <c r="U48" s="48"/>
    </row>
    <row r="49" spans="1:21" ht="30.75" customHeight="1" x14ac:dyDescent="0.15">
      <c r="A49" s="48"/>
      <c r="B49" s="1214"/>
      <c r="C49" s="1215"/>
      <c r="D49" s="62"/>
      <c r="E49" s="1220" t="s">
        <v>16</v>
      </c>
      <c r="F49" s="1220"/>
      <c r="G49" s="1220"/>
      <c r="H49" s="1220"/>
      <c r="I49" s="1220"/>
      <c r="J49" s="1221"/>
      <c r="K49" s="63">
        <v>1125</v>
      </c>
      <c r="L49" s="64">
        <v>1345</v>
      </c>
      <c r="M49" s="64">
        <v>1165</v>
      </c>
      <c r="N49" s="64">
        <v>966</v>
      </c>
      <c r="O49" s="65">
        <v>728</v>
      </c>
      <c r="P49" s="48"/>
      <c r="Q49" s="48"/>
      <c r="R49" s="48"/>
      <c r="S49" s="48"/>
      <c r="T49" s="48"/>
      <c r="U49" s="48"/>
    </row>
    <row r="50" spans="1:21" ht="30.75" customHeight="1" x14ac:dyDescent="0.15">
      <c r="A50" s="48"/>
      <c r="B50" s="1214"/>
      <c r="C50" s="1215"/>
      <c r="D50" s="62"/>
      <c r="E50" s="1220" t="s">
        <v>17</v>
      </c>
      <c r="F50" s="1220"/>
      <c r="G50" s="1220"/>
      <c r="H50" s="1220"/>
      <c r="I50" s="1220"/>
      <c r="J50" s="1221"/>
      <c r="K50" s="63">
        <v>51</v>
      </c>
      <c r="L50" s="64">
        <v>51</v>
      </c>
      <c r="M50" s="64">
        <v>51</v>
      </c>
      <c r="N50" s="64">
        <v>51</v>
      </c>
      <c r="O50" s="65">
        <v>51</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521</v>
      </c>
      <c r="L51" s="64" t="s">
        <v>521</v>
      </c>
      <c r="M51" s="64">
        <v>1</v>
      </c>
      <c r="N51" s="64" t="s">
        <v>521</v>
      </c>
      <c r="O51" s="65" t="s">
        <v>521</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9292</v>
      </c>
      <c r="L52" s="64">
        <v>8816</v>
      </c>
      <c r="M52" s="64">
        <v>8557</v>
      </c>
      <c r="N52" s="64">
        <v>8640</v>
      </c>
      <c r="O52" s="65">
        <v>8264</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3661</v>
      </c>
      <c r="L53" s="69">
        <v>3697</v>
      </c>
      <c r="M53" s="69">
        <v>3858</v>
      </c>
      <c r="N53" s="69">
        <v>2907</v>
      </c>
      <c r="O53" s="70">
        <v>2587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608</v>
      </c>
      <c r="L57" s="84" t="s">
        <v>608</v>
      </c>
      <c r="M57" s="84" t="s">
        <v>608</v>
      </c>
      <c r="N57" s="84" t="s">
        <v>608</v>
      </c>
      <c r="O57" s="85" t="s">
        <v>608</v>
      </c>
    </row>
    <row r="58" spans="1:21" ht="31.5" customHeight="1" thickBot="1" x14ac:dyDescent="0.2">
      <c r="B58" s="1230"/>
      <c r="C58" s="1231"/>
      <c r="D58" s="1235" t="s">
        <v>27</v>
      </c>
      <c r="E58" s="1236"/>
      <c r="F58" s="1236"/>
      <c r="G58" s="1236"/>
      <c r="H58" s="1236"/>
      <c r="I58" s="1236"/>
      <c r="J58" s="1237"/>
      <c r="K58" s="86" t="s">
        <v>608</v>
      </c>
      <c r="L58" s="87" t="s">
        <v>608</v>
      </c>
      <c r="M58" s="87" t="s">
        <v>608</v>
      </c>
      <c r="N58" s="87" t="s">
        <v>608</v>
      </c>
      <c r="O58" s="88" t="s">
        <v>608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0YFCsPIjFcBdcG6dEjbNKxG95OnONeG2HZjP2MwInlzYDJYPdQ9MHreQqK1KurPkLs5Qsqz1KcivGS9TVslw==" saltValue="aelTaEUQ4exU4wmOqT+YM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38" t="s">
        <v>30</v>
      </c>
      <c r="C41" s="1239"/>
      <c r="D41" s="102"/>
      <c r="E41" s="1244" t="s">
        <v>31</v>
      </c>
      <c r="F41" s="1244"/>
      <c r="G41" s="1244"/>
      <c r="H41" s="1245"/>
      <c r="I41" s="103">
        <v>74856</v>
      </c>
      <c r="J41" s="104">
        <v>71978</v>
      </c>
      <c r="K41" s="104">
        <v>70324</v>
      </c>
      <c r="L41" s="104">
        <v>69742</v>
      </c>
      <c r="M41" s="105">
        <v>65672</v>
      </c>
    </row>
    <row r="42" spans="2:13" ht="27.75" customHeight="1" x14ac:dyDescent="0.15">
      <c r="B42" s="1240"/>
      <c r="C42" s="1241"/>
      <c r="D42" s="106"/>
      <c r="E42" s="1246" t="s">
        <v>32</v>
      </c>
      <c r="F42" s="1246"/>
      <c r="G42" s="1246"/>
      <c r="H42" s="1247"/>
      <c r="I42" s="107">
        <v>335</v>
      </c>
      <c r="J42" s="108">
        <v>289</v>
      </c>
      <c r="K42" s="108">
        <v>243</v>
      </c>
      <c r="L42" s="108">
        <v>196</v>
      </c>
      <c r="M42" s="109">
        <v>148</v>
      </c>
    </row>
    <row r="43" spans="2:13" ht="27.75" customHeight="1" x14ac:dyDescent="0.15">
      <c r="B43" s="1240"/>
      <c r="C43" s="1241"/>
      <c r="D43" s="106"/>
      <c r="E43" s="1246" t="s">
        <v>33</v>
      </c>
      <c r="F43" s="1246"/>
      <c r="G43" s="1246"/>
      <c r="H43" s="1247"/>
      <c r="I43" s="107">
        <v>32622</v>
      </c>
      <c r="J43" s="108">
        <v>29137</v>
      </c>
      <c r="K43" s="108">
        <v>27961</v>
      </c>
      <c r="L43" s="108">
        <v>26647</v>
      </c>
      <c r="M43" s="109">
        <v>26898</v>
      </c>
    </row>
    <row r="44" spans="2:13" ht="27.75" customHeight="1" x14ac:dyDescent="0.15">
      <c r="B44" s="1240"/>
      <c r="C44" s="1241"/>
      <c r="D44" s="106"/>
      <c r="E44" s="1246" t="s">
        <v>34</v>
      </c>
      <c r="F44" s="1246"/>
      <c r="G44" s="1246"/>
      <c r="H44" s="1247"/>
      <c r="I44" s="107">
        <v>5656</v>
      </c>
      <c r="J44" s="108">
        <v>4354</v>
      </c>
      <c r="K44" s="108">
        <v>3207</v>
      </c>
      <c r="L44" s="108">
        <v>2193</v>
      </c>
      <c r="M44" s="109">
        <v>1757</v>
      </c>
    </row>
    <row r="45" spans="2:13" ht="27.75" customHeight="1" x14ac:dyDescent="0.15">
      <c r="B45" s="1240"/>
      <c r="C45" s="1241"/>
      <c r="D45" s="106"/>
      <c r="E45" s="1246" t="s">
        <v>35</v>
      </c>
      <c r="F45" s="1246"/>
      <c r="G45" s="1246"/>
      <c r="H45" s="1247"/>
      <c r="I45" s="107">
        <v>9611</v>
      </c>
      <c r="J45" s="108">
        <v>9522</v>
      </c>
      <c r="K45" s="108">
        <v>9739</v>
      </c>
      <c r="L45" s="108">
        <v>9079</v>
      </c>
      <c r="M45" s="109">
        <v>9278</v>
      </c>
    </row>
    <row r="46" spans="2:13" ht="27.75" customHeight="1" x14ac:dyDescent="0.15">
      <c r="B46" s="1240"/>
      <c r="C46" s="1241"/>
      <c r="D46" s="110"/>
      <c r="E46" s="1246" t="s">
        <v>36</v>
      </c>
      <c r="F46" s="1246"/>
      <c r="G46" s="1246"/>
      <c r="H46" s="1247"/>
      <c r="I46" s="107" t="s">
        <v>521</v>
      </c>
      <c r="J46" s="108" t="s">
        <v>521</v>
      </c>
      <c r="K46" s="108" t="s">
        <v>521</v>
      </c>
      <c r="L46" s="108" t="s">
        <v>521</v>
      </c>
      <c r="M46" s="109" t="s">
        <v>521</v>
      </c>
    </row>
    <row r="47" spans="2:13" ht="27.75" customHeight="1" x14ac:dyDescent="0.15">
      <c r="B47" s="1240"/>
      <c r="C47" s="1241"/>
      <c r="D47" s="111"/>
      <c r="E47" s="1248" t="s">
        <v>37</v>
      </c>
      <c r="F47" s="1249"/>
      <c r="G47" s="1249"/>
      <c r="H47" s="1250"/>
      <c r="I47" s="107" t="s">
        <v>521</v>
      </c>
      <c r="J47" s="108" t="s">
        <v>521</v>
      </c>
      <c r="K47" s="108" t="s">
        <v>521</v>
      </c>
      <c r="L47" s="108" t="s">
        <v>521</v>
      </c>
      <c r="M47" s="109" t="s">
        <v>521</v>
      </c>
    </row>
    <row r="48" spans="2:13" ht="27.75" customHeight="1" x14ac:dyDescent="0.15">
      <c r="B48" s="1240"/>
      <c r="C48" s="1241"/>
      <c r="D48" s="106"/>
      <c r="E48" s="1246" t="s">
        <v>38</v>
      </c>
      <c r="F48" s="1246"/>
      <c r="G48" s="1246"/>
      <c r="H48" s="1247"/>
      <c r="I48" s="107" t="s">
        <v>521</v>
      </c>
      <c r="J48" s="108" t="s">
        <v>521</v>
      </c>
      <c r="K48" s="108" t="s">
        <v>521</v>
      </c>
      <c r="L48" s="108" t="s">
        <v>521</v>
      </c>
      <c r="M48" s="109" t="s">
        <v>521</v>
      </c>
    </row>
    <row r="49" spans="2:13" ht="27.75" customHeight="1" x14ac:dyDescent="0.15">
      <c r="B49" s="1242"/>
      <c r="C49" s="1243"/>
      <c r="D49" s="106"/>
      <c r="E49" s="1246" t="s">
        <v>39</v>
      </c>
      <c r="F49" s="1246"/>
      <c r="G49" s="1246"/>
      <c r="H49" s="1247"/>
      <c r="I49" s="107" t="s">
        <v>521</v>
      </c>
      <c r="J49" s="108" t="s">
        <v>521</v>
      </c>
      <c r="K49" s="108" t="s">
        <v>521</v>
      </c>
      <c r="L49" s="108" t="s">
        <v>521</v>
      </c>
      <c r="M49" s="109" t="s">
        <v>521</v>
      </c>
    </row>
    <row r="50" spans="2:13" ht="27.75" customHeight="1" x14ac:dyDescent="0.15">
      <c r="B50" s="1251" t="s">
        <v>40</v>
      </c>
      <c r="C50" s="1252"/>
      <c r="D50" s="112"/>
      <c r="E50" s="1246" t="s">
        <v>41</v>
      </c>
      <c r="F50" s="1246"/>
      <c r="G50" s="1246"/>
      <c r="H50" s="1247"/>
      <c r="I50" s="107">
        <v>8836</v>
      </c>
      <c r="J50" s="108">
        <v>8071</v>
      </c>
      <c r="K50" s="108">
        <v>7749</v>
      </c>
      <c r="L50" s="108">
        <v>7978</v>
      </c>
      <c r="M50" s="109">
        <v>9513</v>
      </c>
    </row>
    <row r="51" spans="2:13" ht="27.75" customHeight="1" x14ac:dyDescent="0.15">
      <c r="B51" s="1240"/>
      <c r="C51" s="1241"/>
      <c r="D51" s="106"/>
      <c r="E51" s="1246" t="s">
        <v>42</v>
      </c>
      <c r="F51" s="1246"/>
      <c r="G51" s="1246"/>
      <c r="H51" s="1247"/>
      <c r="I51" s="107">
        <v>12684</v>
      </c>
      <c r="J51" s="108">
        <v>11519</v>
      </c>
      <c r="K51" s="108">
        <v>11254</v>
      </c>
      <c r="L51" s="108">
        <v>11248</v>
      </c>
      <c r="M51" s="109">
        <v>10894</v>
      </c>
    </row>
    <row r="52" spans="2:13" ht="27.75" customHeight="1" x14ac:dyDescent="0.15">
      <c r="B52" s="1242"/>
      <c r="C52" s="1243"/>
      <c r="D52" s="106"/>
      <c r="E52" s="1246" t="s">
        <v>43</v>
      </c>
      <c r="F52" s="1246"/>
      <c r="G52" s="1246"/>
      <c r="H52" s="1247"/>
      <c r="I52" s="107">
        <v>80034</v>
      </c>
      <c r="J52" s="108">
        <v>78787</v>
      </c>
      <c r="K52" s="108">
        <v>77177</v>
      </c>
      <c r="L52" s="108">
        <v>75308</v>
      </c>
      <c r="M52" s="109">
        <v>73280</v>
      </c>
    </row>
    <row r="53" spans="2:13" ht="27.75" customHeight="1" thickBot="1" x14ac:dyDescent="0.2">
      <c r="B53" s="1253" t="s">
        <v>44</v>
      </c>
      <c r="C53" s="1254"/>
      <c r="D53" s="113"/>
      <c r="E53" s="1255" t="s">
        <v>45</v>
      </c>
      <c r="F53" s="1255"/>
      <c r="G53" s="1255"/>
      <c r="H53" s="1256"/>
      <c r="I53" s="114">
        <v>21525</v>
      </c>
      <c r="J53" s="115">
        <v>16905</v>
      </c>
      <c r="K53" s="115">
        <v>15293</v>
      </c>
      <c r="L53" s="115">
        <v>13323</v>
      </c>
      <c r="M53" s="116">
        <v>10065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3t0/umW7F/Ra8Pgid6wGQfMltHK7WGaxSfXdIMhGr8D2UbPOxz3LbJhXiWUJZwvekMEo9o7+tu4jDylXRtiO2Q==" saltValue="+lUTLD3xClkPGzQWsV83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265" t="s">
        <v>48</v>
      </c>
      <c r="D55" s="1265"/>
      <c r="E55" s="1266"/>
      <c r="F55" s="128">
        <v>2547</v>
      </c>
      <c r="G55" s="128">
        <v>2592</v>
      </c>
      <c r="H55" s="129">
        <v>2749</v>
      </c>
    </row>
    <row r="56" spans="2:8" ht="52.5" customHeight="1" x14ac:dyDescent="0.15">
      <c r="B56" s="130"/>
      <c r="C56" s="1267" t="s">
        <v>49</v>
      </c>
      <c r="D56" s="1267"/>
      <c r="E56" s="1268"/>
      <c r="F56" s="131">
        <v>40</v>
      </c>
      <c r="G56" s="131">
        <v>40</v>
      </c>
      <c r="H56" s="132">
        <v>40</v>
      </c>
    </row>
    <row r="57" spans="2:8" ht="53.25" customHeight="1" x14ac:dyDescent="0.15">
      <c r="B57" s="130"/>
      <c r="C57" s="1269" t="s">
        <v>50</v>
      </c>
      <c r="D57" s="1269"/>
      <c r="E57" s="1270"/>
      <c r="F57" s="133">
        <v>2912</v>
      </c>
      <c r="G57" s="133">
        <v>2975</v>
      </c>
      <c r="H57" s="134">
        <v>4062</v>
      </c>
    </row>
    <row r="58" spans="2:8" ht="45.75" customHeight="1" x14ac:dyDescent="0.15">
      <c r="B58" s="135"/>
      <c r="C58" s="1257" t="s">
        <v>601</v>
      </c>
      <c r="D58" s="1258"/>
      <c r="E58" s="1259"/>
      <c r="F58" s="136">
        <v>105</v>
      </c>
      <c r="G58" s="136">
        <v>105</v>
      </c>
      <c r="H58" s="137">
        <v>1105</v>
      </c>
    </row>
    <row r="59" spans="2:8" ht="45.75" customHeight="1" x14ac:dyDescent="0.15">
      <c r="B59" s="135"/>
      <c r="C59" s="1257" t="s">
        <v>602</v>
      </c>
      <c r="D59" s="1258"/>
      <c r="E59" s="1259"/>
      <c r="F59" s="136">
        <v>180</v>
      </c>
      <c r="G59" s="136">
        <v>418</v>
      </c>
      <c r="H59" s="137">
        <v>560</v>
      </c>
    </row>
    <row r="60" spans="2:8" ht="45.75" customHeight="1" x14ac:dyDescent="0.15">
      <c r="B60" s="135"/>
      <c r="C60" s="1257" t="s">
        <v>603</v>
      </c>
      <c r="D60" s="1258"/>
      <c r="E60" s="1259"/>
      <c r="F60" s="136">
        <v>592</v>
      </c>
      <c r="G60" s="136">
        <v>554</v>
      </c>
      <c r="H60" s="137">
        <v>532</v>
      </c>
    </row>
    <row r="61" spans="2:8" ht="45.75" customHeight="1" x14ac:dyDescent="0.15">
      <c r="B61" s="135"/>
      <c r="C61" s="1257" t="s">
        <v>604</v>
      </c>
      <c r="D61" s="1258"/>
      <c r="E61" s="1259"/>
      <c r="F61" s="136">
        <v>536</v>
      </c>
      <c r="G61" s="136">
        <v>531</v>
      </c>
      <c r="H61" s="137">
        <v>512</v>
      </c>
    </row>
    <row r="62" spans="2:8" ht="45.75" customHeight="1" thickBot="1" x14ac:dyDescent="0.2">
      <c r="B62" s="138"/>
      <c r="C62" s="1260" t="s">
        <v>605</v>
      </c>
      <c r="D62" s="1261"/>
      <c r="E62" s="1262"/>
      <c r="F62" s="139">
        <v>385</v>
      </c>
      <c r="G62" s="139">
        <v>384</v>
      </c>
      <c r="H62" s="140">
        <v>384</v>
      </c>
    </row>
    <row r="63" spans="2:8" ht="52.5" customHeight="1" thickBot="1" x14ac:dyDescent="0.2">
      <c r="B63" s="141"/>
      <c r="C63" s="1263" t="s">
        <v>51</v>
      </c>
      <c r="D63" s="1263"/>
      <c r="E63" s="1264"/>
      <c r="F63" s="142">
        <v>5499</v>
      </c>
      <c r="G63" s="142">
        <v>5608</v>
      </c>
      <c r="H63" s="143">
        <v>6852</v>
      </c>
    </row>
    <row r="64" spans="2:8" ht="15" customHeight="1" x14ac:dyDescent="0.15"/>
  </sheetData>
  <sheetProtection algorithmName="SHA-512" hashValue="OTFQqM3rNsqomD414t4YEk3jHx7WRPsDNHZ9o443mgzL6t4FkYRG/+6jmNUcJJSX1/a1GLbRDbtQSGKnMs0iCw==" saltValue="cdS04ODvmlxa4H5lKjIO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609</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609</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610</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611</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612</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613</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562</v>
      </c>
      <c r="BQ50" s="1305"/>
      <c r="BR50" s="1305"/>
      <c r="BS50" s="1305"/>
      <c r="BT50" s="1305"/>
      <c r="BU50" s="1305"/>
      <c r="BV50" s="1305"/>
      <c r="BW50" s="1305"/>
      <c r="BX50" s="1305" t="s">
        <v>563</v>
      </c>
      <c r="BY50" s="1305"/>
      <c r="BZ50" s="1305"/>
      <c r="CA50" s="1305"/>
      <c r="CB50" s="1305"/>
      <c r="CC50" s="1305"/>
      <c r="CD50" s="1305"/>
      <c r="CE50" s="1305"/>
      <c r="CF50" s="1305" t="s">
        <v>564</v>
      </c>
      <c r="CG50" s="1305"/>
      <c r="CH50" s="1305"/>
      <c r="CI50" s="1305"/>
      <c r="CJ50" s="1305"/>
      <c r="CK50" s="1305"/>
      <c r="CL50" s="1305"/>
      <c r="CM50" s="1305"/>
      <c r="CN50" s="1305" t="s">
        <v>565</v>
      </c>
      <c r="CO50" s="1305"/>
      <c r="CP50" s="1305"/>
      <c r="CQ50" s="1305"/>
      <c r="CR50" s="1305"/>
      <c r="CS50" s="1305"/>
      <c r="CT50" s="1305"/>
      <c r="CU50" s="1305"/>
      <c r="CV50" s="1305" t="s">
        <v>566</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614</v>
      </c>
      <c r="AO51" s="1309"/>
      <c r="AP51" s="1309"/>
      <c r="AQ51" s="1309"/>
      <c r="AR51" s="1309"/>
      <c r="AS51" s="1309"/>
      <c r="AT51" s="1309"/>
      <c r="AU51" s="1309"/>
      <c r="AV51" s="1309"/>
      <c r="AW51" s="1309"/>
      <c r="AX51" s="1309"/>
      <c r="AY51" s="1309"/>
      <c r="AZ51" s="1309"/>
      <c r="BA51" s="1309"/>
      <c r="BB51" s="1309" t="s">
        <v>615</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47.6</v>
      </c>
      <c r="BY51" s="1311"/>
      <c r="BZ51" s="1311"/>
      <c r="CA51" s="1311"/>
      <c r="CB51" s="1311"/>
      <c r="CC51" s="1311"/>
      <c r="CD51" s="1311"/>
      <c r="CE51" s="1311"/>
      <c r="CF51" s="1311">
        <v>43.9</v>
      </c>
      <c r="CG51" s="1311"/>
      <c r="CH51" s="1311"/>
      <c r="CI51" s="1311"/>
      <c r="CJ51" s="1311"/>
      <c r="CK51" s="1311"/>
      <c r="CL51" s="1311"/>
      <c r="CM51" s="1311"/>
      <c r="CN51" s="1311">
        <v>38.200000000000003</v>
      </c>
      <c r="CO51" s="1311"/>
      <c r="CP51" s="1311"/>
      <c r="CQ51" s="1311"/>
      <c r="CR51" s="1311"/>
      <c r="CS51" s="1311"/>
      <c r="CT51" s="1311"/>
      <c r="CU51" s="1311"/>
      <c r="CV51" s="1311">
        <v>28.1</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616</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66</v>
      </c>
      <c r="BY53" s="1311"/>
      <c r="BZ53" s="1311"/>
      <c r="CA53" s="1311"/>
      <c r="CB53" s="1311"/>
      <c r="CC53" s="1311"/>
      <c r="CD53" s="1311"/>
      <c r="CE53" s="1311"/>
      <c r="CF53" s="1311">
        <v>66.599999999999994</v>
      </c>
      <c r="CG53" s="1311"/>
      <c r="CH53" s="1311"/>
      <c r="CI53" s="1311"/>
      <c r="CJ53" s="1311"/>
      <c r="CK53" s="1311"/>
      <c r="CL53" s="1311"/>
      <c r="CM53" s="1311"/>
      <c r="CN53" s="1311">
        <v>66.7</v>
      </c>
      <c r="CO53" s="1311"/>
      <c r="CP53" s="1311"/>
      <c r="CQ53" s="1311"/>
      <c r="CR53" s="1311"/>
      <c r="CS53" s="1311"/>
      <c r="CT53" s="1311"/>
      <c r="CU53" s="1311"/>
      <c r="CV53" s="1311">
        <v>69.8</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617</v>
      </c>
      <c r="AO55" s="1305"/>
      <c r="AP55" s="1305"/>
      <c r="AQ55" s="1305"/>
      <c r="AR55" s="1305"/>
      <c r="AS55" s="1305"/>
      <c r="AT55" s="1305"/>
      <c r="AU55" s="1305"/>
      <c r="AV55" s="1305"/>
      <c r="AW55" s="1305"/>
      <c r="AX55" s="1305"/>
      <c r="AY55" s="1305"/>
      <c r="AZ55" s="1305"/>
      <c r="BA55" s="1305"/>
      <c r="BB55" s="1309" t="s">
        <v>615</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31</v>
      </c>
      <c r="BY55" s="1311"/>
      <c r="BZ55" s="1311"/>
      <c r="CA55" s="1311"/>
      <c r="CB55" s="1311"/>
      <c r="CC55" s="1311"/>
      <c r="CD55" s="1311"/>
      <c r="CE55" s="1311"/>
      <c r="CF55" s="1311">
        <v>30</v>
      </c>
      <c r="CG55" s="1311"/>
      <c r="CH55" s="1311"/>
      <c r="CI55" s="1311"/>
      <c r="CJ55" s="1311"/>
      <c r="CK55" s="1311"/>
      <c r="CL55" s="1311"/>
      <c r="CM55" s="1311"/>
      <c r="CN55" s="1311">
        <v>23.1</v>
      </c>
      <c r="CO55" s="1311"/>
      <c r="CP55" s="1311"/>
      <c r="CQ55" s="1311"/>
      <c r="CR55" s="1311"/>
      <c r="CS55" s="1311"/>
      <c r="CT55" s="1311"/>
      <c r="CU55" s="1311"/>
      <c r="CV55" s="1311">
        <v>19</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616</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57.4</v>
      </c>
      <c r="BY57" s="1311"/>
      <c r="BZ57" s="1311"/>
      <c r="CA57" s="1311"/>
      <c r="CB57" s="1311"/>
      <c r="CC57" s="1311"/>
      <c r="CD57" s="1311"/>
      <c r="CE57" s="1311"/>
      <c r="CF57" s="1311">
        <v>58.3</v>
      </c>
      <c r="CG57" s="1311"/>
      <c r="CH57" s="1311"/>
      <c r="CI57" s="1311"/>
      <c r="CJ57" s="1311"/>
      <c r="CK57" s="1311"/>
      <c r="CL57" s="1311"/>
      <c r="CM57" s="1311"/>
      <c r="CN57" s="1311">
        <v>60.4</v>
      </c>
      <c r="CO57" s="1311"/>
      <c r="CP57" s="1311"/>
      <c r="CQ57" s="1311"/>
      <c r="CR57" s="1311"/>
      <c r="CS57" s="1311"/>
      <c r="CT57" s="1311"/>
      <c r="CU57" s="1311"/>
      <c r="CV57" s="1311">
        <v>61.3</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618</v>
      </c>
    </row>
    <row r="64" spans="1:109" x14ac:dyDescent="0.15">
      <c r="B64" s="1280"/>
      <c r="G64" s="1287"/>
      <c r="I64" s="1321"/>
      <c r="J64" s="1321"/>
      <c r="K64" s="1321"/>
      <c r="L64" s="1321"/>
      <c r="M64" s="1321"/>
      <c r="N64" s="1322"/>
      <c r="AM64" s="1287"/>
      <c r="AN64" s="1287" t="s">
        <v>611</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619</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613</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562</v>
      </c>
      <c r="BQ72" s="1305"/>
      <c r="BR72" s="1305"/>
      <c r="BS72" s="1305"/>
      <c r="BT72" s="1305"/>
      <c r="BU72" s="1305"/>
      <c r="BV72" s="1305"/>
      <c r="BW72" s="1305"/>
      <c r="BX72" s="1305" t="s">
        <v>563</v>
      </c>
      <c r="BY72" s="1305"/>
      <c r="BZ72" s="1305"/>
      <c r="CA72" s="1305"/>
      <c r="CB72" s="1305"/>
      <c r="CC72" s="1305"/>
      <c r="CD72" s="1305"/>
      <c r="CE72" s="1305"/>
      <c r="CF72" s="1305" t="s">
        <v>564</v>
      </c>
      <c r="CG72" s="1305"/>
      <c r="CH72" s="1305"/>
      <c r="CI72" s="1305"/>
      <c r="CJ72" s="1305"/>
      <c r="CK72" s="1305"/>
      <c r="CL72" s="1305"/>
      <c r="CM72" s="1305"/>
      <c r="CN72" s="1305" t="s">
        <v>565</v>
      </c>
      <c r="CO72" s="1305"/>
      <c r="CP72" s="1305"/>
      <c r="CQ72" s="1305"/>
      <c r="CR72" s="1305"/>
      <c r="CS72" s="1305"/>
      <c r="CT72" s="1305"/>
      <c r="CU72" s="1305"/>
      <c r="CV72" s="1305" t="s">
        <v>566</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614</v>
      </c>
      <c r="AO73" s="1309"/>
      <c r="AP73" s="1309"/>
      <c r="AQ73" s="1309"/>
      <c r="AR73" s="1309"/>
      <c r="AS73" s="1309"/>
      <c r="AT73" s="1309"/>
      <c r="AU73" s="1309"/>
      <c r="AV73" s="1309"/>
      <c r="AW73" s="1309"/>
      <c r="AX73" s="1309"/>
      <c r="AY73" s="1309"/>
      <c r="AZ73" s="1309"/>
      <c r="BA73" s="1309"/>
      <c r="BB73" s="1309" t="s">
        <v>615</v>
      </c>
      <c r="BC73" s="1309"/>
      <c r="BD73" s="1309"/>
      <c r="BE73" s="1309"/>
      <c r="BF73" s="1309"/>
      <c r="BG73" s="1309"/>
      <c r="BH73" s="1309"/>
      <c r="BI73" s="1309"/>
      <c r="BJ73" s="1309"/>
      <c r="BK73" s="1309"/>
      <c r="BL73" s="1309"/>
      <c r="BM73" s="1309"/>
      <c r="BN73" s="1309"/>
      <c r="BO73" s="1309"/>
      <c r="BP73" s="1311">
        <v>60.5</v>
      </c>
      <c r="BQ73" s="1311"/>
      <c r="BR73" s="1311"/>
      <c r="BS73" s="1311"/>
      <c r="BT73" s="1311"/>
      <c r="BU73" s="1311"/>
      <c r="BV73" s="1311"/>
      <c r="BW73" s="1311"/>
      <c r="BX73" s="1311">
        <v>47.6</v>
      </c>
      <c r="BY73" s="1311"/>
      <c r="BZ73" s="1311"/>
      <c r="CA73" s="1311"/>
      <c r="CB73" s="1311"/>
      <c r="CC73" s="1311"/>
      <c r="CD73" s="1311"/>
      <c r="CE73" s="1311"/>
      <c r="CF73" s="1311">
        <v>43.9</v>
      </c>
      <c r="CG73" s="1311"/>
      <c r="CH73" s="1311"/>
      <c r="CI73" s="1311"/>
      <c r="CJ73" s="1311"/>
      <c r="CK73" s="1311"/>
      <c r="CL73" s="1311"/>
      <c r="CM73" s="1311"/>
      <c r="CN73" s="1311">
        <v>38.200000000000003</v>
      </c>
      <c r="CO73" s="1311"/>
      <c r="CP73" s="1311"/>
      <c r="CQ73" s="1311"/>
      <c r="CR73" s="1311"/>
      <c r="CS73" s="1311"/>
      <c r="CT73" s="1311"/>
      <c r="CU73" s="1311"/>
      <c r="CV73" s="1311">
        <v>28.1</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620</v>
      </c>
      <c r="BC75" s="1309"/>
      <c r="BD75" s="1309"/>
      <c r="BE75" s="1309"/>
      <c r="BF75" s="1309"/>
      <c r="BG75" s="1309"/>
      <c r="BH75" s="1309"/>
      <c r="BI75" s="1309"/>
      <c r="BJ75" s="1309"/>
      <c r="BK75" s="1309"/>
      <c r="BL75" s="1309"/>
      <c r="BM75" s="1309"/>
      <c r="BN75" s="1309"/>
      <c r="BO75" s="1309"/>
      <c r="BP75" s="1311">
        <v>12.4</v>
      </c>
      <c r="BQ75" s="1311"/>
      <c r="BR75" s="1311"/>
      <c r="BS75" s="1311"/>
      <c r="BT75" s="1311"/>
      <c r="BU75" s="1311"/>
      <c r="BV75" s="1311"/>
      <c r="BW75" s="1311"/>
      <c r="BX75" s="1311">
        <v>10.8</v>
      </c>
      <c r="BY75" s="1311"/>
      <c r="BZ75" s="1311"/>
      <c r="CA75" s="1311"/>
      <c r="CB75" s="1311"/>
      <c r="CC75" s="1311"/>
      <c r="CD75" s="1311"/>
      <c r="CE75" s="1311"/>
      <c r="CF75" s="1311">
        <v>10.5</v>
      </c>
      <c r="CG75" s="1311"/>
      <c r="CH75" s="1311"/>
      <c r="CI75" s="1311"/>
      <c r="CJ75" s="1311"/>
      <c r="CK75" s="1311"/>
      <c r="CL75" s="1311"/>
      <c r="CM75" s="1311"/>
      <c r="CN75" s="1311">
        <v>9.9</v>
      </c>
      <c r="CO75" s="1311"/>
      <c r="CP75" s="1311"/>
      <c r="CQ75" s="1311"/>
      <c r="CR75" s="1311"/>
      <c r="CS75" s="1311"/>
      <c r="CT75" s="1311"/>
      <c r="CU75" s="1311"/>
      <c r="CV75" s="1311">
        <v>8.8000000000000007</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617</v>
      </c>
      <c r="AO77" s="1305"/>
      <c r="AP77" s="1305"/>
      <c r="AQ77" s="1305"/>
      <c r="AR77" s="1305"/>
      <c r="AS77" s="1305"/>
      <c r="AT77" s="1305"/>
      <c r="AU77" s="1305"/>
      <c r="AV77" s="1305"/>
      <c r="AW77" s="1305"/>
      <c r="AX77" s="1305"/>
      <c r="AY77" s="1305"/>
      <c r="AZ77" s="1305"/>
      <c r="BA77" s="1305"/>
      <c r="BB77" s="1309" t="s">
        <v>615</v>
      </c>
      <c r="BC77" s="1309"/>
      <c r="BD77" s="1309"/>
      <c r="BE77" s="1309"/>
      <c r="BF77" s="1309"/>
      <c r="BG77" s="1309"/>
      <c r="BH77" s="1309"/>
      <c r="BI77" s="1309"/>
      <c r="BJ77" s="1309"/>
      <c r="BK77" s="1309"/>
      <c r="BL77" s="1309"/>
      <c r="BM77" s="1309"/>
      <c r="BN77" s="1309"/>
      <c r="BO77" s="1309"/>
      <c r="BP77" s="1311">
        <v>37.4</v>
      </c>
      <c r="BQ77" s="1311"/>
      <c r="BR77" s="1311"/>
      <c r="BS77" s="1311"/>
      <c r="BT77" s="1311"/>
      <c r="BU77" s="1311"/>
      <c r="BV77" s="1311"/>
      <c r="BW77" s="1311"/>
      <c r="BX77" s="1311">
        <v>31</v>
      </c>
      <c r="BY77" s="1311"/>
      <c r="BZ77" s="1311"/>
      <c r="CA77" s="1311"/>
      <c r="CB77" s="1311"/>
      <c r="CC77" s="1311"/>
      <c r="CD77" s="1311"/>
      <c r="CE77" s="1311"/>
      <c r="CF77" s="1311">
        <v>30</v>
      </c>
      <c r="CG77" s="1311"/>
      <c r="CH77" s="1311"/>
      <c r="CI77" s="1311"/>
      <c r="CJ77" s="1311"/>
      <c r="CK77" s="1311"/>
      <c r="CL77" s="1311"/>
      <c r="CM77" s="1311"/>
      <c r="CN77" s="1311">
        <v>23.1</v>
      </c>
      <c r="CO77" s="1311"/>
      <c r="CP77" s="1311"/>
      <c r="CQ77" s="1311"/>
      <c r="CR77" s="1311"/>
      <c r="CS77" s="1311"/>
      <c r="CT77" s="1311"/>
      <c r="CU77" s="1311"/>
      <c r="CV77" s="1311">
        <v>19</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620</v>
      </c>
      <c r="BC79" s="1309"/>
      <c r="BD79" s="1309"/>
      <c r="BE79" s="1309"/>
      <c r="BF79" s="1309"/>
      <c r="BG79" s="1309"/>
      <c r="BH79" s="1309"/>
      <c r="BI79" s="1309"/>
      <c r="BJ79" s="1309"/>
      <c r="BK79" s="1309"/>
      <c r="BL79" s="1309"/>
      <c r="BM79" s="1309"/>
      <c r="BN79" s="1309"/>
      <c r="BO79" s="1309"/>
      <c r="BP79" s="1311">
        <v>6.3</v>
      </c>
      <c r="BQ79" s="1311"/>
      <c r="BR79" s="1311"/>
      <c r="BS79" s="1311"/>
      <c r="BT79" s="1311"/>
      <c r="BU79" s="1311"/>
      <c r="BV79" s="1311"/>
      <c r="BW79" s="1311"/>
      <c r="BX79" s="1311">
        <v>5.2</v>
      </c>
      <c r="BY79" s="1311"/>
      <c r="BZ79" s="1311"/>
      <c r="CA79" s="1311"/>
      <c r="CB79" s="1311"/>
      <c r="CC79" s="1311"/>
      <c r="CD79" s="1311"/>
      <c r="CE79" s="1311"/>
      <c r="CF79" s="1311">
        <v>5</v>
      </c>
      <c r="CG79" s="1311"/>
      <c r="CH79" s="1311"/>
      <c r="CI79" s="1311"/>
      <c r="CJ79" s="1311"/>
      <c r="CK79" s="1311"/>
      <c r="CL79" s="1311"/>
      <c r="CM79" s="1311"/>
      <c r="CN79" s="1311">
        <v>4.2</v>
      </c>
      <c r="CO79" s="1311"/>
      <c r="CP79" s="1311"/>
      <c r="CQ79" s="1311"/>
      <c r="CR79" s="1311"/>
      <c r="CS79" s="1311"/>
      <c r="CT79" s="1311"/>
      <c r="CU79" s="1311"/>
      <c r="CV79" s="1311">
        <v>3.6</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1ywbipOeJ6G+MiVm8Bay8Qf8Zwx1l6tygB2JyNmaXLBublfsUN70HpyAY3Ii0IBPysl8iKJ2ue17o1FNxtpwwg==" saltValue="tOVEJTMzFjYzPj3VvzlqT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i7pfaXxeAqkSu720ZrQibEnmmzTf0yTMS2+uZsuTBcNFgY63NUDqw+jT8ZOaI4Tl7s5t5xZeOocltY5tIU3HRw==" saltValue="VNdjHgGHemhULOhWcK+T6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R4sFglK1aUgTCBaO/+sg63IUH0fUQQASZFGyJsNTRgC+YH2oJKKX95115ZWJTXR5LiXgNdHYQ/KTjQOBtXALhA==" saltValue="OuJ7LwZCllpAkUu6JiCrbw==" spinCount="100000" sheet="1" objects="1" scenarios="1"/>
  <dataConsolidate/>
  <phoneticPr fontId="2"/>
  <printOptions horizontalCentered="1" verticalCentered="1"/>
  <pageMargins left="0" right="0" top="0.19685039370078741" bottom="0" header="0.39370078740157483" footer="0"/>
  <pageSetup paperSize="9" scale="36" orientation="landscape"/>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27452</v>
      </c>
      <c r="E3" s="162"/>
      <c r="F3" s="163">
        <v>43554</v>
      </c>
      <c r="G3" s="164"/>
      <c r="H3" s="165"/>
    </row>
    <row r="4" spans="1:8" x14ac:dyDescent="0.15">
      <c r="A4" s="166"/>
      <c r="B4" s="167"/>
      <c r="C4" s="168"/>
      <c r="D4" s="169">
        <v>10328</v>
      </c>
      <c r="E4" s="170"/>
      <c r="F4" s="171">
        <v>24811</v>
      </c>
      <c r="G4" s="172"/>
      <c r="H4" s="173"/>
    </row>
    <row r="5" spans="1:8" x14ac:dyDescent="0.15">
      <c r="A5" s="154" t="s">
        <v>554</v>
      </c>
      <c r="B5" s="159"/>
      <c r="C5" s="160"/>
      <c r="D5" s="161">
        <v>17463</v>
      </c>
      <c r="E5" s="162"/>
      <c r="F5" s="163">
        <v>42581</v>
      </c>
      <c r="G5" s="164"/>
      <c r="H5" s="165"/>
    </row>
    <row r="6" spans="1:8" x14ac:dyDescent="0.15">
      <c r="A6" s="166"/>
      <c r="B6" s="167"/>
      <c r="C6" s="168"/>
      <c r="D6" s="169">
        <v>8666</v>
      </c>
      <c r="E6" s="170"/>
      <c r="F6" s="171">
        <v>24354</v>
      </c>
      <c r="G6" s="172"/>
      <c r="H6" s="173"/>
    </row>
    <row r="7" spans="1:8" x14ac:dyDescent="0.15">
      <c r="A7" s="154" t="s">
        <v>555</v>
      </c>
      <c r="B7" s="159"/>
      <c r="C7" s="160"/>
      <c r="D7" s="161">
        <v>25951</v>
      </c>
      <c r="E7" s="162"/>
      <c r="F7" s="163">
        <v>45426</v>
      </c>
      <c r="G7" s="164"/>
      <c r="H7" s="165"/>
    </row>
    <row r="8" spans="1:8" x14ac:dyDescent="0.15">
      <c r="A8" s="166"/>
      <c r="B8" s="167"/>
      <c r="C8" s="168"/>
      <c r="D8" s="169">
        <v>8313</v>
      </c>
      <c r="E8" s="170"/>
      <c r="F8" s="171">
        <v>24508</v>
      </c>
      <c r="G8" s="172"/>
      <c r="H8" s="173"/>
    </row>
    <row r="9" spans="1:8" x14ac:dyDescent="0.15">
      <c r="A9" s="154" t="s">
        <v>556</v>
      </c>
      <c r="B9" s="159"/>
      <c r="C9" s="160"/>
      <c r="D9" s="161">
        <v>27802</v>
      </c>
      <c r="E9" s="162"/>
      <c r="F9" s="163">
        <v>45022</v>
      </c>
      <c r="G9" s="164"/>
      <c r="H9" s="165"/>
    </row>
    <row r="10" spans="1:8" x14ac:dyDescent="0.15">
      <c r="A10" s="166"/>
      <c r="B10" s="167"/>
      <c r="C10" s="168"/>
      <c r="D10" s="169">
        <v>7122</v>
      </c>
      <c r="E10" s="170"/>
      <c r="F10" s="171">
        <v>25247</v>
      </c>
      <c r="G10" s="172"/>
      <c r="H10" s="173"/>
    </row>
    <row r="11" spans="1:8" x14ac:dyDescent="0.15">
      <c r="A11" s="154" t="s">
        <v>557</v>
      </c>
      <c r="B11" s="159"/>
      <c r="C11" s="160"/>
      <c r="D11" s="161">
        <v>11497</v>
      </c>
      <c r="E11" s="162"/>
      <c r="F11" s="163">
        <v>46035</v>
      </c>
      <c r="G11" s="164"/>
      <c r="H11" s="165"/>
    </row>
    <row r="12" spans="1:8" x14ac:dyDescent="0.15">
      <c r="A12" s="166"/>
      <c r="B12" s="167"/>
      <c r="C12" s="174"/>
      <c r="D12" s="169">
        <v>4544</v>
      </c>
      <c r="E12" s="170"/>
      <c r="F12" s="171">
        <v>25158</v>
      </c>
      <c r="G12" s="172"/>
      <c r="H12" s="173"/>
    </row>
    <row r="13" spans="1:8" x14ac:dyDescent="0.15">
      <c r="A13" s="154"/>
      <c r="B13" s="159"/>
      <c r="C13" s="175"/>
      <c r="D13" s="176">
        <v>22033</v>
      </c>
      <c r="E13" s="177"/>
      <c r="F13" s="178">
        <v>44524</v>
      </c>
      <c r="G13" s="179"/>
      <c r="H13" s="165"/>
    </row>
    <row r="14" spans="1:8" x14ac:dyDescent="0.15">
      <c r="A14" s="166"/>
      <c r="B14" s="167"/>
      <c r="C14" s="168"/>
      <c r="D14" s="169">
        <v>7795</v>
      </c>
      <c r="E14" s="170"/>
      <c r="F14" s="171">
        <v>24816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0.76</v>
      </c>
      <c r="C19" s="180">
        <f>ROUND(VALUE(SUBSTITUTE(実質収支比率等に係る経年分析!G$48,"▲","-")),2)</f>
        <v>0.24</v>
      </c>
      <c r="D19" s="180">
        <f>ROUND(VALUE(SUBSTITUTE(実質収支比率等に係る経年分析!H$48,"▲","-")),2)</f>
        <v>0.21</v>
      </c>
      <c r="E19" s="180">
        <f>ROUND(VALUE(SUBSTITUTE(実質収支比率等に係る経年分析!I$48,"▲","-")),2)</f>
        <v>0.27</v>
      </c>
      <c r="F19" s="180">
        <f>ROUND(VALUE(SUBSTITUTE(実質収支比率等に係る経年分析!J$48,"▲","-")),2)</f>
        <v>0.71</v>
      </c>
    </row>
    <row r="20" spans="1:11" x14ac:dyDescent="0.15">
      <c r="A20" s="180" t="s">
        <v>55</v>
      </c>
      <c r="B20" s="180">
        <f>ROUND(VALUE(SUBSTITUTE(実質収支比率等に係る経年分析!F$47,"▲","-")),2)</f>
        <v>7.3</v>
      </c>
      <c r="C20" s="180">
        <f>ROUND(VALUE(SUBSTITUTE(実質収支比率等に係る経年分析!G$47,"▲","-")),2)</f>
        <v>7.2</v>
      </c>
      <c r="D20" s="180">
        <f>ROUND(VALUE(SUBSTITUTE(実質収支比率等に係る経年分析!H$47,"▲","-")),2)</f>
        <v>6.12</v>
      </c>
      <c r="E20" s="180">
        <f>ROUND(VALUE(SUBSTITUTE(実質収支比率等に係る経年分析!I$47,"▲","-")),2)</f>
        <v>6.22</v>
      </c>
      <c r="F20" s="180">
        <f>ROUND(VALUE(SUBSTITUTE(実質収支比率等に係る経年分析!J$47,"▲","-")),2)</f>
        <v>6.5</v>
      </c>
    </row>
    <row r="21" spans="1:11" x14ac:dyDescent="0.15">
      <c r="A21" s="180" t="s">
        <v>56</v>
      </c>
      <c r="B21" s="180">
        <f>IF(ISNUMBER(VALUE(SUBSTITUTE(実質収支比率等に係る経年分析!F$49,"▲","-"))),ROUND(VALUE(SUBSTITUTE(実質収支比率等に係る経年分析!F$49,"▲","-")),2),NA())</f>
        <v>1.31</v>
      </c>
      <c r="C21" s="180">
        <f>IF(ISNUMBER(VALUE(SUBSTITUTE(実質収支比率等に係る経年分析!G$49,"▲","-"))),ROUND(VALUE(SUBSTITUTE(実質収支比率等に係る経年分析!G$49,"▲","-")),2),NA())</f>
        <v>-1.1200000000000001</v>
      </c>
      <c r="D21" s="180">
        <f>IF(ISNUMBER(VALUE(SUBSTITUTE(実質収支比率等に係る経年分析!H$49,"▲","-"))),ROUND(VALUE(SUBSTITUTE(実質収支比率等に係る経年分析!H$49,"▲","-")),2),NA())</f>
        <v>-1.39</v>
      </c>
      <c r="E21" s="180">
        <f>IF(ISNUMBER(VALUE(SUBSTITUTE(実質収支比率等に係る経年分析!I$49,"▲","-"))),ROUND(VALUE(SUBSTITUTE(実質収支比率等に係る経年分析!I$49,"▲","-")),2),NA())</f>
        <v>0.06</v>
      </c>
      <c r="F21" s="180">
        <f>IF(ISNUMBER(VALUE(SUBSTITUTE(実質収支比率等に係る経年分析!J$49,"▲","-"))),ROUND(VALUE(SUBSTITUTE(実質収支比率等に係る経年分析!J$49,"▲","-")),2),NA())</f>
        <v>0.76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自転車競技事業特別会計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7.0000000000000007E-2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x14ac:dyDescent="0.15">
      <c r="A31" s="181" t="str">
        <f>IF(連結実質赤字比率に係る赤字・黒字の構成分析!C$39="",NA(),連結実質赤字比率に係る赤字・黒字の構成分析!C$39)</f>
        <v>下水道事業会計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x14ac:dyDescent="0.15">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0.79</v>
      </c>
    </row>
    <row r="34" spans="1:16" x14ac:dyDescent="0.15">
      <c r="A34" s="181" t="str">
        <f>IF(連結実質赤字比率に係る赤字・黒字の構成分析!C$36="",NA(),連結実質赤字比率に係る赤字・黒字の構成分析!C$36)</f>
        <v>上水道事業会計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4.88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5.79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6.58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6.97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2.02</v>
      </c>
    </row>
    <row r="35" spans="1:16" x14ac:dyDescent="0.15">
      <c r="A35" s="181" t="str">
        <f>IF(連結実質赤字比率に係る赤字・黒字の構成分析!C$35="",NA(),連結実質赤字比率に係る赤字・黒字の構成分析!C$35)</f>
        <v>国民健康保険事業特別会計</v>
      </c>
      <c r="B35" s="181">
        <f>IF(ROUND(VALUE(SUBSTITUTE(連結実質赤字比率に係る赤字・黒字の構成分析!F$35,"▲", "-")), 2) &lt; 0, ABS(ROUND(VALUE(SUBSTITUTE(連結実質赤字比率に係る赤字・黒字の構成分析!F$35,"▲", "-")), 2)), NA())</f>
        <v>4.29</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2.59</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1.2</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0.91</v>
      </c>
      <c r="I35" s="181" t="e">
        <f>IF(ROUND(VALUE(SUBSTITUTE(連結実質赤字比率に係る赤字・黒字の構成分析!I$35,"▲", "-")), 2) &gt;= 0, ABS(ROUND(VALUE(SUBSTITUTE(連結実質赤字比率に係る赤字・黒字の構成分析!I$35,"▲", "-")), 2)), NA())</f>
        <v>#N/A</v>
      </c>
      <c r="J35" s="181">
        <f>IF(ROUND(VALUE(SUBSTITUTE(連結実質赤字比率に係る赤字・黒字の構成分析!J$35,"▲", "-")), 2) &lt; 0, ABS(ROUND(VALUE(SUBSTITUTE(連結実質赤字比率に係る赤字・黒字の構成分析!J$35,"▲", "-")), 2)), NA())</f>
        <v>0.31</v>
      </c>
      <c r="K35" s="181" t="e">
        <f>IF(ROUND(VALUE(SUBSTITUTE(連結実質赤字比率に係る赤字・黒字の構成分析!J$35,"▲", "-")), 2) &gt;= 0, ABS(ROUND(VALUE(SUBSTITUTE(連結実質赤字比率に係る赤字・黒字の構成分析!J$35,"▲", "-")), 2)), NA())</f>
        <v>#N/A</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1.1200000000000001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0.44</v>
      </c>
      <c r="F36" s="181">
        <f>IF(ROUND(VALUE(SUBSTITUTE(連結実質赤字比率に係る赤字・黒字の構成分析!H$34,"▲", "-")), 2) &lt; 0, ABS(ROUND(VALUE(SUBSTITUTE(連結実質赤字比率に係る赤字・黒字の構成分析!H$34,"▲", "-")), 2)), NA())</f>
        <v>0.47</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0.36</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1.29</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9292</v>
      </c>
      <c r="E42" s="182"/>
      <c r="F42" s="182"/>
      <c r="G42" s="182">
        <f>'実質公債費比率（分子）の構造'!L$52</f>
        <v>8816</v>
      </c>
      <c r="H42" s="182"/>
      <c r="I42" s="182"/>
      <c r="J42" s="182">
        <f>'実質公債費比率（分子）の構造'!M$52</f>
        <v>8557</v>
      </c>
      <c r="K42" s="182"/>
      <c r="L42" s="182"/>
      <c r="M42" s="182">
        <f>'実質公債費比率（分子）の構造'!N$52</f>
        <v>8640</v>
      </c>
      <c r="N42" s="182"/>
      <c r="O42" s="182"/>
      <c r="P42" s="182">
        <f>'実質公債費比率（分子）の構造'!O$52</f>
        <v>8264</v>
      </c>
    </row>
    <row r="43" spans="1:16" x14ac:dyDescent="0.15">
      <c r="A43" s="182" t="s">
        <v>64</v>
      </c>
      <c r="B43" s="182" t="str">
        <f>'実質公債費比率（分子）の構造'!K$51</f>
        <v>-</v>
      </c>
      <c r="C43" s="182"/>
      <c r="D43" s="182"/>
      <c r="E43" s="182" t="str">
        <f>'実質公債費比率（分子）の構造'!L$51</f>
        <v>-</v>
      </c>
      <c r="F43" s="182"/>
      <c r="G43" s="182"/>
      <c r="H43" s="182">
        <f>'実質公債費比率（分子）の構造'!M$51</f>
        <v>1</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51</v>
      </c>
      <c r="C44" s="182"/>
      <c r="D44" s="182"/>
      <c r="E44" s="182">
        <f>'実質公債費比率（分子）の構造'!L$50</f>
        <v>51</v>
      </c>
      <c r="F44" s="182"/>
      <c r="G44" s="182"/>
      <c r="H44" s="182">
        <f>'実質公債費比率（分子）の構造'!M$50</f>
        <v>51</v>
      </c>
      <c r="I44" s="182"/>
      <c r="J44" s="182"/>
      <c r="K44" s="182">
        <f>'実質公債費比率（分子）の構造'!N$50</f>
        <v>51</v>
      </c>
      <c r="L44" s="182"/>
      <c r="M44" s="182"/>
      <c r="N44" s="182">
        <f>'実質公債費比率（分子）の構造'!O$50</f>
        <v>51</v>
      </c>
      <c r="O44" s="182"/>
      <c r="P44" s="182"/>
    </row>
    <row r="45" spans="1:16" x14ac:dyDescent="0.15">
      <c r="A45" s="182" t="s">
        <v>66</v>
      </c>
      <c r="B45" s="182">
        <f>'実質公債費比率（分子）の構造'!K$49</f>
        <v>1125</v>
      </c>
      <c r="C45" s="182"/>
      <c r="D45" s="182"/>
      <c r="E45" s="182">
        <f>'実質公債費比率（分子）の構造'!L$49</f>
        <v>1345</v>
      </c>
      <c r="F45" s="182"/>
      <c r="G45" s="182"/>
      <c r="H45" s="182">
        <f>'実質公債費比率（分子）の構造'!M$49</f>
        <v>1165</v>
      </c>
      <c r="I45" s="182"/>
      <c r="J45" s="182"/>
      <c r="K45" s="182">
        <f>'実質公債費比率（分子）の構造'!N$49</f>
        <v>966</v>
      </c>
      <c r="L45" s="182"/>
      <c r="M45" s="182"/>
      <c r="N45" s="182">
        <f>'実質公債費比率（分子）の構造'!O$49</f>
        <v>728</v>
      </c>
      <c r="O45" s="182"/>
      <c r="P45" s="182"/>
    </row>
    <row r="46" spans="1:16" x14ac:dyDescent="0.15">
      <c r="A46" s="182" t="s">
        <v>67</v>
      </c>
      <c r="B46" s="182">
        <f>'実質公債費比率（分子）の構造'!K$48</f>
        <v>2529</v>
      </c>
      <c r="C46" s="182"/>
      <c r="D46" s="182"/>
      <c r="E46" s="182">
        <f>'実質公債費比率（分子）の構造'!L$48</f>
        <v>2485</v>
      </c>
      <c r="F46" s="182"/>
      <c r="G46" s="182"/>
      <c r="H46" s="182">
        <f>'実質公債費比率（分子）の構造'!M$48</f>
        <v>2711</v>
      </c>
      <c r="I46" s="182"/>
      <c r="J46" s="182"/>
      <c r="K46" s="182">
        <f>'実質公債費比率（分子）の構造'!N$48</f>
        <v>2647</v>
      </c>
      <c r="L46" s="182"/>
      <c r="M46" s="182"/>
      <c r="N46" s="182">
        <f>'実質公債費比率（分子）の構造'!O$48</f>
        <v>2646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9248</v>
      </c>
      <c r="C49" s="182"/>
      <c r="D49" s="182"/>
      <c r="E49" s="182">
        <f>'実質公債費比率（分子）の構造'!L$45</f>
        <v>8632</v>
      </c>
      <c r="F49" s="182"/>
      <c r="G49" s="182"/>
      <c r="H49" s="182">
        <f>'実質公債費比率（分子）の構造'!M$45</f>
        <v>8487</v>
      </c>
      <c r="I49" s="182"/>
      <c r="J49" s="182"/>
      <c r="K49" s="182">
        <f>'実質公債費比率（分子）の構造'!N$45</f>
        <v>7883</v>
      </c>
      <c r="L49" s="182"/>
      <c r="M49" s="182"/>
      <c r="N49" s="182">
        <f>'実質公債費比率（分子）の構造'!O$45</f>
        <v>7426</v>
      </c>
      <c r="O49" s="182"/>
      <c r="P49" s="182"/>
    </row>
    <row r="50" spans="1:16" x14ac:dyDescent="0.15">
      <c r="A50" s="182" t="s">
        <v>71</v>
      </c>
      <c r="B50" s="182" t="e">
        <f>NA()</f>
        <v>#N/A</v>
      </c>
      <c r="C50" s="182">
        <f>IF(ISNUMBER('実質公債費比率（分子）の構造'!K$53),'実質公債費比率（分子）の構造'!K$53,NA())</f>
        <v>3661</v>
      </c>
      <c r="D50" s="182" t="e">
        <f>NA()</f>
        <v>#N/A</v>
      </c>
      <c r="E50" s="182" t="e">
        <f>NA()</f>
        <v>#N/A</v>
      </c>
      <c r="F50" s="182">
        <f>IF(ISNUMBER('実質公債費比率（分子）の構造'!L$53),'実質公債費比率（分子）の構造'!L$53,NA())</f>
        <v>3697</v>
      </c>
      <c r="G50" s="182" t="e">
        <f>NA()</f>
        <v>#N/A</v>
      </c>
      <c r="H50" s="182" t="e">
        <f>NA()</f>
        <v>#N/A</v>
      </c>
      <c r="I50" s="182">
        <f>IF(ISNUMBER('実質公債費比率（分子）の構造'!M$53),'実質公債費比率（分子）の構造'!M$53,NA())</f>
        <v>3858</v>
      </c>
      <c r="J50" s="182" t="e">
        <f>NA()</f>
        <v>#N/A</v>
      </c>
      <c r="K50" s="182" t="e">
        <f>NA()</f>
        <v>#N/A</v>
      </c>
      <c r="L50" s="182">
        <f>IF(ISNUMBER('実質公債費比率（分子）の構造'!N$53),'実質公債費比率（分子）の構造'!N$53,NA())</f>
        <v>2907</v>
      </c>
      <c r="M50" s="182" t="e">
        <f>NA()</f>
        <v>#N/A</v>
      </c>
      <c r="N50" s="182" t="e">
        <f>NA()</f>
        <v>#N/A</v>
      </c>
      <c r="O50" s="182">
        <f>IF(ISNUMBER('実質公債費比率（分子）の構造'!O$53),'実質公債費比率（分子）の構造'!O$53,NA())</f>
        <v>2587</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80034</v>
      </c>
      <c r="E56" s="181"/>
      <c r="F56" s="181"/>
      <c r="G56" s="181">
        <f>'将来負担比率（分子）の構造'!J$52</f>
        <v>78787</v>
      </c>
      <c r="H56" s="181"/>
      <c r="I56" s="181"/>
      <c r="J56" s="181">
        <f>'将来負担比率（分子）の構造'!K$52</f>
        <v>77177</v>
      </c>
      <c r="K56" s="181"/>
      <c r="L56" s="181"/>
      <c r="M56" s="181">
        <f>'将来負担比率（分子）の構造'!L$52</f>
        <v>75308</v>
      </c>
      <c r="N56" s="181"/>
      <c r="O56" s="181"/>
      <c r="P56" s="181">
        <f>'将来負担比率（分子）の構造'!M$52</f>
        <v>73280</v>
      </c>
    </row>
    <row r="57" spans="1:16" x14ac:dyDescent="0.15">
      <c r="A57" s="181" t="s">
        <v>42</v>
      </c>
      <c r="B57" s="181"/>
      <c r="C57" s="181"/>
      <c r="D57" s="181">
        <f>'将来負担比率（分子）の構造'!I$51</f>
        <v>12684</v>
      </c>
      <c r="E57" s="181"/>
      <c r="F57" s="181"/>
      <c r="G57" s="181">
        <f>'将来負担比率（分子）の構造'!J$51</f>
        <v>11519</v>
      </c>
      <c r="H57" s="181"/>
      <c r="I57" s="181"/>
      <c r="J57" s="181">
        <f>'将来負担比率（分子）の構造'!K$51</f>
        <v>11254</v>
      </c>
      <c r="K57" s="181"/>
      <c r="L57" s="181"/>
      <c r="M57" s="181">
        <f>'将来負担比率（分子）の構造'!L$51</f>
        <v>11248</v>
      </c>
      <c r="N57" s="181"/>
      <c r="O57" s="181"/>
      <c r="P57" s="181">
        <f>'将来負担比率（分子）の構造'!M$51</f>
        <v>10894</v>
      </c>
    </row>
    <row r="58" spans="1:16" x14ac:dyDescent="0.15">
      <c r="A58" s="181" t="s">
        <v>41</v>
      </c>
      <c r="B58" s="181"/>
      <c r="C58" s="181"/>
      <c r="D58" s="181">
        <f>'将来負担比率（分子）の構造'!I$50</f>
        <v>8836</v>
      </c>
      <c r="E58" s="181"/>
      <c r="F58" s="181"/>
      <c r="G58" s="181">
        <f>'将来負担比率（分子）の構造'!J$50</f>
        <v>8071</v>
      </c>
      <c r="H58" s="181"/>
      <c r="I58" s="181"/>
      <c r="J58" s="181">
        <f>'将来負担比率（分子）の構造'!K$50</f>
        <v>7749</v>
      </c>
      <c r="K58" s="181"/>
      <c r="L58" s="181"/>
      <c r="M58" s="181">
        <f>'将来負担比率（分子）の構造'!L$50</f>
        <v>7978</v>
      </c>
      <c r="N58" s="181"/>
      <c r="O58" s="181"/>
      <c r="P58" s="181">
        <f>'将来負担比率（分子）の構造'!M$50</f>
        <v>9513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9611</v>
      </c>
      <c r="C62" s="181"/>
      <c r="D62" s="181"/>
      <c r="E62" s="181">
        <f>'将来負担比率（分子）の構造'!J$45</f>
        <v>9522</v>
      </c>
      <c r="F62" s="181"/>
      <c r="G62" s="181"/>
      <c r="H62" s="181">
        <f>'将来負担比率（分子）の構造'!K$45</f>
        <v>9739</v>
      </c>
      <c r="I62" s="181"/>
      <c r="J62" s="181"/>
      <c r="K62" s="181">
        <f>'将来負担比率（分子）の構造'!L$45</f>
        <v>9079</v>
      </c>
      <c r="L62" s="181"/>
      <c r="M62" s="181"/>
      <c r="N62" s="181">
        <f>'将来負担比率（分子）の構造'!M$45</f>
        <v>9278</v>
      </c>
      <c r="O62" s="181"/>
      <c r="P62" s="181"/>
    </row>
    <row r="63" spans="1:16" x14ac:dyDescent="0.15">
      <c r="A63" s="181" t="s">
        <v>34</v>
      </c>
      <c r="B63" s="181">
        <f>'将来負担比率（分子）の構造'!I$44</f>
        <v>5656</v>
      </c>
      <c r="C63" s="181"/>
      <c r="D63" s="181"/>
      <c r="E63" s="181">
        <f>'将来負担比率（分子）の構造'!J$44</f>
        <v>4354</v>
      </c>
      <c r="F63" s="181"/>
      <c r="G63" s="181"/>
      <c r="H63" s="181">
        <f>'将来負担比率（分子）の構造'!K$44</f>
        <v>3207</v>
      </c>
      <c r="I63" s="181"/>
      <c r="J63" s="181"/>
      <c r="K63" s="181">
        <f>'将来負担比率（分子）の構造'!L$44</f>
        <v>2193</v>
      </c>
      <c r="L63" s="181"/>
      <c r="M63" s="181"/>
      <c r="N63" s="181">
        <f>'将来負担比率（分子）の構造'!M$44</f>
        <v>1757</v>
      </c>
      <c r="O63" s="181"/>
      <c r="P63" s="181"/>
    </row>
    <row r="64" spans="1:16" x14ac:dyDescent="0.15">
      <c r="A64" s="181" t="s">
        <v>33</v>
      </c>
      <c r="B64" s="181">
        <f>'将来負担比率（分子）の構造'!I$43</f>
        <v>32622</v>
      </c>
      <c r="C64" s="181"/>
      <c r="D64" s="181"/>
      <c r="E64" s="181">
        <f>'将来負担比率（分子）の構造'!J$43</f>
        <v>29137</v>
      </c>
      <c r="F64" s="181"/>
      <c r="G64" s="181"/>
      <c r="H64" s="181">
        <f>'将来負担比率（分子）の構造'!K$43</f>
        <v>27961</v>
      </c>
      <c r="I64" s="181"/>
      <c r="J64" s="181"/>
      <c r="K64" s="181">
        <f>'将来負担比率（分子）の構造'!L$43</f>
        <v>26647</v>
      </c>
      <c r="L64" s="181"/>
      <c r="M64" s="181"/>
      <c r="N64" s="181">
        <f>'将来負担比率（分子）の構造'!M$43</f>
        <v>26898</v>
      </c>
      <c r="O64" s="181"/>
      <c r="P64" s="181"/>
    </row>
    <row r="65" spans="1:16" x14ac:dyDescent="0.15">
      <c r="A65" s="181" t="s">
        <v>32</v>
      </c>
      <c r="B65" s="181">
        <f>'将来負担比率（分子）の構造'!I$42</f>
        <v>335</v>
      </c>
      <c r="C65" s="181"/>
      <c r="D65" s="181"/>
      <c r="E65" s="181">
        <f>'将来負担比率（分子）の構造'!J$42</f>
        <v>289</v>
      </c>
      <c r="F65" s="181"/>
      <c r="G65" s="181"/>
      <c r="H65" s="181">
        <f>'将来負担比率（分子）の構造'!K$42</f>
        <v>243</v>
      </c>
      <c r="I65" s="181"/>
      <c r="J65" s="181"/>
      <c r="K65" s="181">
        <f>'将来負担比率（分子）の構造'!L$42</f>
        <v>196</v>
      </c>
      <c r="L65" s="181"/>
      <c r="M65" s="181"/>
      <c r="N65" s="181">
        <f>'将来負担比率（分子）の構造'!M$42</f>
        <v>148</v>
      </c>
      <c r="O65" s="181"/>
      <c r="P65" s="181"/>
    </row>
    <row r="66" spans="1:16" x14ac:dyDescent="0.15">
      <c r="A66" s="181" t="s">
        <v>31</v>
      </c>
      <c r="B66" s="181">
        <f>'将来負担比率（分子）の構造'!I$41</f>
        <v>74856</v>
      </c>
      <c r="C66" s="181"/>
      <c r="D66" s="181"/>
      <c r="E66" s="181">
        <f>'将来負担比率（分子）の構造'!J$41</f>
        <v>71978</v>
      </c>
      <c r="F66" s="181"/>
      <c r="G66" s="181"/>
      <c r="H66" s="181">
        <f>'将来負担比率（分子）の構造'!K$41</f>
        <v>70324</v>
      </c>
      <c r="I66" s="181"/>
      <c r="J66" s="181"/>
      <c r="K66" s="181">
        <f>'将来負担比率（分子）の構造'!L$41</f>
        <v>69742</v>
      </c>
      <c r="L66" s="181"/>
      <c r="M66" s="181"/>
      <c r="N66" s="181">
        <f>'将来負担比率（分子）の構造'!M$41</f>
        <v>65672</v>
      </c>
      <c r="O66" s="181"/>
      <c r="P66" s="181"/>
    </row>
    <row r="67" spans="1:16" x14ac:dyDescent="0.15">
      <c r="A67" s="181" t="s">
        <v>75</v>
      </c>
      <c r="B67" s="181" t="e">
        <f>NA()</f>
        <v>#N/A</v>
      </c>
      <c r="C67" s="181">
        <f>IF(ISNUMBER('将来負担比率（分子）の構造'!I$53), IF('将来負担比率（分子）の構造'!I$53 &lt; 0, 0, '将来負担比率（分子）の構造'!I$53), NA())</f>
        <v>21525</v>
      </c>
      <c r="D67" s="181" t="e">
        <f>NA()</f>
        <v>#N/A</v>
      </c>
      <c r="E67" s="181" t="e">
        <f>NA()</f>
        <v>#N/A</v>
      </c>
      <c r="F67" s="181">
        <f>IF(ISNUMBER('将来負担比率（分子）の構造'!J$53), IF('将来負担比率（分子）の構造'!J$53 &lt; 0, 0, '将来負担比率（分子）の構造'!J$53), NA())</f>
        <v>16905</v>
      </c>
      <c r="G67" s="181" t="e">
        <f>NA()</f>
        <v>#N/A</v>
      </c>
      <c r="H67" s="181" t="e">
        <f>NA()</f>
        <v>#N/A</v>
      </c>
      <c r="I67" s="181">
        <f>IF(ISNUMBER('将来負担比率（分子）の構造'!K$53), IF('将来負担比率（分子）の構造'!K$53 &lt; 0, 0, '将来負担比率（分子）の構造'!K$53), NA())</f>
        <v>15293</v>
      </c>
      <c r="J67" s="181" t="e">
        <f>NA()</f>
        <v>#N/A</v>
      </c>
      <c r="K67" s="181" t="e">
        <f>NA()</f>
        <v>#N/A</v>
      </c>
      <c r="L67" s="181">
        <f>IF(ISNUMBER('将来負担比率（分子）の構造'!L$53), IF('将来負担比率（分子）の構造'!L$53 &lt; 0, 0, '将来負担比率（分子）の構造'!L$53), NA())</f>
        <v>13323</v>
      </c>
      <c r="M67" s="181" t="e">
        <f>NA()</f>
        <v>#N/A</v>
      </c>
      <c r="N67" s="181" t="e">
        <f>NA()</f>
        <v>#N/A</v>
      </c>
      <c r="O67" s="181">
        <f>IF(ISNUMBER('将来負担比率（分子）の構造'!M$53), IF('将来負担比率（分子）の構造'!M$53 &lt; 0, 0, '将来負担比率（分子）の構造'!M$53), NA())</f>
        <v>10065</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2547</v>
      </c>
      <c r="C72" s="185">
        <f>基金残高に係る経年分析!G55</f>
        <v>2592</v>
      </c>
      <c r="D72" s="185">
        <f>基金残高に係る経年分析!H55</f>
        <v>2749</v>
      </c>
    </row>
    <row r="73" spans="1:16" x14ac:dyDescent="0.15">
      <c r="A73" s="184" t="s">
        <v>78</v>
      </c>
      <c r="B73" s="185">
        <f>基金残高に係る経年分析!F56</f>
        <v>40</v>
      </c>
      <c r="C73" s="185">
        <f>基金残高に係る経年分析!G56</f>
        <v>40</v>
      </c>
      <c r="D73" s="185">
        <f>基金残高に係る経年分析!H56</f>
        <v>40</v>
      </c>
    </row>
    <row r="74" spans="1:16" x14ac:dyDescent="0.15">
      <c r="A74" s="184" t="s">
        <v>79</v>
      </c>
      <c r="B74" s="185">
        <f>基金残高に係る経年分析!F57</f>
        <v>2912</v>
      </c>
      <c r="C74" s="185">
        <f>基金残高に係る経年分析!G57</f>
        <v>2975</v>
      </c>
      <c r="D74" s="185">
        <f>基金残高に係る経年分析!H57</f>
        <v>4062</v>
      </c>
    </row>
  </sheetData>
  <sheetProtection algorithmName="SHA-512" hashValue="99k3iGaixLCX5k88Bh6hIz9fZPy7dJDsoQIpHIF/mjYCTZwHs+F4KbWdcAUWkzSlfyEGZKkZUKZxEpxWUaNE0Q==" saltValue="fMQdWzBNSSkocp4Jl+V5a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212</v>
      </c>
      <c r="DI1" s="622"/>
      <c r="DJ1" s="622"/>
      <c r="DK1" s="622"/>
      <c r="DL1" s="622"/>
      <c r="DM1" s="622"/>
      <c r="DN1" s="623"/>
      <c r="DO1" s="226"/>
      <c r="DP1" s="621" t="s">
        <v>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218</v>
      </c>
      <c r="S4" s="625"/>
      <c r="T4" s="625"/>
      <c r="U4" s="625"/>
      <c r="V4" s="625"/>
      <c r="W4" s="625"/>
      <c r="X4" s="625"/>
      <c r="Y4" s="626"/>
      <c r="Z4" s="624" t="s">
        <v>219</v>
      </c>
      <c r="AA4" s="625"/>
      <c r="AB4" s="625"/>
      <c r="AC4" s="626"/>
      <c r="AD4" s="624" t="s">
        <v>220</v>
      </c>
      <c r="AE4" s="625"/>
      <c r="AF4" s="625"/>
      <c r="AG4" s="625"/>
      <c r="AH4" s="625"/>
      <c r="AI4" s="625"/>
      <c r="AJ4" s="625"/>
      <c r="AK4" s="626"/>
      <c r="AL4" s="624" t="s">
        <v>219</v>
      </c>
      <c r="AM4" s="625"/>
      <c r="AN4" s="625"/>
      <c r="AO4" s="626"/>
      <c r="AP4" s="630" t="s">
        <v>221</v>
      </c>
      <c r="AQ4" s="630"/>
      <c r="AR4" s="630"/>
      <c r="AS4" s="630"/>
      <c r="AT4" s="630"/>
      <c r="AU4" s="630"/>
      <c r="AV4" s="630"/>
      <c r="AW4" s="630"/>
      <c r="AX4" s="630"/>
      <c r="AY4" s="630"/>
      <c r="AZ4" s="630"/>
      <c r="BA4" s="630"/>
      <c r="BB4" s="630"/>
      <c r="BC4" s="630"/>
      <c r="BD4" s="630"/>
      <c r="BE4" s="630"/>
      <c r="BF4" s="630"/>
      <c r="BG4" s="630" t="s">
        <v>222</v>
      </c>
      <c r="BH4" s="630"/>
      <c r="BI4" s="630"/>
      <c r="BJ4" s="630"/>
      <c r="BK4" s="630"/>
      <c r="BL4" s="630"/>
      <c r="BM4" s="630"/>
      <c r="BN4" s="630"/>
      <c r="BO4" s="630" t="s">
        <v>219</v>
      </c>
      <c r="BP4" s="630"/>
      <c r="BQ4" s="630"/>
      <c r="BR4" s="630"/>
      <c r="BS4" s="630" t="s">
        <v>223</v>
      </c>
      <c r="BT4" s="630"/>
      <c r="BU4" s="630"/>
      <c r="BV4" s="630"/>
      <c r="BW4" s="630"/>
      <c r="BX4" s="630"/>
      <c r="BY4" s="630"/>
      <c r="BZ4" s="630"/>
      <c r="CA4" s="630"/>
      <c r="CB4" s="630"/>
      <c r="CD4" s="627" t="s">
        <v>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225</v>
      </c>
      <c r="C5" s="632"/>
      <c r="D5" s="632"/>
      <c r="E5" s="632"/>
      <c r="F5" s="632"/>
      <c r="G5" s="632"/>
      <c r="H5" s="632"/>
      <c r="I5" s="632"/>
      <c r="J5" s="632"/>
      <c r="K5" s="632"/>
      <c r="L5" s="632"/>
      <c r="M5" s="632"/>
      <c r="N5" s="632"/>
      <c r="O5" s="632"/>
      <c r="P5" s="632"/>
      <c r="Q5" s="633"/>
      <c r="R5" s="634">
        <v>24796265</v>
      </c>
      <c r="S5" s="635"/>
      <c r="T5" s="635"/>
      <c r="U5" s="635"/>
      <c r="V5" s="635"/>
      <c r="W5" s="635"/>
      <c r="X5" s="635"/>
      <c r="Y5" s="636"/>
      <c r="Z5" s="637">
        <v>33</v>
      </c>
      <c r="AA5" s="637"/>
      <c r="AB5" s="637"/>
      <c r="AC5" s="637"/>
      <c r="AD5" s="638">
        <v>22818875</v>
      </c>
      <c r="AE5" s="638"/>
      <c r="AF5" s="638"/>
      <c r="AG5" s="638"/>
      <c r="AH5" s="638"/>
      <c r="AI5" s="638"/>
      <c r="AJ5" s="638"/>
      <c r="AK5" s="638"/>
      <c r="AL5" s="639">
        <v>56.1</v>
      </c>
      <c r="AM5" s="640"/>
      <c r="AN5" s="640"/>
      <c r="AO5" s="641"/>
      <c r="AP5" s="631" t="s">
        <v>226</v>
      </c>
      <c r="AQ5" s="632"/>
      <c r="AR5" s="632"/>
      <c r="AS5" s="632"/>
      <c r="AT5" s="632"/>
      <c r="AU5" s="632"/>
      <c r="AV5" s="632"/>
      <c r="AW5" s="632"/>
      <c r="AX5" s="632"/>
      <c r="AY5" s="632"/>
      <c r="AZ5" s="632"/>
      <c r="BA5" s="632"/>
      <c r="BB5" s="632"/>
      <c r="BC5" s="632"/>
      <c r="BD5" s="632"/>
      <c r="BE5" s="632"/>
      <c r="BF5" s="633"/>
      <c r="BG5" s="645">
        <v>22817159</v>
      </c>
      <c r="BH5" s="646"/>
      <c r="BI5" s="646"/>
      <c r="BJ5" s="646"/>
      <c r="BK5" s="646"/>
      <c r="BL5" s="646"/>
      <c r="BM5" s="646"/>
      <c r="BN5" s="647"/>
      <c r="BO5" s="648">
        <v>92</v>
      </c>
      <c r="BP5" s="648"/>
      <c r="BQ5" s="648"/>
      <c r="BR5" s="648"/>
      <c r="BS5" s="649">
        <v>164698</v>
      </c>
      <c r="BT5" s="649"/>
      <c r="BU5" s="649"/>
      <c r="BV5" s="649"/>
      <c r="BW5" s="649"/>
      <c r="BX5" s="649"/>
      <c r="BY5" s="649"/>
      <c r="BZ5" s="649"/>
      <c r="CA5" s="649"/>
      <c r="CB5" s="653"/>
      <c r="CD5" s="627" t="s">
        <v>221</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219</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x14ac:dyDescent="0.15">
      <c r="B6" s="642" t="s">
        <v>230</v>
      </c>
      <c r="C6" s="643"/>
      <c r="D6" s="643"/>
      <c r="E6" s="643"/>
      <c r="F6" s="643"/>
      <c r="G6" s="643"/>
      <c r="H6" s="643"/>
      <c r="I6" s="643"/>
      <c r="J6" s="643"/>
      <c r="K6" s="643"/>
      <c r="L6" s="643"/>
      <c r="M6" s="643"/>
      <c r="N6" s="643"/>
      <c r="O6" s="643"/>
      <c r="P6" s="643"/>
      <c r="Q6" s="644"/>
      <c r="R6" s="645">
        <v>349622</v>
      </c>
      <c r="S6" s="646"/>
      <c r="T6" s="646"/>
      <c r="U6" s="646"/>
      <c r="V6" s="646"/>
      <c r="W6" s="646"/>
      <c r="X6" s="646"/>
      <c r="Y6" s="647"/>
      <c r="Z6" s="648">
        <v>0.5</v>
      </c>
      <c r="AA6" s="648"/>
      <c r="AB6" s="648"/>
      <c r="AC6" s="648"/>
      <c r="AD6" s="649">
        <v>349622</v>
      </c>
      <c r="AE6" s="649"/>
      <c r="AF6" s="649"/>
      <c r="AG6" s="649"/>
      <c r="AH6" s="649"/>
      <c r="AI6" s="649"/>
      <c r="AJ6" s="649"/>
      <c r="AK6" s="649"/>
      <c r="AL6" s="650">
        <v>0.9</v>
      </c>
      <c r="AM6" s="651"/>
      <c r="AN6" s="651"/>
      <c r="AO6" s="652"/>
      <c r="AP6" s="642" t="s">
        <v>231</v>
      </c>
      <c r="AQ6" s="643"/>
      <c r="AR6" s="643"/>
      <c r="AS6" s="643"/>
      <c r="AT6" s="643"/>
      <c r="AU6" s="643"/>
      <c r="AV6" s="643"/>
      <c r="AW6" s="643"/>
      <c r="AX6" s="643"/>
      <c r="AY6" s="643"/>
      <c r="AZ6" s="643"/>
      <c r="BA6" s="643"/>
      <c r="BB6" s="643"/>
      <c r="BC6" s="643"/>
      <c r="BD6" s="643"/>
      <c r="BE6" s="643"/>
      <c r="BF6" s="644"/>
      <c r="BG6" s="645">
        <v>22817159</v>
      </c>
      <c r="BH6" s="646"/>
      <c r="BI6" s="646"/>
      <c r="BJ6" s="646"/>
      <c r="BK6" s="646"/>
      <c r="BL6" s="646"/>
      <c r="BM6" s="646"/>
      <c r="BN6" s="647"/>
      <c r="BO6" s="648">
        <v>92</v>
      </c>
      <c r="BP6" s="648"/>
      <c r="BQ6" s="648"/>
      <c r="BR6" s="648"/>
      <c r="BS6" s="649">
        <v>164698</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390789</v>
      </c>
      <c r="CS6" s="646"/>
      <c r="CT6" s="646"/>
      <c r="CU6" s="646"/>
      <c r="CV6" s="646"/>
      <c r="CW6" s="646"/>
      <c r="CX6" s="646"/>
      <c r="CY6" s="647"/>
      <c r="CZ6" s="639">
        <v>0.5</v>
      </c>
      <c r="DA6" s="640"/>
      <c r="DB6" s="640"/>
      <c r="DC6" s="659"/>
      <c r="DD6" s="654" t="s">
        <v>128</v>
      </c>
      <c r="DE6" s="646"/>
      <c r="DF6" s="646"/>
      <c r="DG6" s="646"/>
      <c r="DH6" s="646"/>
      <c r="DI6" s="646"/>
      <c r="DJ6" s="646"/>
      <c r="DK6" s="646"/>
      <c r="DL6" s="646"/>
      <c r="DM6" s="646"/>
      <c r="DN6" s="646"/>
      <c r="DO6" s="646"/>
      <c r="DP6" s="647"/>
      <c r="DQ6" s="654">
        <v>390789</v>
      </c>
      <c r="DR6" s="646"/>
      <c r="DS6" s="646"/>
      <c r="DT6" s="646"/>
      <c r="DU6" s="646"/>
      <c r="DV6" s="646"/>
      <c r="DW6" s="646"/>
      <c r="DX6" s="646"/>
      <c r="DY6" s="646"/>
      <c r="DZ6" s="646"/>
      <c r="EA6" s="646"/>
      <c r="EB6" s="646"/>
      <c r="EC6" s="655"/>
    </row>
    <row r="7" spans="2:143" ht="11.25" customHeight="1" x14ac:dyDescent="0.15">
      <c r="B7" s="642" t="s">
        <v>233</v>
      </c>
      <c r="C7" s="643"/>
      <c r="D7" s="643"/>
      <c r="E7" s="643"/>
      <c r="F7" s="643"/>
      <c r="G7" s="643"/>
      <c r="H7" s="643"/>
      <c r="I7" s="643"/>
      <c r="J7" s="643"/>
      <c r="K7" s="643"/>
      <c r="L7" s="643"/>
      <c r="M7" s="643"/>
      <c r="N7" s="643"/>
      <c r="O7" s="643"/>
      <c r="P7" s="643"/>
      <c r="Q7" s="644"/>
      <c r="R7" s="645">
        <v>33374</v>
      </c>
      <c r="S7" s="646"/>
      <c r="T7" s="646"/>
      <c r="U7" s="646"/>
      <c r="V7" s="646"/>
      <c r="W7" s="646"/>
      <c r="X7" s="646"/>
      <c r="Y7" s="647"/>
      <c r="Z7" s="648">
        <v>0</v>
      </c>
      <c r="AA7" s="648"/>
      <c r="AB7" s="648"/>
      <c r="AC7" s="648"/>
      <c r="AD7" s="649">
        <v>33374</v>
      </c>
      <c r="AE7" s="649"/>
      <c r="AF7" s="649"/>
      <c r="AG7" s="649"/>
      <c r="AH7" s="649"/>
      <c r="AI7" s="649"/>
      <c r="AJ7" s="649"/>
      <c r="AK7" s="649"/>
      <c r="AL7" s="650">
        <v>0.1</v>
      </c>
      <c r="AM7" s="651"/>
      <c r="AN7" s="651"/>
      <c r="AO7" s="652"/>
      <c r="AP7" s="642" t="s">
        <v>234</v>
      </c>
      <c r="AQ7" s="643"/>
      <c r="AR7" s="643"/>
      <c r="AS7" s="643"/>
      <c r="AT7" s="643"/>
      <c r="AU7" s="643"/>
      <c r="AV7" s="643"/>
      <c r="AW7" s="643"/>
      <c r="AX7" s="643"/>
      <c r="AY7" s="643"/>
      <c r="AZ7" s="643"/>
      <c r="BA7" s="643"/>
      <c r="BB7" s="643"/>
      <c r="BC7" s="643"/>
      <c r="BD7" s="643"/>
      <c r="BE7" s="643"/>
      <c r="BF7" s="644"/>
      <c r="BG7" s="645">
        <v>10925400</v>
      </c>
      <c r="BH7" s="646"/>
      <c r="BI7" s="646"/>
      <c r="BJ7" s="646"/>
      <c r="BK7" s="646"/>
      <c r="BL7" s="646"/>
      <c r="BM7" s="646"/>
      <c r="BN7" s="647"/>
      <c r="BO7" s="648">
        <v>44.1</v>
      </c>
      <c r="BP7" s="648"/>
      <c r="BQ7" s="648"/>
      <c r="BR7" s="648"/>
      <c r="BS7" s="649">
        <v>164698</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6258421</v>
      </c>
      <c r="CS7" s="646"/>
      <c r="CT7" s="646"/>
      <c r="CU7" s="646"/>
      <c r="CV7" s="646"/>
      <c r="CW7" s="646"/>
      <c r="CX7" s="646"/>
      <c r="CY7" s="647"/>
      <c r="CZ7" s="648">
        <v>8.4</v>
      </c>
      <c r="DA7" s="648"/>
      <c r="DB7" s="648"/>
      <c r="DC7" s="648"/>
      <c r="DD7" s="654">
        <v>51347</v>
      </c>
      <c r="DE7" s="646"/>
      <c r="DF7" s="646"/>
      <c r="DG7" s="646"/>
      <c r="DH7" s="646"/>
      <c r="DI7" s="646"/>
      <c r="DJ7" s="646"/>
      <c r="DK7" s="646"/>
      <c r="DL7" s="646"/>
      <c r="DM7" s="646"/>
      <c r="DN7" s="646"/>
      <c r="DO7" s="646"/>
      <c r="DP7" s="647"/>
      <c r="DQ7" s="654">
        <v>5273031</v>
      </c>
      <c r="DR7" s="646"/>
      <c r="DS7" s="646"/>
      <c r="DT7" s="646"/>
      <c r="DU7" s="646"/>
      <c r="DV7" s="646"/>
      <c r="DW7" s="646"/>
      <c r="DX7" s="646"/>
      <c r="DY7" s="646"/>
      <c r="DZ7" s="646"/>
      <c r="EA7" s="646"/>
      <c r="EB7" s="646"/>
      <c r="EC7" s="655"/>
    </row>
    <row r="8" spans="2:143" ht="11.25" customHeight="1" x14ac:dyDescent="0.15">
      <c r="B8" s="642" t="s">
        <v>236</v>
      </c>
      <c r="C8" s="643"/>
      <c r="D8" s="643"/>
      <c r="E8" s="643"/>
      <c r="F8" s="643"/>
      <c r="G8" s="643"/>
      <c r="H8" s="643"/>
      <c r="I8" s="643"/>
      <c r="J8" s="643"/>
      <c r="K8" s="643"/>
      <c r="L8" s="643"/>
      <c r="M8" s="643"/>
      <c r="N8" s="643"/>
      <c r="O8" s="643"/>
      <c r="P8" s="643"/>
      <c r="Q8" s="644"/>
      <c r="R8" s="645">
        <v>153926</v>
      </c>
      <c r="S8" s="646"/>
      <c r="T8" s="646"/>
      <c r="U8" s="646"/>
      <c r="V8" s="646"/>
      <c r="W8" s="646"/>
      <c r="X8" s="646"/>
      <c r="Y8" s="647"/>
      <c r="Z8" s="648">
        <v>0.2</v>
      </c>
      <c r="AA8" s="648"/>
      <c r="AB8" s="648"/>
      <c r="AC8" s="648"/>
      <c r="AD8" s="649">
        <v>153926</v>
      </c>
      <c r="AE8" s="649"/>
      <c r="AF8" s="649"/>
      <c r="AG8" s="649"/>
      <c r="AH8" s="649"/>
      <c r="AI8" s="649"/>
      <c r="AJ8" s="649"/>
      <c r="AK8" s="649"/>
      <c r="AL8" s="650">
        <v>0.4</v>
      </c>
      <c r="AM8" s="651"/>
      <c r="AN8" s="651"/>
      <c r="AO8" s="652"/>
      <c r="AP8" s="642" t="s">
        <v>237</v>
      </c>
      <c r="AQ8" s="643"/>
      <c r="AR8" s="643"/>
      <c r="AS8" s="643"/>
      <c r="AT8" s="643"/>
      <c r="AU8" s="643"/>
      <c r="AV8" s="643"/>
      <c r="AW8" s="643"/>
      <c r="AX8" s="643"/>
      <c r="AY8" s="643"/>
      <c r="AZ8" s="643"/>
      <c r="BA8" s="643"/>
      <c r="BB8" s="643"/>
      <c r="BC8" s="643"/>
      <c r="BD8" s="643"/>
      <c r="BE8" s="643"/>
      <c r="BF8" s="644"/>
      <c r="BG8" s="645">
        <v>305250</v>
      </c>
      <c r="BH8" s="646"/>
      <c r="BI8" s="646"/>
      <c r="BJ8" s="646"/>
      <c r="BK8" s="646"/>
      <c r="BL8" s="646"/>
      <c r="BM8" s="646"/>
      <c r="BN8" s="647"/>
      <c r="BO8" s="648">
        <v>1.2</v>
      </c>
      <c r="BP8" s="648"/>
      <c r="BQ8" s="648"/>
      <c r="BR8" s="648"/>
      <c r="BS8" s="654" t="s">
        <v>128</v>
      </c>
      <c r="BT8" s="646"/>
      <c r="BU8" s="646"/>
      <c r="BV8" s="646"/>
      <c r="BW8" s="646"/>
      <c r="BX8" s="646"/>
      <c r="BY8" s="646"/>
      <c r="BZ8" s="646"/>
      <c r="CA8" s="646"/>
      <c r="CB8" s="655"/>
      <c r="CD8" s="660" t="s">
        <v>238</v>
      </c>
      <c r="CE8" s="661"/>
      <c r="CF8" s="661"/>
      <c r="CG8" s="661"/>
      <c r="CH8" s="661"/>
      <c r="CI8" s="661"/>
      <c r="CJ8" s="661"/>
      <c r="CK8" s="661"/>
      <c r="CL8" s="661"/>
      <c r="CM8" s="661"/>
      <c r="CN8" s="661"/>
      <c r="CO8" s="661"/>
      <c r="CP8" s="661"/>
      <c r="CQ8" s="662"/>
      <c r="CR8" s="645">
        <v>37644265</v>
      </c>
      <c r="CS8" s="646"/>
      <c r="CT8" s="646"/>
      <c r="CU8" s="646"/>
      <c r="CV8" s="646"/>
      <c r="CW8" s="646"/>
      <c r="CX8" s="646"/>
      <c r="CY8" s="647"/>
      <c r="CZ8" s="648">
        <v>50.5</v>
      </c>
      <c r="DA8" s="648"/>
      <c r="DB8" s="648"/>
      <c r="DC8" s="648"/>
      <c r="DD8" s="654">
        <v>83861</v>
      </c>
      <c r="DE8" s="646"/>
      <c r="DF8" s="646"/>
      <c r="DG8" s="646"/>
      <c r="DH8" s="646"/>
      <c r="DI8" s="646"/>
      <c r="DJ8" s="646"/>
      <c r="DK8" s="646"/>
      <c r="DL8" s="646"/>
      <c r="DM8" s="646"/>
      <c r="DN8" s="646"/>
      <c r="DO8" s="646"/>
      <c r="DP8" s="647"/>
      <c r="DQ8" s="654">
        <v>16492992</v>
      </c>
      <c r="DR8" s="646"/>
      <c r="DS8" s="646"/>
      <c r="DT8" s="646"/>
      <c r="DU8" s="646"/>
      <c r="DV8" s="646"/>
      <c r="DW8" s="646"/>
      <c r="DX8" s="646"/>
      <c r="DY8" s="646"/>
      <c r="DZ8" s="646"/>
      <c r="EA8" s="646"/>
      <c r="EB8" s="646"/>
      <c r="EC8" s="655"/>
    </row>
    <row r="9" spans="2:143" ht="11.25" customHeight="1" x14ac:dyDescent="0.15">
      <c r="B9" s="642" t="s">
        <v>239</v>
      </c>
      <c r="C9" s="643"/>
      <c r="D9" s="643"/>
      <c r="E9" s="643"/>
      <c r="F9" s="643"/>
      <c r="G9" s="643"/>
      <c r="H9" s="643"/>
      <c r="I9" s="643"/>
      <c r="J9" s="643"/>
      <c r="K9" s="643"/>
      <c r="L9" s="643"/>
      <c r="M9" s="643"/>
      <c r="N9" s="643"/>
      <c r="O9" s="643"/>
      <c r="P9" s="643"/>
      <c r="Q9" s="644"/>
      <c r="R9" s="645">
        <v>88518</v>
      </c>
      <c r="S9" s="646"/>
      <c r="T9" s="646"/>
      <c r="U9" s="646"/>
      <c r="V9" s="646"/>
      <c r="W9" s="646"/>
      <c r="X9" s="646"/>
      <c r="Y9" s="647"/>
      <c r="Z9" s="648">
        <v>0.1</v>
      </c>
      <c r="AA9" s="648"/>
      <c r="AB9" s="648"/>
      <c r="AC9" s="648"/>
      <c r="AD9" s="649">
        <v>88518</v>
      </c>
      <c r="AE9" s="649"/>
      <c r="AF9" s="649"/>
      <c r="AG9" s="649"/>
      <c r="AH9" s="649"/>
      <c r="AI9" s="649"/>
      <c r="AJ9" s="649"/>
      <c r="AK9" s="649"/>
      <c r="AL9" s="650">
        <v>0.2</v>
      </c>
      <c r="AM9" s="651"/>
      <c r="AN9" s="651"/>
      <c r="AO9" s="652"/>
      <c r="AP9" s="642" t="s">
        <v>240</v>
      </c>
      <c r="AQ9" s="643"/>
      <c r="AR9" s="643"/>
      <c r="AS9" s="643"/>
      <c r="AT9" s="643"/>
      <c r="AU9" s="643"/>
      <c r="AV9" s="643"/>
      <c r="AW9" s="643"/>
      <c r="AX9" s="643"/>
      <c r="AY9" s="643"/>
      <c r="AZ9" s="643"/>
      <c r="BA9" s="643"/>
      <c r="BB9" s="643"/>
      <c r="BC9" s="643"/>
      <c r="BD9" s="643"/>
      <c r="BE9" s="643"/>
      <c r="BF9" s="644"/>
      <c r="BG9" s="645">
        <v>8921309</v>
      </c>
      <c r="BH9" s="646"/>
      <c r="BI9" s="646"/>
      <c r="BJ9" s="646"/>
      <c r="BK9" s="646"/>
      <c r="BL9" s="646"/>
      <c r="BM9" s="646"/>
      <c r="BN9" s="647"/>
      <c r="BO9" s="648">
        <v>36</v>
      </c>
      <c r="BP9" s="648"/>
      <c r="BQ9" s="648"/>
      <c r="BR9" s="648"/>
      <c r="BS9" s="654" t="s">
        <v>128</v>
      </c>
      <c r="BT9" s="646"/>
      <c r="BU9" s="646"/>
      <c r="BV9" s="646"/>
      <c r="BW9" s="646"/>
      <c r="BX9" s="646"/>
      <c r="BY9" s="646"/>
      <c r="BZ9" s="646"/>
      <c r="CA9" s="646"/>
      <c r="CB9" s="655"/>
      <c r="CD9" s="660" t="s">
        <v>241</v>
      </c>
      <c r="CE9" s="661"/>
      <c r="CF9" s="661"/>
      <c r="CG9" s="661"/>
      <c r="CH9" s="661"/>
      <c r="CI9" s="661"/>
      <c r="CJ9" s="661"/>
      <c r="CK9" s="661"/>
      <c r="CL9" s="661"/>
      <c r="CM9" s="661"/>
      <c r="CN9" s="661"/>
      <c r="CO9" s="661"/>
      <c r="CP9" s="661"/>
      <c r="CQ9" s="662"/>
      <c r="CR9" s="645">
        <v>6397564</v>
      </c>
      <c r="CS9" s="646"/>
      <c r="CT9" s="646"/>
      <c r="CU9" s="646"/>
      <c r="CV9" s="646"/>
      <c r="CW9" s="646"/>
      <c r="CX9" s="646"/>
      <c r="CY9" s="647"/>
      <c r="CZ9" s="648">
        <v>8.6</v>
      </c>
      <c r="DA9" s="648"/>
      <c r="DB9" s="648"/>
      <c r="DC9" s="648"/>
      <c r="DD9" s="654">
        <v>6091</v>
      </c>
      <c r="DE9" s="646"/>
      <c r="DF9" s="646"/>
      <c r="DG9" s="646"/>
      <c r="DH9" s="646"/>
      <c r="DI9" s="646"/>
      <c r="DJ9" s="646"/>
      <c r="DK9" s="646"/>
      <c r="DL9" s="646"/>
      <c r="DM9" s="646"/>
      <c r="DN9" s="646"/>
      <c r="DO9" s="646"/>
      <c r="DP9" s="647"/>
      <c r="DQ9" s="654">
        <v>5751156</v>
      </c>
      <c r="DR9" s="646"/>
      <c r="DS9" s="646"/>
      <c r="DT9" s="646"/>
      <c r="DU9" s="646"/>
      <c r="DV9" s="646"/>
      <c r="DW9" s="646"/>
      <c r="DX9" s="646"/>
      <c r="DY9" s="646"/>
      <c r="DZ9" s="646"/>
      <c r="EA9" s="646"/>
      <c r="EB9" s="646"/>
      <c r="EC9" s="655"/>
    </row>
    <row r="10" spans="2:143" ht="11.25" customHeight="1" x14ac:dyDescent="0.15">
      <c r="B10" s="642" t="s">
        <v>242</v>
      </c>
      <c r="C10" s="643"/>
      <c r="D10" s="643"/>
      <c r="E10" s="643"/>
      <c r="F10" s="643"/>
      <c r="G10" s="643"/>
      <c r="H10" s="643"/>
      <c r="I10" s="643"/>
      <c r="J10" s="643"/>
      <c r="K10" s="643"/>
      <c r="L10" s="643"/>
      <c r="M10" s="643"/>
      <c r="N10" s="643"/>
      <c r="O10" s="643"/>
      <c r="P10" s="643"/>
      <c r="Q10" s="644"/>
      <c r="R10" s="645" t="s">
        <v>128</v>
      </c>
      <c r="S10" s="646"/>
      <c r="T10" s="646"/>
      <c r="U10" s="646"/>
      <c r="V10" s="646"/>
      <c r="W10" s="646"/>
      <c r="X10" s="646"/>
      <c r="Y10" s="647"/>
      <c r="Z10" s="648" t="s">
        <v>128</v>
      </c>
      <c r="AA10" s="648"/>
      <c r="AB10" s="648"/>
      <c r="AC10" s="648"/>
      <c r="AD10" s="649" t="s">
        <v>128</v>
      </c>
      <c r="AE10" s="649"/>
      <c r="AF10" s="649"/>
      <c r="AG10" s="649"/>
      <c r="AH10" s="649"/>
      <c r="AI10" s="649"/>
      <c r="AJ10" s="649"/>
      <c r="AK10" s="649"/>
      <c r="AL10" s="650" t="s">
        <v>128</v>
      </c>
      <c r="AM10" s="651"/>
      <c r="AN10" s="651"/>
      <c r="AO10" s="652"/>
      <c r="AP10" s="642" t="s">
        <v>243</v>
      </c>
      <c r="AQ10" s="643"/>
      <c r="AR10" s="643"/>
      <c r="AS10" s="643"/>
      <c r="AT10" s="643"/>
      <c r="AU10" s="643"/>
      <c r="AV10" s="643"/>
      <c r="AW10" s="643"/>
      <c r="AX10" s="643"/>
      <c r="AY10" s="643"/>
      <c r="AZ10" s="643"/>
      <c r="BA10" s="643"/>
      <c r="BB10" s="643"/>
      <c r="BC10" s="643"/>
      <c r="BD10" s="643"/>
      <c r="BE10" s="643"/>
      <c r="BF10" s="644"/>
      <c r="BG10" s="645">
        <v>442288</v>
      </c>
      <c r="BH10" s="646"/>
      <c r="BI10" s="646"/>
      <c r="BJ10" s="646"/>
      <c r="BK10" s="646"/>
      <c r="BL10" s="646"/>
      <c r="BM10" s="646"/>
      <c r="BN10" s="647"/>
      <c r="BO10" s="648">
        <v>1.8</v>
      </c>
      <c r="BP10" s="648"/>
      <c r="BQ10" s="648"/>
      <c r="BR10" s="648"/>
      <c r="BS10" s="654" t="s">
        <v>128</v>
      </c>
      <c r="BT10" s="646"/>
      <c r="BU10" s="646"/>
      <c r="BV10" s="646"/>
      <c r="BW10" s="646"/>
      <c r="BX10" s="646"/>
      <c r="BY10" s="646"/>
      <c r="BZ10" s="646"/>
      <c r="CA10" s="646"/>
      <c r="CB10" s="655"/>
      <c r="CD10" s="660" t="s">
        <v>244</v>
      </c>
      <c r="CE10" s="661"/>
      <c r="CF10" s="661"/>
      <c r="CG10" s="661"/>
      <c r="CH10" s="661"/>
      <c r="CI10" s="661"/>
      <c r="CJ10" s="661"/>
      <c r="CK10" s="661"/>
      <c r="CL10" s="661"/>
      <c r="CM10" s="661"/>
      <c r="CN10" s="661"/>
      <c r="CO10" s="661"/>
      <c r="CP10" s="661"/>
      <c r="CQ10" s="662"/>
      <c r="CR10" s="645">
        <v>39032</v>
      </c>
      <c r="CS10" s="646"/>
      <c r="CT10" s="646"/>
      <c r="CU10" s="646"/>
      <c r="CV10" s="646"/>
      <c r="CW10" s="646"/>
      <c r="CX10" s="646"/>
      <c r="CY10" s="647"/>
      <c r="CZ10" s="648">
        <v>0.1</v>
      </c>
      <c r="DA10" s="648"/>
      <c r="DB10" s="648"/>
      <c r="DC10" s="648"/>
      <c r="DD10" s="654" t="s">
        <v>128</v>
      </c>
      <c r="DE10" s="646"/>
      <c r="DF10" s="646"/>
      <c r="DG10" s="646"/>
      <c r="DH10" s="646"/>
      <c r="DI10" s="646"/>
      <c r="DJ10" s="646"/>
      <c r="DK10" s="646"/>
      <c r="DL10" s="646"/>
      <c r="DM10" s="646"/>
      <c r="DN10" s="646"/>
      <c r="DO10" s="646"/>
      <c r="DP10" s="647"/>
      <c r="DQ10" s="654">
        <v>38102</v>
      </c>
      <c r="DR10" s="646"/>
      <c r="DS10" s="646"/>
      <c r="DT10" s="646"/>
      <c r="DU10" s="646"/>
      <c r="DV10" s="646"/>
      <c r="DW10" s="646"/>
      <c r="DX10" s="646"/>
      <c r="DY10" s="646"/>
      <c r="DZ10" s="646"/>
      <c r="EA10" s="646"/>
      <c r="EB10" s="646"/>
      <c r="EC10" s="655"/>
    </row>
    <row r="11" spans="2:143" ht="11.25" customHeight="1" x14ac:dyDescent="0.15">
      <c r="B11" s="642" t="s">
        <v>245</v>
      </c>
      <c r="C11" s="643"/>
      <c r="D11" s="643"/>
      <c r="E11" s="643"/>
      <c r="F11" s="643"/>
      <c r="G11" s="643"/>
      <c r="H11" s="643"/>
      <c r="I11" s="643"/>
      <c r="J11" s="643"/>
      <c r="K11" s="643"/>
      <c r="L11" s="643"/>
      <c r="M11" s="643"/>
      <c r="N11" s="643"/>
      <c r="O11" s="643"/>
      <c r="P11" s="643"/>
      <c r="Q11" s="644"/>
      <c r="R11" s="645">
        <v>3116544</v>
      </c>
      <c r="S11" s="646"/>
      <c r="T11" s="646"/>
      <c r="U11" s="646"/>
      <c r="V11" s="646"/>
      <c r="W11" s="646"/>
      <c r="X11" s="646"/>
      <c r="Y11" s="647"/>
      <c r="Z11" s="650">
        <v>4.0999999999999996</v>
      </c>
      <c r="AA11" s="651"/>
      <c r="AB11" s="651"/>
      <c r="AC11" s="663"/>
      <c r="AD11" s="654">
        <v>3116544</v>
      </c>
      <c r="AE11" s="646"/>
      <c r="AF11" s="646"/>
      <c r="AG11" s="646"/>
      <c r="AH11" s="646"/>
      <c r="AI11" s="646"/>
      <c r="AJ11" s="646"/>
      <c r="AK11" s="647"/>
      <c r="AL11" s="650">
        <v>7.7</v>
      </c>
      <c r="AM11" s="651"/>
      <c r="AN11" s="651"/>
      <c r="AO11" s="652"/>
      <c r="AP11" s="642" t="s">
        <v>246</v>
      </c>
      <c r="AQ11" s="643"/>
      <c r="AR11" s="643"/>
      <c r="AS11" s="643"/>
      <c r="AT11" s="643"/>
      <c r="AU11" s="643"/>
      <c r="AV11" s="643"/>
      <c r="AW11" s="643"/>
      <c r="AX11" s="643"/>
      <c r="AY11" s="643"/>
      <c r="AZ11" s="643"/>
      <c r="BA11" s="643"/>
      <c r="BB11" s="643"/>
      <c r="BC11" s="643"/>
      <c r="BD11" s="643"/>
      <c r="BE11" s="643"/>
      <c r="BF11" s="644"/>
      <c r="BG11" s="645">
        <v>1256553</v>
      </c>
      <c r="BH11" s="646"/>
      <c r="BI11" s="646"/>
      <c r="BJ11" s="646"/>
      <c r="BK11" s="646"/>
      <c r="BL11" s="646"/>
      <c r="BM11" s="646"/>
      <c r="BN11" s="647"/>
      <c r="BO11" s="648">
        <v>5.0999999999999996</v>
      </c>
      <c r="BP11" s="648"/>
      <c r="BQ11" s="648"/>
      <c r="BR11" s="648"/>
      <c r="BS11" s="654">
        <v>164698</v>
      </c>
      <c r="BT11" s="646"/>
      <c r="BU11" s="646"/>
      <c r="BV11" s="646"/>
      <c r="BW11" s="646"/>
      <c r="BX11" s="646"/>
      <c r="BY11" s="646"/>
      <c r="BZ11" s="646"/>
      <c r="CA11" s="646"/>
      <c r="CB11" s="655"/>
      <c r="CD11" s="660" t="s">
        <v>247</v>
      </c>
      <c r="CE11" s="661"/>
      <c r="CF11" s="661"/>
      <c r="CG11" s="661"/>
      <c r="CH11" s="661"/>
      <c r="CI11" s="661"/>
      <c r="CJ11" s="661"/>
      <c r="CK11" s="661"/>
      <c r="CL11" s="661"/>
      <c r="CM11" s="661"/>
      <c r="CN11" s="661"/>
      <c r="CO11" s="661"/>
      <c r="CP11" s="661"/>
      <c r="CQ11" s="662"/>
      <c r="CR11" s="645">
        <v>950388</v>
      </c>
      <c r="CS11" s="646"/>
      <c r="CT11" s="646"/>
      <c r="CU11" s="646"/>
      <c r="CV11" s="646"/>
      <c r="CW11" s="646"/>
      <c r="CX11" s="646"/>
      <c r="CY11" s="647"/>
      <c r="CZ11" s="648">
        <v>1.3</v>
      </c>
      <c r="DA11" s="648"/>
      <c r="DB11" s="648"/>
      <c r="DC11" s="648"/>
      <c r="DD11" s="654">
        <v>251488</v>
      </c>
      <c r="DE11" s="646"/>
      <c r="DF11" s="646"/>
      <c r="DG11" s="646"/>
      <c r="DH11" s="646"/>
      <c r="DI11" s="646"/>
      <c r="DJ11" s="646"/>
      <c r="DK11" s="646"/>
      <c r="DL11" s="646"/>
      <c r="DM11" s="646"/>
      <c r="DN11" s="646"/>
      <c r="DO11" s="646"/>
      <c r="DP11" s="647"/>
      <c r="DQ11" s="654">
        <v>459154</v>
      </c>
      <c r="DR11" s="646"/>
      <c r="DS11" s="646"/>
      <c r="DT11" s="646"/>
      <c r="DU11" s="646"/>
      <c r="DV11" s="646"/>
      <c r="DW11" s="646"/>
      <c r="DX11" s="646"/>
      <c r="DY11" s="646"/>
      <c r="DZ11" s="646"/>
      <c r="EA11" s="646"/>
      <c r="EB11" s="646"/>
      <c r="EC11" s="655"/>
    </row>
    <row r="12" spans="2:143" ht="11.25" customHeight="1" x14ac:dyDescent="0.15">
      <c r="B12" s="642" t="s">
        <v>248</v>
      </c>
      <c r="C12" s="643"/>
      <c r="D12" s="643"/>
      <c r="E12" s="643"/>
      <c r="F12" s="643"/>
      <c r="G12" s="643"/>
      <c r="H12" s="643"/>
      <c r="I12" s="643"/>
      <c r="J12" s="643"/>
      <c r="K12" s="643"/>
      <c r="L12" s="643"/>
      <c r="M12" s="643"/>
      <c r="N12" s="643"/>
      <c r="O12" s="643"/>
      <c r="P12" s="643"/>
      <c r="Q12" s="644"/>
      <c r="R12" s="645">
        <v>38313</v>
      </c>
      <c r="S12" s="646"/>
      <c r="T12" s="646"/>
      <c r="U12" s="646"/>
      <c r="V12" s="646"/>
      <c r="W12" s="646"/>
      <c r="X12" s="646"/>
      <c r="Y12" s="647"/>
      <c r="Z12" s="648">
        <v>0.1</v>
      </c>
      <c r="AA12" s="648"/>
      <c r="AB12" s="648"/>
      <c r="AC12" s="648"/>
      <c r="AD12" s="649">
        <v>38313</v>
      </c>
      <c r="AE12" s="649"/>
      <c r="AF12" s="649"/>
      <c r="AG12" s="649"/>
      <c r="AH12" s="649"/>
      <c r="AI12" s="649"/>
      <c r="AJ12" s="649"/>
      <c r="AK12" s="649"/>
      <c r="AL12" s="650">
        <v>0.1</v>
      </c>
      <c r="AM12" s="651"/>
      <c r="AN12" s="651"/>
      <c r="AO12" s="652"/>
      <c r="AP12" s="642" t="s">
        <v>249</v>
      </c>
      <c r="AQ12" s="643"/>
      <c r="AR12" s="643"/>
      <c r="AS12" s="643"/>
      <c r="AT12" s="643"/>
      <c r="AU12" s="643"/>
      <c r="AV12" s="643"/>
      <c r="AW12" s="643"/>
      <c r="AX12" s="643"/>
      <c r="AY12" s="643"/>
      <c r="AZ12" s="643"/>
      <c r="BA12" s="643"/>
      <c r="BB12" s="643"/>
      <c r="BC12" s="643"/>
      <c r="BD12" s="643"/>
      <c r="BE12" s="643"/>
      <c r="BF12" s="644"/>
      <c r="BG12" s="645">
        <v>10032747</v>
      </c>
      <c r="BH12" s="646"/>
      <c r="BI12" s="646"/>
      <c r="BJ12" s="646"/>
      <c r="BK12" s="646"/>
      <c r="BL12" s="646"/>
      <c r="BM12" s="646"/>
      <c r="BN12" s="647"/>
      <c r="BO12" s="648">
        <v>40.5</v>
      </c>
      <c r="BP12" s="648"/>
      <c r="BQ12" s="648"/>
      <c r="BR12" s="648"/>
      <c r="BS12" s="654" t="s">
        <v>128</v>
      </c>
      <c r="BT12" s="646"/>
      <c r="BU12" s="646"/>
      <c r="BV12" s="646"/>
      <c r="BW12" s="646"/>
      <c r="BX12" s="646"/>
      <c r="BY12" s="646"/>
      <c r="BZ12" s="646"/>
      <c r="CA12" s="646"/>
      <c r="CB12" s="655"/>
      <c r="CD12" s="660" t="s">
        <v>250</v>
      </c>
      <c r="CE12" s="661"/>
      <c r="CF12" s="661"/>
      <c r="CG12" s="661"/>
      <c r="CH12" s="661"/>
      <c r="CI12" s="661"/>
      <c r="CJ12" s="661"/>
      <c r="CK12" s="661"/>
      <c r="CL12" s="661"/>
      <c r="CM12" s="661"/>
      <c r="CN12" s="661"/>
      <c r="CO12" s="661"/>
      <c r="CP12" s="661"/>
      <c r="CQ12" s="662"/>
      <c r="CR12" s="645">
        <v>1339137</v>
      </c>
      <c r="CS12" s="646"/>
      <c r="CT12" s="646"/>
      <c r="CU12" s="646"/>
      <c r="CV12" s="646"/>
      <c r="CW12" s="646"/>
      <c r="CX12" s="646"/>
      <c r="CY12" s="647"/>
      <c r="CZ12" s="648">
        <v>1.8</v>
      </c>
      <c r="DA12" s="648"/>
      <c r="DB12" s="648"/>
      <c r="DC12" s="648"/>
      <c r="DD12" s="654">
        <v>2027</v>
      </c>
      <c r="DE12" s="646"/>
      <c r="DF12" s="646"/>
      <c r="DG12" s="646"/>
      <c r="DH12" s="646"/>
      <c r="DI12" s="646"/>
      <c r="DJ12" s="646"/>
      <c r="DK12" s="646"/>
      <c r="DL12" s="646"/>
      <c r="DM12" s="646"/>
      <c r="DN12" s="646"/>
      <c r="DO12" s="646"/>
      <c r="DP12" s="647"/>
      <c r="DQ12" s="654">
        <v>1033179</v>
      </c>
      <c r="DR12" s="646"/>
      <c r="DS12" s="646"/>
      <c r="DT12" s="646"/>
      <c r="DU12" s="646"/>
      <c r="DV12" s="646"/>
      <c r="DW12" s="646"/>
      <c r="DX12" s="646"/>
      <c r="DY12" s="646"/>
      <c r="DZ12" s="646"/>
      <c r="EA12" s="646"/>
      <c r="EB12" s="646"/>
      <c r="EC12" s="655"/>
    </row>
    <row r="13" spans="2:143" ht="11.25" customHeight="1" x14ac:dyDescent="0.15">
      <c r="B13" s="642" t="s">
        <v>251</v>
      </c>
      <c r="C13" s="643"/>
      <c r="D13" s="643"/>
      <c r="E13" s="643"/>
      <c r="F13" s="643"/>
      <c r="G13" s="643"/>
      <c r="H13" s="643"/>
      <c r="I13" s="643"/>
      <c r="J13" s="643"/>
      <c r="K13" s="643"/>
      <c r="L13" s="643"/>
      <c r="M13" s="643"/>
      <c r="N13" s="643"/>
      <c r="O13" s="643"/>
      <c r="P13" s="643"/>
      <c r="Q13" s="644"/>
      <c r="R13" s="645" t="s">
        <v>128</v>
      </c>
      <c r="S13" s="646"/>
      <c r="T13" s="646"/>
      <c r="U13" s="646"/>
      <c r="V13" s="646"/>
      <c r="W13" s="646"/>
      <c r="X13" s="646"/>
      <c r="Y13" s="647"/>
      <c r="Z13" s="648" t="s">
        <v>252</v>
      </c>
      <c r="AA13" s="648"/>
      <c r="AB13" s="648"/>
      <c r="AC13" s="648"/>
      <c r="AD13" s="649" t="s">
        <v>128</v>
      </c>
      <c r="AE13" s="649"/>
      <c r="AF13" s="649"/>
      <c r="AG13" s="649"/>
      <c r="AH13" s="649"/>
      <c r="AI13" s="649"/>
      <c r="AJ13" s="649"/>
      <c r="AK13" s="649"/>
      <c r="AL13" s="650" t="s">
        <v>252</v>
      </c>
      <c r="AM13" s="651"/>
      <c r="AN13" s="651"/>
      <c r="AO13" s="652"/>
      <c r="AP13" s="642" t="s">
        <v>253</v>
      </c>
      <c r="AQ13" s="643"/>
      <c r="AR13" s="643"/>
      <c r="AS13" s="643"/>
      <c r="AT13" s="643"/>
      <c r="AU13" s="643"/>
      <c r="AV13" s="643"/>
      <c r="AW13" s="643"/>
      <c r="AX13" s="643"/>
      <c r="AY13" s="643"/>
      <c r="AZ13" s="643"/>
      <c r="BA13" s="643"/>
      <c r="BB13" s="643"/>
      <c r="BC13" s="643"/>
      <c r="BD13" s="643"/>
      <c r="BE13" s="643"/>
      <c r="BF13" s="644"/>
      <c r="BG13" s="645">
        <v>9742040</v>
      </c>
      <c r="BH13" s="646"/>
      <c r="BI13" s="646"/>
      <c r="BJ13" s="646"/>
      <c r="BK13" s="646"/>
      <c r="BL13" s="646"/>
      <c r="BM13" s="646"/>
      <c r="BN13" s="647"/>
      <c r="BO13" s="648">
        <v>39.299999999999997</v>
      </c>
      <c r="BP13" s="648"/>
      <c r="BQ13" s="648"/>
      <c r="BR13" s="648"/>
      <c r="BS13" s="654" t="s">
        <v>128</v>
      </c>
      <c r="BT13" s="646"/>
      <c r="BU13" s="646"/>
      <c r="BV13" s="646"/>
      <c r="BW13" s="646"/>
      <c r="BX13" s="646"/>
      <c r="BY13" s="646"/>
      <c r="BZ13" s="646"/>
      <c r="CA13" s="646"/>
      <c r="CB13" s="655"/>
      <c r="CD13" s="660" t="s">
        <v>254</v>
      </c>
      <c r="CE13" s="661"/>
      <c r="CF13" s="661"/>
      <c r="CG13" s="661"/>
      <c r="CH13" s="661"/>
      <c r="CI13" s="661"/>
      <c r="CJ13" s="661"/>
      <c r="CK13" s="661"/>
      <c r="CL13" s="661"/>
      <c r="CM13" s="661"/>
      <c r="CN13" s="661"/>
      <c r="CO13" s="661"/>
      <c r="CP13" s="661"/>
      <c r="CQ13" s="662"/>
      <c r="CR13" s="645">
        <v>5215135</v>
      </c>
      <c r="CS13" s="646"/>
      <c r="CT13" s="646"/>
      <c r="CU13" s="646"/>
      <c r="CV13" s="646"/>
      <c r="CW13" s="646"/>
      <c r="CX13" s="646"/>
      <c r="CY13" s="647"/>
      <c r="CZ13" s="648">
        <v>7</v>
      </c>
      <c r="DA13" s="648"/>
      <c r="DB13" s="648"/>
      <c r="DC13" s="648"/>
      <c r="DD13" s="654">
        <v>1287913</v>
      </c>
      <c r="DE13" s="646"/>
      <c r="DF13" s="646"/>
      <c r="DG13" s="646"/>
      <c r="DH13" s="646"/>
      <c r="DI13" s="646"/>
      <c r="DJ13" s="646"/>
      <c r="DK13" s="646"/>
      <c r="DL13" s="646"/>
      <c r="DM13" s="646"/>
      <c r="DN13" s="646"/>
      <c r="DO13" s="646"/>
      <c r="DP13" s="647"/>
      <c r="DQ13" s="654">
        <v>3940284</v>
      </c>
      <c r="DR13" s="646"/>
      <c r="DS13" s="646"/>
      <c r="DT13" s="646"/>
      <c r="DU13" s="646"/>
      <c r="DV13" s="646"/>
      <c r="DW13" s="646"/>
      <c r="DX13" s="646"/>
      <c r="DY13" s="646"/>
      <c r="DZ13" s="646"/>
      <c r="EA13" s="646"/>
      <c r="EB13" s="646"/>
      <c r="EC13" s="655"/>
    </row>
    <row r="14" spans="2:143" ht="11.25" customHeight="1" x14ac:dyDescent="0.15">
      <c r="B14" s="642" t="s">
        <v>255</v>
      </c>
      <c r="C14" s="643"/>
      <c r="D14" s="643"/>
      <c r="E14" s="643"/>
      <c r="F14" s="643"/>
      <c r="G14" s="643"/>
      <c r="H14" s="643"/>
      <c r="I14" s="643"/>
      <c r="J14" s="643"/>
      <c r="K14" s="643"/>
      <c r="L14" s="643"/>
      <c r="M14" s="643"/>
      <c r="N14" s="643"/>
      <c r="O14" s="643"/>
      <c r="P14" s="643"/>
      <c r="Q14" s="644"/>
      <c r="R14" s="645">
        <v>98047</v>
      </c>
      <c r="S14" s="646"/>
      <c r="T14" s="646"/>
      <c r="U14" s="646"/>
      <c r="V14" s="646"/>
      <c r="W14" s="646"/>
      <c r="X14" s="646"/>
      <c r="Y14" s="647"/>
      <c r="Z14" s="648">
        <v>0.1</v>
      </c>
      <c r="AA14" s="648"/>
      <c r="AB14" s="648"/>
      <c r="AC14" s="648"/>
      <c r="AD14" s="649">
        <v>98047</v>
      </c>
      <c r="AE14" s="649"/>
      <c r="AF14" s="649"/>
      <c r="AG14" s="649"/>
      <c r="AH14" s="649"/>
      <c r="AI14" s="649"/>
      <c r="AJ14" s="649"/>
      <c r="AK14" s="649"/>
      <c r="AL14" s="650">
        <v>0.2</v>
      </c>
      <c r="AM14" s="651"/>
      <c r="AN14" s="651"/>
      <c r="AO14" s="652"/>
      <c r="AP14" s="642" t="s">
        <v>256</v>
      </c>
      <c r="AQ14" s="643"/>
      <c r="AR14" s="643"/>
      <c r="AS14" s="643"/>
      <c r="AT14" s="643"/>
      <c r="AU14" s="643"/>
      <c r="AV14" s="643"/>
      <c r="AW14" s="643"/>
      <c r="AX14" s="643"/>
      <c r="AY14" s="643"/>
      <c r="AZ14" s="643"/>
      <c r="BA14" s="643"/>
      <c r="BB14" s="643"/>
      <c r="BC14" s="643"/>
      <c r="BD14" s="643"/>
      <c r="BE14" s="643"/>
      <c r="BF14" s="644"/>
      <c r="BG14" s="645">
        <v>426781</v>
      </c>
      <c r="BH14" s="646"/>
      <c r="BI14" s="646"/>
      <c r="BJ14" s="646"/>
      <c r="BK14" s="646"/>
      <c r="BL14" s="646"/>
      <c r="BM14" s="646"/>
      <c r="BN14" s="647"/>
      <c r="BO14" s="648">
        <v>1.7</v>
      </c>
      <c r="BP14" s="648"/>
      <c r="BQ14" s="648"/>
      <c r="BR14" s="648"/>
      <c r="BS14" s="654" t="s">
        <v>128</v>
      </c>
      <c r="BT14" s="646"/>
      <c r="BU14" s="646"/>
      <c r="BV14" s="646"/>
      <c r="BW14" s="646"/>
      <c r="BX14" s="646"/>
      <c r="BY14" s="646"/>
      <c r="BZ14" s="646"/>
      <c r="CA14" s="646"/>
      <c r="CB14" s="655"/>
      <c r="CD14" s="660" t="s">
        <v>257</v>
      </c>
      <c r="CE14" s="661"/>
      <c r="CF14" s="661"/>
      <c r="CG14" s="661"/>
      <c r="CH14" s="661"/>
      <c r="CI14" s="661"/>
      <c r="CJ14" s="661"/>
      <c r="CK14" s="661"/>
      <c r="CL14" s="661"/>
      <c r="CM14" s="661"/>
      <c r="CN14" s="661"/>
      <c r="CO14" s="661"/>
      <c r="CP14" s="661"/>
      <c r="CQ14" s="662"/>
      <c r="CR14" s="645">
        <v>1829717</v>
      </c>
      <c r="CS14" s="646"/>
      <c r="CT14" s="646"/>
      <c r="CU14" s="646"/>
      <c r="CV14" s="646"/>
      <c r="CW14" s="646"/>
      <c r="CX14" s="646"/>
      <c r="CY14" s="647"/>
      <c r="CZ14" s="648">
        <v>2.5</v>
      </c>
      <c r="DA14" s="648"/>
      <c r="DB14" s="648"/>
      <c r="DC14" s="648"/>
      <c r="DD14" s="654">
        <v>41083</v>
      </c>
      <c r="DE14" s="646"/>
      <c r="DF14" s="646"/>
      <c r="DG14" s="646"/>
      <c r="DH14" s="646"/>
      <c r="DI14" s="646"/>
      <c r="DJ14" s="646"/>
      <c r="DK14" s="646"/>
      <c r="DL14" s="646"/>
      <c r="DM14" s="646"/>
      <c r="DN14" s="646"/>
      <c r="DO14" s="646"/>
      <c r="DP14" s="647"/>
      <c r="DQ14" s="654">
        <v>1706192</v>
      </c>
      <c r="DR14" s="646"/>
      <c r="DS14" s="646"/>
      <c r="DT14" s="646"/>
      <c r="DU14" s="646"/>
      <c r="DV14" s="646"/>
      <c r="DW14" s="646"/>
      <c r="DX14" s="646"/>
      <c r="DY14" s="646"/>
      <c r="DZ14" s="646"/>
      <c r="EA14" s="646"/>
      <c r="EB14" s="646"/>
      <c r="EC14" s="655"/>
    </row>
    <row r="15" spans="2:143" ht="11.25" customHeight="1" x14ac:dyDescent="0.15">
      <c r="B15" s="642" t="s">
        <v>258</v>
      </c>
      <c r="C15" s="643"/>
      <c r="D15" s="643"/>
      <c r="E15" s="643"/>
      <c r="F15" s="643"/>
      <c r="G15" s="643"/>
      <c r="H15" s="643"/>
      <c r="I15" s="643"/>
      <c r="J15" s="643"/>
      <c r="K15" s="643"/>
      <c r="L15" s="643"/>
      <c r="M15" s="643"/>
      <c r="N15" s="643"/>
      <c r="O15" s="643"/>
      <c r="P15" s="643"/>
      <c r="Q15" s="644"/>
      <c r="R15" s="645" t="s">
        <v>128</v>
      </c>
      <c r="S15" s="646"/>
      <c r="T15" s="646"/>
      <c r="U15" s="646"/>
      <c r="V15" s="646"/>
      <c r="W15" s="646"/>
      <c r="X15" s="646"/>
      <c r="Y15" s="647"/>
      <c r="Z15" s="648" t="s">
        <v>128</v>
      </c>
      <c r="AA15" s="648"/>
      <c r="AB15" s="648"/>
      <c r="AC15" s="648"/>
      <c r="AD15" s="649" t="s">
        <v>128</v>
      </c>
      <c r="AE15" s="649"/>
      <c r="AF15" s="649"/>
      <c r="AG15" s="649"/>
      <c r="AH15" s="649"/>
      <c r="AI15" s="649"/>
      <c r="AJ15" s="649"/>
      <c r="AK15" s="649"/>
      <c r="AL15" s="650" t="s">
        <v>128</v>
      </c>
      <c r="AM15" s="651"/>
      <c r="AN15" s="651"/>
      <c r="AO15" s="652"/>
      <c r="AP15" s="642" t="s">
        <v>259</v>
      </c>
      <c r="AQ15" s="643"/>
      <c r="AR15" s="643"/>
      <c r="AS15" s="643"/>
      <c r="AT15" s="643"/>
      <c r="AU15" s="643"/>
      <c r="AV15" s="643"/>
      <c r="AW15" s="643"/>
      <c r="AX15" s="643"/>
      <c r="AY15" s="643"/>
      <c r="AZ15" s="643"/>
      <c r="BA15" s="643"/>
      <c r="BB15" s="643"/>
      <c r="BC15" s="643"/>
      <c r="BD15" s="643"/>
      <c r="BE15" s="643"/>
      <c r="BF15" s="644"/>
      <c r="BG15" s="645">
        <v>1432231</v>
      </c>
      <c r="BH15" s="646"/>
      <c r="BI15" s="646"/>
      <c r="BJ15" s="646"/>
      <c r="BK15" s="646"/>
      <c r="BL15" s="646"/>
      <c r="BM15" s="646"/>
      <c r="BN15" s="647"/>
      <c r="BO15" s="648">
        <v>5.8</v>
      </c>
      <c r="BP15" s="648"/>
      <c r="BQ15" s="648"/>
      <c r="BR15" s="648"/>
      <c r="BS15" s="654" t="s">
        <v>184</v>
      </c>
      <c r="BT15" s="646"/>
      <c r="BU15" s="646"/>
      <c r="BV15" s="646"/>
      <c r="BW15" s="646"/>
      <c r="BX15" s="646"/>
      <c r="BY15" s="646"/>
      <c r="BZ15" s="646"/>
      <c r="CA15" s="646"/>
      <c r="CB15" s="655"/>
      <c r="CD15" s="660" t="s">
        <v>260</v>
      </c>
      <c r="CE15" s="661"/>
      <c r="CF15" s="661"/>
      <c r="CG15" s="661"/>
      <c r="CH15" s="661"/>
      <c r="CI15" s="661"/>
      <c r="CJ15" s="661"/>
      <c r="CK15" s="661"/>
      <c r="CL15" s="661"/>
      <c r="CM15" s="661"/>
      <c r="CN15" s="661"/>
      <c r="CO15" s="661"/>
      <c r="CP15" s="661"/>
      <c r="CQ15" s="662"/>
      <c r="CR15" s="645">
        <v>6851388</v>
      </c>
      <c r="CS15" s="646"/>
      <c r="CT15" s="646"/>
      <c r="CU15" s="646"/>
      <c r="CV15" s="646"/>
      <c r="CW15" s="646"/>
      <c r="CX15" s="646"/>
      <c r="CY15" s="647"/>
      <c r="CZ15" s="648">
        <v>9.1999999999999993</v>
      </c>
      <c r="DA15" s="648"/>
      <c r="DB15" s="648"/>
      <c r="DC15" s="648"/>
      <c r="DD15" s="654">
        <v>508500</v>
      </c>
      <c r="DE15" s="646"/>
      <c r="DF15" s="646"/>
      <c r="DG15" s="646"/>
      <c r="DH15" s="646"/>
      <c r="DI15" s="646"/>
      <c r="DJ15" s="646"/>
      <c r="DK15" s="646"/>
      <c r="DL15" s="646"/>
      <c r="DM15" s="646"/>
      <c r="DN15" s="646"/>
      <c r="DO15" s="646"/>
      <c r="DP15" s="647"/>
      <c r="DQ15" s="654">
        <v>5573325</v>
      </c>
      <c r="DR15" s="646"/>
      <c r="DS15" s="646"/>
      <c r="DT15" s="646"/>
      <c r="DU15" s="646"/>
      <c r="DV15" s="646"/>
      <c r="DW15" s="646"/>
      <c r="DX15" s="646"/>
      <c r="DY15" s="646"/>
      <c r="DZ15" s="646"/>
      <c r="EA15" s="646"/>
      <c r="EB15" s="646"/>
      <c r="EC15" s="655"/>
    </row>
    <row r="16" spans="2:143" ht="11.25" customHeight="1" x14ac:dyDescent="0.15">
      <c r="B16" s="642" t="s">
        <v>261</v>
      </c>
      <c r="C16" s="643"/>
      <c r="D16" s="643"/>
      <c r="E16" s="643"/>
      <c r="F16" s="643"/>
      <c r="G16" s="643"/>
      <c r="H16" s="643"/>
      <c r="I16" s="643"/>
      <c r="J16" s="643"/>
      <c r="K16" s="643"/>
      <c r="L16" s="643"/>
      <c r="M16" s="643"/>
      <c r="N16" s="643"/>
      <c r="O16" s="643"/>
      <c r="P16" s="643"/>
      <c r="Q16" s="644"/>
      <c r="R16" s="645">
        <v>30521</v>
      </c>
      <c r="S16" s="646"/>
      <c r="T16" s="646"/>
      <c r="U16" s="646"/>
      <c r="V16" s="646"/>
      <c r="W16" s="646"/>
      <c r="X16" s="646"/>
      <c r="Y16" s="647"/>
      <c r="Z16" s="648">
        <v>0</v>
      </c>
      <c r="AA16" s="648"/>
      <c r="AB16" s="648"/>
      <c r="AC16" s="648"/>
      <c r="AD16" s="649">
        <v>30521</v>
      </c>
      <c r="AE16" s="649"/>
      <c r="AF16" s="649"/>
      <c r="AG16" s="649"/>
      <c r="AH16" s="649"/>
      <c r="AI16" s="649"/>
      <c r="AJ16" s="649"/>
      <c r="AK16" s="649"/>
      <c r="AL16" s="650">
        <v>0.1</v>
      </c>
      <c r="AM16" s="651"/>
      <c r="AN16" s="651"/>
      <c r="AO16" s="652"/>
      <c r="AP16" s="642" t="s">
        <v>262</v>
      </c>
      <c r="AQ16" s="643"/>
      <c r="AR16" s="643"/>
      <c r="AS16" s="643"/>
      <c r="AT16" s="643"/>
      <c r="AU16" s="643"/>
      <c r="AV16" s="643"/>
      <c r="AW16" s="643"/>
      <c r="AX16" s="643"/>
      <c r="AY16" s="643"/>
      <c r="AZ16" s="643"/>
      <c r="BA16" s="643"/>
      <c r="BB16" s="643"/>
      <c r="BC16" s="643"/>
      <c r="BD16" s="643"/>
      <c r="BE16" s="643"/>
      <c r="BF16" s="644"/>
      <c r="BG16" s="645" t="s">
        <v>128</v>
      </c>
      <c r="BH16" s="646"/>
      <c r="BI16" s="646"/>
      <c r="BJ16" s="646"/>
      <c r="BK16" s="646"/>
      <c r="BL16" s="646"/>
      <c r="BM16" s="646"/>
      <c r="BN16" s="647"/>
      <c r="BO16" s="648" t="s">
        <v>128</v>
      </c>
      <c r="BP16" s="648"/>
      <c r="BQ16" s="648"/>
      <c r="BR16" s="648"/>
      <c r="BS16" s="654" t="s">
        <v>128</v>
      </c>
      <c r="BT16" s="646"/>
      <c r="BU16" s="646"/>
      <c r="BV16" s="646"/>
      <c r="BW16" s="646"/>
      <c r="BX16" s="646"/>
      <c r="BY16" s="646"/>
      <c r="BZ16" s="646"/>
      <c r="CA16" s="646"/>
      <c r="CB16" s="655"/>
      <c r="CD16" s="660" t="s">
        <v>263</v>
      </c>
      <c r="CE16" s="661"/>
      <c r="CF16" s="661"/>
      <c r="CG16" s="661"/>
      <c r="CH16" s="661"/>
      <c r="CI16" s="661"/>
      <c r="CJ16" s="661"/>
      <c r="CK16" s="661"/>
      <c r="CL16" s="661"/>
      <c r="CM16" s="661"/>
      <c r="CN16" s="661"/>
      <c r="CO16" s="661"/>
      <c r="CP16" s="661"/>
      <c r="CQ16" s="662"/>
      <c r="CR16" s="645">
        <v>229960</v>
      </c>
      <c r="CS16" s="646"/>
      <c r="CT16" s="646"/>
      <c r="CU16" s="646"/>
      <c r="CV16" s="646"/>
      <c r="CW16" s="646"/>
      <c r="CX16" s="646"/>
      <c r="CY16" s="647"/>
      <c r="CZ16" s="648">
        <v>0.3</v>
      </c>
      <c r="DA16" s="648"/>
      <c r="DB16" s="648"/>
      <c r="DC16" s="648"/>
      <c r="DD16" s="654" t="s">
        <v>128</v>
      </c>
      <c r="DE16" s="646"/>
      <c r="DF16" s="646"/>
      <c r="DG16" s="646"/>
      <c r="DH16" s="646"/>
      <c r="DI16" s="646"/>
      <c r="DJ16" s="646"/>
      <c r="DK16" s="646"/>
      <c r="DL16" s="646"/>
      <c r="DM16" s="646"/>
      <c r="DN16" s="646"/>
      <c r="DO16" s="646"/>
      <c r="DP16" s="647"/>
      <c r="DQ16" s="654">
        <v>27794</v>
      </c>
      <c r="DR16" s="646"/>
      <c r="DS16" s="646"/>
      <c r="DT16" s="646"/>
      <c r="DU16" s="646"/>
      <c r="DV16" s="646"/>
      <c r="DW16" s="646"/>
      <c r="DX16" s="646"/>
      <c r="DY16" s="646"/>
      <c r="DZ16" s="646"/>
      <c r="EA16" s="646"/>
      <c r="EB16" s="646"/>
      <c r="EC16" s="655"/>
    </row>
    <row r="17" spans="2:133" ht="11.25" customHeight="1" x14ac:dyDescent="0.15">
      <c r="B17" s="642" t="s">
        <v>264</v>
      </c>
      <c r="C17" s="643"/>
      <c r="D17" s="643"/>
      <c r="E17" s="643"/>
      <c r="F17" s="643"/>
      <c r="G17" s="643"/>
      <c r="H17" s="643"/>
      <c r="I17" s="643"/>
      <c r="J17" s="643"/>
      <c r="K17" s="643"/>
      <c r="L17" s="643"/>
      <c r="M17" s="643"/>
      <c r="N17" s="643"/>
      <c r="O17" s="643"/>
      <c r="P17" s="643"/>
      <c r="Q17" s="644"/>
      <c r="R17" s="645">
        <v>477098</v>
      </c>
      <c r="S17" s="646"/>
      <c r="T17" s="646"/>
      <c r="U17" s="646"/>
      <c r="V17" s="646"/>
      <c r="W17" s="646"/>
      <c r="X17" s="646"/>
      <c r="Y17" s="647"/>
      <c r="Z17" s="648">
        <v>0.6</v>
      </c>
      <c r="AA17" s="648"/>
      <c r="AB17" s="648"/>
      <c r="AC17" s="648"/>
      <c r="AD17" s="649">
        <v>477098</v>
      </c>
      <c r="AE17" s="649"/>
      <c r="AF17" s="649"/>
      <c r="AG17" s="649"/>
      <c r="AH17" s="649"/>
      <c r="AI17" s="649"/>
      <c r="AJ17" s="649"/>
      <c r="AK17" s="649"/>
      <c r="AL17" s="650">
        <v>1.2</v>
      </c>
      <c r="AM17" s="651"/>
      <c r="AN17" s="651"/>
      <c r="AO17" s="652"/>
      <c r="AP17" s="642" t="s">
        <v>265</v>
      </c>
      <c r="AQ17" s="643"/>
      <c r="AR17" s="643"/>
      <c r="AS17" s="643"/>
      <c r="AT17" s="643"/>
      <c r="AU17" s="643"/>
      <c r="AV17" s="643"/>
      <c r="AW17" s="643"/>
      <c r="AX17" s="643"/>
      <c r="AY17" s="643"/>
      <c r="AZ17" s="643"/>
      <c r="BA17" s="643"/>
      <c r="BB17" s="643"/>
      <c r="BC17" s="643"/>
      <c r="BD17" s="643"/>
      <c r="BE17" s="643"/>
      <c r="BF17" s="644"/>
      <c r="BG17" s="645" t="s">
        <v>128</v>
      </c>
      <c r="BH17" s="646"/>
      <c r="BI17" s="646"/>
      <c r="BJ17" s="646"/>
      <c r="BK17" s="646"/>
      <c r="BL17" s="646"/>
      <c r="BM17" s="646"/>
      <c r="BN17" s="647"/>
      <c r="BO17" s="648" t="s">
        <v>128</v>
      </c>
      <c r="BP17" s="648"/>
      <c r="BQ17" s="648"/>
      <c r="BR17" s="648"/>
      <c r="BS17" s="654" t="s">
        <v>128</v>
      </c>
      <c r="BT17" s="646"/>
      <c r="BU17" s="646"/>
      <c r="BV17" s="646"/>
      <c r="BW17" s="646"/>
      <c r="BX17" s="646"/>
      <c r="BY17" s="646"/>
      <c r="BZ17" s="646"/>
      <c r="CA17" s="646"/>
      <c r="CB17" s="655"/>
      <c r="CD17" s="660" t="s">
        <v>266</v>
      </c>
      <c r="CE17" s="661"/>
      <c r="CF17" s="661"/>
      <c r="CG17" s="661"/>
      <c r="CH17" s="661"/>
      <c r="CI17" s="661"/>
      <c r="CJ17" s="661"/>
      <c r="CK17" s="661"/>
      <c r="CL17" s="661"/>
      <c r="CM17" s="661"/>
      <c r="CN17" s="661"/>
      <c r="CO17" s="661"/>
      <c r="CP17" s="661"/>
      <c r="CQ17" s="662"/>
      <c r="CR17" s="645">
        <v>7459111</v>
      </c>
      <c r="CS17" s="646"/>
      <c r="CT17" s="646"/>
      <c r="CU17" s="646"/>
      <c r="CV17" s="646"/>
      <c r="CW17" s="646"/>
      <c r="CX17" s="646"/>
      <c r="CY17" s="647"/>
      <c r="CZ17" s="648">
        <v>10</v>
      </c>
      <c r="DA17" s="648"/>
      <c r="DB17" s="648"/>
      <c r="DC17" s="648"/>
      <c r="DD17" s="654" t="s">
        <v>128</v>
      </c>
      <c r="DE17" s="646"/>
      <c r="DF17" s="646"/>
      <c r="DG17" s="646"/>
      <c r="DH17" s="646"/>
      <c r="DI17" s="646"/>
      <c r="DJ17" s="646"/>
      <c r="DK17" s="646"/>
      <c r="DL17" s="646"/>
      <c r="DM17" s="646"/>
      <c r="DN17" s="646"/>
      <c r="DO17" s="646"/>
      <c r="DP17" s="647"/>
      <c r="DQ17" s="654">
        <v>7446179</v>
      </c>
      <c r="DR17" s="646"/>
      <c r="DS17" s="646"/>
      <c r="DT17" s="646"/>
      <c r="DU17" s="646"/>
      <c r="DV17" s="646"/>
      <c r="DW17" s="646"/>
      <c r="DX17" s="646"/>
      <c r="DY17" s="646"/>
      <c r="DZ17" s="646"/>
      <c r="EA17" s="646"/>
      <c r="EB17" s="646"/>
      <c r="EC17" s="655"/>
    </row>
    <row r="18" spans="2:133" ht="11.25" customHeight="1" x14ac:dyDescent="0.15">
      <c r="B18" s="642" t="s">
        <v>267</v>
      </c>
      <c r="C18" s="643"/>
      <c r="D18" s="643"/>
      <c r="E18" s="643"/>
      <c r="F18" s="643"/>
      <c r="G18" s="643"/>
      <c r="H18" s="643"/>
      <c r="I18" s="643"/>
      <c r="J18" s="643"/>
      <c r="K18" s="643"/>
      <c r="L18" s="643"/>
      <c r="M18" s="643"/>
      <c r="N18" s="643"/>
      <c r="O18" s="643"/>
      <c r="P18" s="643"/>
      <c r="Q18" s="644"/>
      <c r="R18" s="645">
        <v>171719</v>
      </c>
      <c r="S18" s="646"/>
      <c r="T18" s="646"/>
      <c r="U18" s="646"/>
      <c r="V18" s="646"/>
      <c r="W18" s="646"/>
      <c r="X18" s="646"/>
      <c r="Y18" s="647"/>
      <c r="Z18" s="648">
        <v>0.2</v>
      </c>
      <c r="AA18" s="648"/>
      <c r="AB18" s="648"/>
      <c r="AC18" s="648"/>
      <c r="AD18" s="649">
        <v>171719</v>
      </c>
      <c r="AE18" s="649"/>
      <c r="AF18" s="649"/>
      <c r="AG18" s="649"/>
      <c r="AH18" s="649"/>
      <c r="AI18" s="649"/>
      <c r="AJ18" s="649"/>
      <c r="AK18" s="649"/>
      <c r="AL18" s="650">
        <v>0.4</v>
      </c>
      <c r="AM18" s="651"/>
      <c r="AN18" s="651"/>
      <c r="AO18" s="652"/>
      <c r="AP18" s="642" t="s">
        <v>268</v>
      </c>
      <c r="AQ18" s="643"/>
      <c r="AR18" s="643"/>
      <c r="AS18" s="643"/>
      <c r="AT18" s="643"/>
      <c r="AU18" s="643"/>
      <c r="AV18" s="643"/>
      <c r="AW18" s="643"/>
      <c r="AX18" s="643"/>
      <c r="AY18" s="643"/>
      <c r="AZ18" s="643"/>
      <c r="BA18" s="643"/>
      <c r="BB18" s="643"/>
      <c r="BC18" s="643"/>
      <c r="BD18" s="643"/>
      <c r="BE18" s="643"/>
      <c r="BF18" s="644"/>
      <c r="BG18" s="645" t="s">
        <v>252</v>
      </c>
      <c r="BH18" s="646"/>
      <c r="BI18" s="646"/>
      <c r="BJ18" s="646"/>
      <c r="BK18" s="646"/>
      <c r="BL18" s="646"/>
      <c r="BM18" s="646"/>
      <c r="BN18" s="647"/>
      <c r="BO18" s="648" t="s">
        <v>184</v>
      </c>
      <c r="BP18" s="648"/>
      <c r="BQ18" s="648"/>
      <c r="BR18" s="648"/>
      <c r="BS18" s="654" t="s">
        <v>252</v>
      </c>
      <c r="BT18" s="646"/>
      <c r="BU18" s="646"/>
      <c r="BV18" s="646"/>
      <c r="BW18" s="646"/>
      <c r="BX18" s="646"/>
      <c r="BY18" s="646"/>
      <c r="BZ18" s="646"/>
      <c r="CA18" s="646"/>
      <c r="CB18" s="655"/>
      <c r="CD18" s="660" t="s">
        <v>269</v>
      </c>
      <c r="CE18" s="661"/>
      <c r="CF18" s="661"/>
      <c r="CG18" s="661"/>
      <c r="CH18" s="661"/>
      <c r="CI18" s="661"/>
      <c r="CJ18" s="661"/>
      <c r="CK18" s="661"/>
      <c r="CL18" s="661"/>
      <c r="CM18" s="661"/>
      <c r="CN18" s="661"/>
      <c r="CO18" s="661"/>
      <c r="CP18" s="661"/>
      <c r="CQ18" s="662"/>
      <c r="CR18" s="645" t="s">
        <v>128</v>
      </c>
      <c r="CS18" s="646"/>
      <c r="CT18" s="646"/>
      <c r="CU18" s="646"/>
      <c r="CV18" s="646"/>
      <c r="CW18" s="646"/>
      <c r="CX18" s="646"/>
      <c r="CY18" s="647"/>
      <c r="CZ18" s="648" t="s">
        <v>128</v>
      </c>
      <c r="DA18" s="648"/>
      <c r="DB18" s="648"/>
      <c r="DC18" s="648"/>
      <c r="DD18" s="654" t="s">
        <v>128</v>
      </c>
      <c r="DE18" s="646"/>
      <c r="DF18" s="646"/>
      <c r="DG18" s="646"/>
      <c r="DH18" s="646"/>
      <c r="DI18" s="646"/>
      <c r="DJ18" s="646"/>
      <c r="DK18" s="646"/>
      <c r="DL18" s="646"/>
      <c r="DM18" s="646"/>
      <c r="DN18" s="646"/>
      <c r="DO18" s="646"/>
      <c r="DP18" s="647"/>
      <c r="DQ18" s="654" t="s">
        <v>128</v>
      </c>
      <c r="DR18" s="646"/>
      <c r="DS18" s="646"/>
      <c r="DT18" s="646"/>
      <c r="DU18" s="646"/>
      <c r="DV18" s="646"/>
      <c r="DW18" s="646"/>
      <c r="DX18" s="646"/>
      <c r="DY18" s="646"/>
      <c r="DZ18" s="646"/>
      <c r="EA18" s="646"/>
      <c r="EB18" s="646"/>
      <c r="EC18" s="655"/>
    </row>
    <row r="19" spans="2:133" ht="11.25" customHeight="1" x14ac:dyDescent="0.15">
      <c r="B19" s="642" t="s">
        <v>270</v>
      </c>
      <c r="C19" s="643"/>
      <c r="D19" s="643"/>
      <c r="E19" s="643"/>
      <c r="F19" s="643"/>
      <c r="G19" s="643"/>
      <c r="H19" s="643"/>
      <c r="I19" s="643"/>
      <c r="J19" s="643"/>
      <c r="K19" s="643"/>
      <c r="L19" s="643"/>
      <c r="M19" s="643"/>
      <c r="N19" s="643"/>
      <c r="O19" s="643"/>
      <c r="P19" s="643"/>
      <c r="Q19" s="644"/>
      <c r="R19" s="645">
        <v>13728</v>
      </c>
      <c r="S19" s="646"/>
      <c r="T19" s="646"/>
      <c r="U19" s="646"/>
      <c r="V19" s="646"/>
      <c r="W19" s="646"/>
      <c r="X19" s="646"/>
      <c r="Y19" s="647"/>
      <c r="Z19" s="648">
        <v>0</v>
      </c>
      <c r="AA19" s="648"/>
      <c r="AB19" s="648"/>
      <c r="AC19" s="648"/>
      <c r="AD19" s="649">
        <v>13728</v>
      </c>
      <c r="AE19" s="649"/>
      <c r="AF19" s="649"/>
      <c r="AG19" s="649"/>
      <c r="AH19" s="649"/>
      <c r="AI19" s="649"/>
      <c r="AJ19" s="649"/>
      <c r="AK19" s="649"/>
      <c r="AL19" s="650">
        <v>0</v>
      </c>
      <c r="AM19" s="651"/>
      <c r="AN19" s="651"/>
      <c r="AO19" s="652"/>
      <c r="AP19" s="642" t="s">
        <v>271</v>
      </c>
      <c r="AQ19" s="643"/>
      <c r="AR19" s="643"/>
      <c r="AS19" s="643"/>
      <c r="AT19" s="643"/>
      <c r="AU19" s="643"/>
      <c r="AV19" s="643"/>
      <c r="AW19" s="643"/>
      <c r="AX19" s="643"/>
      <c r="AY19" s="643"/>
      <c r="AZ19" s="643"/>
      <c r="BA19" s="643"/>
      <c r="BB19" s="643"/>
      <c r="BC19" s="643"/>
      <c r="BD19" s="643"/>
      <c r="BE19" s="643"/>
      <c r="BF19" s="644"/>
      <c r="BG19" s="645">
        <v>1979106</v>
      </c>
      <c r="BH19" s="646"/>
      <c r="BI19" s="646"/>
      <c r="BJ19" s="646"/>
      <c r="BK19" s="646"/>
      <c r="BL19" s="646"/>
      <c r="BM19" s="646"/>
      <c r="BN19" s="647"/>
      <c r="BO19" s="648">
        <v>8</v>
      </c>
      <c r="BP19" s="648"/>
      <c r="BQ19" s="648"/>
      <c r="BR19" s="648"/>
      <c r="BS19" s="654" t="s">
        <v>128</v>
      </c>
      <c r="BT19" s="646"/>
      <c r="BU19" s="646"/>
      <c r="BV19" s="646"/>
      <c r="BW19" s="646"/>
      <c r="BX19" s="646"/>
      <c r="BY19" s="646"/>
      <c r="BZ19" s="646"/>
      <c r="CA19" s="646"/>
      <c r="CB19" s="655"/>
      <c r="CD19" s="660" t="s">
        <v>272</v>
      </c>
      <c r="CE19" s="661"/>
      <c r="CF19" s="661"/>
      <c r="CG19" s="661"/>
      <c r="CH19" s="661"/>
      <c r="CI19" s="661"/>
      <c r="CJ19" s="661"/>
      <c r="CK19" s="661"/>
      <c r="CL19" s="661"/>
      <c r="CM19" s="661"/>
      <c r="CN19" s="661"/>
      <c r="CO19" s="661"/>
      <c r="CP19" s="661"/>
      <c r="CQ19" s="662"/>
      <c r="CR19" s="645" t="s">
        <v>128</v>
      </c>
      <c r="CS19" s="646"/>
      <c r="CT19" s="646"/>
      <c r="CU19" s="646"/>
      <c r="CV19" s="646"/>
      <c r="CW19" s="646"/>
      <c r="CX19" s="646"/>
      <c r="CY19" s="647"/>
      <c r="CZ19" s="648" t="s">
        <v>128</v>
      </c>
      <c r="DA19" s="648"/>
      <c r="DB19" s="648"/>
      <c r="DC19" s="648"/>
      <c r="DD19" s="654" t="s">
        <v>128</v>
      </c>
      <c r="DE19" s="646"/>
      <c r="DF19" s="646"/>
      <c r="DG19" s="646"/>
      <c r="DH19" s="646"/>
      <c r="DI19" s="646"/>
      <c r="DJ19" s="646"/>
      <c r="DK19" s="646"/>
      <c r="DL19" s="646"/>
      <c r="DM19" s="646"/>
      <c r="DN19" s="646"/>
      <c r="DO19" s="646"/>
      <c r="DP19" s="647"/>
      <c r="DQ19" s="654" t="s">
        <v>128</v>
      </c>
      <c r="DR19" s="646"/>
      <c r="DS19" s="646"/>
      <c r="DT19" s="646"/>
      <c r="DU19" s="646"/>
      <c r="DV19" s="646"/>
      <c r="DW19" s="646"/>
      <c r="DX19" s="646"/>
      <c r="DY19" s="646"/>
      <c r="DZ19" s="646"/>
      <c r="EA19" s="646"/>
      <c r="EB19" s="646"/>
      <c r="EC19" s="655"/>
    </row>
    <row r="20" spans="2:133" ht="11.25" customHeight="1" x14ac:dyDescent="0.15">
      <c r="B20" s="642" t="s">
        <v>273</v>
      </c>
      <c r="C20" s="643"/>
      <c r="D20" s="643"/>
      <c r="E20" s="643"/>
      <c r="F20" s="643"/>
      <c r="G20" s="643"/>
      <c r="H20" s="643"/>
      <c r="I20" s="643"/>
      <c r="J20" s="643"/>
      <c r="K20" s="643"/>
      <c r="L20" s="643"/>
      <c r="M20" s="643"/>
      <c r="N20" s="643"/>
      <c r="O20" s="643"/>
      <c r="P20" s="643"/>
      <c r="Q20" s="644"/>
      <c r="R20" s="645">
        <v>4828</v>
      </c>
      <c r="S20" s="646"/>
      <c r="T20" s="646"/>
      <c r="U20" s="646"/>
      <c r="V20" s="646"/>
      <c r="W20" s="646"/>
      <c r="X20" s="646"/>
      <c r="Y20" s="647"/>
      <c r="Z20" s="648">
        <v>0</v>
      </c>
      <c r="AA20" s="648"/>
      <c r="AB20" s="648"/>
      <c r="AC20" s="648"/>
      <c r="AD20" s="649">
        <v>4828</v>
      </c>
      <c r="AE20" s="649"/>
      <c r="AF20" s="649"/>
      <c r="AG20" s="649"/>
      <c r="AH20" s="649"/>
      <c r="AI20" s="649"/>
      <c r="AJ20" s="649"/>
      <c r="AK20" s="649"/>
      <c r="AL20" s="650">
        <v>0</v>
      </c>
      <c r="AM20" s="651"/>
      <c r="AN20" s="651"/>
      <c r="AO20" s="652"/>
      <c r="AP20" s="642" t="s">
        <v>274</v>
      </c>
      <c r="AQ20" s="643"/>
      <c r="AR20" s="643"/>
      <c r="AS20" s="643"/>
      <c r="AT20" s="643"/>
      <c r="AU20" s="643"/>
      <c r="AV20" s="643"/>
      <c r="AW20" s="643"/>
      <c r="AX20" s="643"/>
      <c r="AY20" s="643"/>
      <c r="AZ20" s="643"/>
      <c r="BA20" s="643"/>
      <c r="BB20" s="643"/>
      <c r="BC20" s="643"/>
      <c r="BD20" s="643"/>
      <c r="BE20" s="643"/>
      <c r="BF20" s="644"/>
      <c r="BG20" s="645">
        <v>1979106</v>
      </c>
      <c r="BH20" s="646"/>
      <c r="BI20" s="646"/>
      <c r="BJ20" s="646"/>
      <c r="BK20" s="646"/>
      <c r="BL20" s="646"/>
      <c r="BM20" s="646"/>
      <c r="BN20" s="647"/>
      <c r="BO20" s="648">
        <v>8</v>
      </c>
      <c r="BP20" s="648"/>
      <c r="BQ20" s="648"/>
      <c r="BR20" s="648"/>
      <c r="BS20" s="654" t="s">
        <v>128</v>
      </c>
      <c r="BT20" s="646"/>
      <c r="BU20" s="646"/>
      <c r="BV20" s="646"/>
      <c r="BW20" s="646"/>
      <c r="BX20" s="646"/>
      <c r="BY20" s="646"/>
      <c r="BZ20" s="646"/>
      <c r="CA20" s="646"/>
      <c r="CB20" s="655"/>
      <c r="CD20" s="660" t="s">
        <v>275</v>
      </c>
      <c r="CE20" s="661"/>
      <c r="CF20" s="661"/>
      <c r="CG20" s="661"/>
      <c r="CH20" s="661"/>
      <c r="CI20" s="661"/>
      <c r="CJ20" s="661"/>
      <c r="CK20" s="661"/>
      <c r="CL20" s="661"/>
      <c r="CM20" s="661"/>
      <c r="CN20" s="661"/>
      <c r="CO20" s="661"/>
      <c r="CP20" s="661"/>
      <c r="CQ20" s="662"/>
      <c r="CR20" s="645">
        <v>74604907</v>
      </c>
      <c r="CS20" s="646"/>
      <c r="CT20" s="646"/>
      <c r="CU20" s="646"/>
      <c r="CV20" s="646"/>
      <c r="CW20" s="646"/>
      <c r="CX20" s="646"/>
      <c r="CY20" s="647"/>
      <c r="CZ20" s="648">
        <v>100</v>
      </c>
      <c r="DA20" s="648"/>
      <c r="DB20" s="648"/>
      <c r="DC20" s="648"/>
      <c r="DD20" s="654">
        <v>2232310</v>
      </c>
      <c r="DE20" s="646"/>
      <c r="DF20" s="646"/>
      <c r="DG20" s="646"/>
      <c r="DH20" s="646"/>
      <c r="DI20" s="646"/>
      <c r="DJ20" s="646"/>
      <c r="DK20" s="646"/>
      <c r="DL20" s="646"/>
      <c r="DM20" s="646"/>
      <c r="DN20" s="646"/>
      <c r="DO20" s="646"/>
      <c r="DP20" s="647"/>
      <c r="DQ20" s="654">
        <v>48132177</v>
      </c>
      <c r="DR20" s="646"/>
      <c r="DS20" s="646"/>
      <c r="DT20" s="646"/>
      <c r="DU20" s="646"/>
      <c r="DV20" s="646"/>
      <c r="DW20" s="646"/>
      <c r="DX20" s="646"/>
      <c r="DY20" s="646"/>
      <c r="DZ20" s="646"/>
      <c r="EA20" s="646"/>
      <c r="EB20" s="646"/>
      <c r="EC20" s="655"/>
    </row>
    <row r="21" spans="2:133" ht="11.25" customHeight="1" x14ac:dyDescent="0.15">
      <c r="B21" s="642" t="s">
        <v>276</v>
      </c>
      <c r="C21" s="643"/>
      <c r="D21" s="643"/>
      <c r="E21" s="643"/>
      <c r="F21" s="643"/>
      <c r="G21" s="643"/>
      <c r="H21" s="643"/>
      <c r="I21" s="643"/>
      <c r="J21" s="643"/>
      <c r="K21" s="643"/>
      <c r="L21" s="643"/>
      <c r="M21" s="643"/>
      <c r="N21" s="643"/>
      <c r="O21" s="643"/>
      <c r="P21" s="643"/>
      <c r="Q21" s="644"/>
      <c r="R21" s="645">
        <v>286823</v>
      </c>
      <c r="S21" s="646"/>
      <c r="T21" s="646"/>
      <c r="U21" s="646"/>
      <c r="V21" s="646"/>
      <c r="W21" s="646"/>
      <c r="X21" s="646"/>
      <c r="Y21" s="647"/>
      <c r="Z21" s="648">
        <v>0.4</v>
      </c>
      <c r="AA21" s="648"/>
      <c r="AB21" s="648"/>
      <c r="AC21" s="648"/>
      <c r="AD21" s="649">
        <v>286823</v>
      </c>
      <c r="AE21" s="649"/>
      <c r="AF21" s="649"/>
      <c r="AG21" s="649"/>
      <c r="AH21" s="649"/>
      <c r="AI21" s="649"/>
      <c r="AJ21" s="649"/>
      <c r="AK21" s="649"/>
      <c r="AL21" s="650">
        <v>0.7</v>
      </c>
      <c r="AM21" s="651"/>
      <c r="AN21" s="651"/>
      <c r="AO21" s="652"/>
      <c r="AP21" s="664" t="s">
        <v>277</v>
      </c>
      <c r="AQ21" s="665"/>
      <c r="AR21" s="665"/>
      <c r="AS21" s="665"/>
      <c r="AT21" s="665"/>
      <c r="AU21" s="665"/>
      <c r="AV21" s="665"/>
      <c r="AW21" s="665"/>
      <c r="AX21" s="665"/>
      <c r="AY21" s="665"/>
      <c r="AZ21" s="665"/>
      <c r="BA21" s="665"/>
      <c r="BB21" s="665"/>
      <c r="BC21" s="665"/>
      <c r="BD21" s="665"/>
      <c r="BE21" s="665"/>
      <c r="BF21" s="666"/>
      <c r="BG21" s="645">
        <v>1716</v>
      </c>
      <c r="BH21" s="646"/>
      <c r="BI21" s="646"/>
      <c r="BJ21" s="646"/>
      <c r="BK21" s="646"/>
      <c r="BL21" s="646"/>
      <c r="BM21" s="646"/>
      <c r="BN21" s="647"/>
      <c r="BO21" s="648">
        <v>0</v>
      </c>
      <c r="BP21" s="648"/>
      <c r="BQ21" s="648"/>
      <c r="BR21" s="648"/>
      <c r="BS21" s="654" t="s">
        <v>128</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278</v>
      </c>
      <c r="C22" s="643"/>
      <c r="D22" s="643"/>
      <c r="E22" s="643"/>
      <c r="F22" s="643"/>
      <c r="G22" s="643"/>
      <c r="H22" s="643"/>
      <c r="I22" s="643"/>
      <c r="J22" s="643"/>
      <c r="K22" s="643"/>
      <c r="L22" s="643"/>
      <c r="M22" s="643"/>
      <c r="N22" s="643"/>
      <c r="O22" s="643"/>
      <c r="P22" s="643"/>
      <c r="Q22" s="644"/>
      <c r="R22" s="645">
        <v>13324727</v>
      </c>
      <c r="S22" s="646"/>
      <c r="T22" s="646"/>
      <c r="U22" s="646"/>
      <c r="V22" s="646"/>
      <c r="W22" s="646"/>
      <c r="X22" s="646"/>
      <c r="Y22" s="647"/>
      <c r="Z22" s="648">
        <v>17.7</v>
      </c>
      <c r="AA22" s="648"/>
      <c r="AB22" s="648"/>
      <c r="AC22" s="648"/>
      <c r="AD22" s="649">
        <v>13002470</v>
      </c>
      <c r="AE22" s="649"/>
      <c r="AF22" s="649"/>
      <c r="AG22" s="649"/>
      <c r="AH22" s="649"/>
      <c r="AI22" s="649"/>
      <c r="AJ22" s="649"/>
      <c r="AK22" s="649"/>
      <c r="AL22" s="650">
        <v>32</v>
      </c>
      <c r="AM22" s="651"/>
      <c r="AN22" s="651"/>
      <c r="AO22" s="652"/>
      <c r="AP22" s="664" t="s">
        <v>279</v>
      </c>
      <c r="AQ22" s="665"/>
      <c r="AR22" s="665"/>
      <c r="AS22" s="665"/>
      <c r="AT22" s="665"/>
      <c r="AU22" s="665"/>
      <c r="AV22" s="665"/>
      <c r="AW22" s="665"/>
      <c r="AX22" s="665"/>
      <c r="AY22" s="665"/>
      <c r="AZ22" s="665"/>
      <c r="BA22" s="665"/>
      <c r="BB22" s="665"/>
      <c r="BC22" s="665"/>
      <c r="BD22" s="665"/>
      <c r="BE22" s="665"/>
      <c r="BF22" s="666"/>
      <c r="BG22" s="645" t="s">
        <v>128</v>
      </c>
      <c r="BH22" s="646"/>
      <c r="BI22" s="646"/>
      <c r="BJ22" s="646"/>
      <c r="BK22" s="646"/>
      <c r="BL22" s="646"/>
      <c r="BM22" s="646"/>
      <c r="BN22" s="647"/>
      <c r="BO22" s="648" t="s">
        <v>128</v>
      </c>
      <c r="BP22" s="648"/>
      <c r="BQ22" s="648"/>
      <c r="BR22" s="648"/>
      <c r="BS22" s="654" t="s">
        <v>128</v>
      </c>
      <c r="BT22" s="646"/>
      <c r="BU22" s="646"/>
      <c r="BV22" s="646"/>
      <c r="BW22" s="646"/>
      <c r="BX22" s="646"/>
      <c r="BY22" s="646"/>
      <c r="BZ22" s="646"/>
      <c r="CA22" s="646"/>
      <c r="CB22" s="655"/>
      <c r="CD22" s="627" t="s">
        <v>280</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281</v>
      </c>
      <c r="C23" s="643"/>
      <c r="D23" s="643"/>
      <c r="E23" s="643"/>
      <c r="F23" s="643"/>
      <c r="G23" s="643"/>
      <c r="H23" s="643"/>
      <c r="I23" s="643"/>
      <c r="J23" s="643"/>
      <c r="K23" s="643"/>
      <c r="L23" s="643"/>
      <c r="M23" s="643"/>
      <c r="N23" s="643"/>
      <c r="O23" s="643"/>
      <c r="P23" s="643"/>
      <c r="Q23" s="644"/>
      <c r="R23" s="645">
        <v>13002470</v>
      </c>
      <c r="S23" s="646"/>
      <c r="T23" s="646"/>
      <c r="U23" s="646"/>
      <c r="V23" s="646"/>
      <c r="W23" s="646"/>
      <c r="X23" s="646"/>
      <c r="Y23" s="647"/>
      <c r="Z23" s="648">
        <v>17.3</v>
      </c>
      <c r="AA23" s="648"/>
      <c r="AB23" s="648"/>
      <c r="AC23" s="648"/>
      <c r="AD23" s="649">
        <v>13002470</v>
      </c>
      <c r="AE23" s="649"/>
      <c r="AF23" s="649"/>
      <c r="AG23" s="649"/>
      <c r="AH23" s="649"/>
      <c r="AI23" s="649"/>
      <c r="AJ23" s="649"/>
      <c r="AK23" s="649"/>
      <c r="AL23" s="650">
        <v>32</v>
      </c>
      <c r="AM23" s="651"/>
      <c r="AN23" s="651"/>
      <c r="AO23" s="652"/>
      <c r="AP23" s="664" t="s">
        <v>282</v>
      </c>
      <c r="AQ23" s="665"/>
      <c r="AR23" s="665"/>
      <c r="AS23" s="665"/>
      <c r="AT23" s="665"/>
      <c r="AU23" s="665"/>
      <c r="AV23" s="665"/>
      <c r="AW23" s="665"/>
      <c r="AX23" s="665"/>
      <c r="AY23" s="665"/>
      <c r="AZ23" s="665"/>
      <c r="BA23" s="665"/>
      <c r="BB23" s="665"/>
      <c r="BC23" s="665"/>
      <c r="BD23" s="665"/>
      <c r="BE23" s="665"/>
      <c r="BF23" s="666"/>
      <c r="BG23" s="645">
        <v>1977390</v>
      </c>
      <c r="BH23" s="646"/>
      <c r="BI23" s="646"/>
      <c r="BJ23" s="646"/>
      <c r="BK23" s="646"/>
      <c r="BL23" s="646"/>
      <c r="BM23" s="646"/>
      <c r="BN23" s="647"/>
      <c r="BO23" s="648">
        <v>8</v>
      </c>
      <c r="BP23" s="648"/>
      <c r="BQ23" s="648"/>
      <c r="BR23" s="648"/>
      <c r="BS23" s="654" t="s">
        <v>252</v>
      </c>
      <c r="BT23" s="646"/>
      <c r="BU23" s="646"/>
      <c r="BV23" s="646"/>
      <c r="BW23" s="646"/>
      <c r="BX23" s="646"/>
      <c r="BY23" s="646"/>
      <c r="BZ23" s="646"/>
      <c r="CA23" s="646"/>
      <c r="CB23" s="655"/>
      <c r="CD23" s="627" t="s">
        <v>221</v>
      </c>
      <c r="CE23" s="628"/>
      <c r="CF23" s="628"/>
      <c r="CG23" s="628"/>
      <c r="CH23" s="628"/>
      <c r="CI23" s="628"/>
      <c r="CJ23" s="628"/>
      <c r="CK23" s="628"/>
      <c r="CL23" s="628"/>
      <c r="CM23" s="628"/>
      <c r="CN23" s="628"/>
      <c r="CO23" s="628"/>
      <c r="CP23" s="628"/>
      <c r="CQ23" s="629"/>
      <c r="CR23" s="627" t="s">
        <v>283</v>
      </c>
      <c r="CS23" s="628"/>
      <c r="CT23" s="628"/>
      <c r="CU23" s="628"/>
      <c r="CV23" s="628"/>
      <c r="CW23" s="628"/>
      <c r="CX23" s="628"/>
      <c r="CY23" s="629"/>
      <c r="CZ23" s="627" t="s">
        <v>284</v>
      </c>
      <c r="DA23" s="628"/>
      <c r="DB23" s="628"/>
      <c r="DC23" s="629"/>
      <c r="DD23" s="627" t="s">
        <v>285</v>
      </c>
      <c r="DE23" s="628"/>
      <c r="DF23" s="628"/>
      <c r="DG23" s="628"/>
      <c r="DH23" s="628"/>
      <c r="DI23" s="628"/>
      <c r="DJ23" s="628"/>
      <c r="DK23" s="629"/>
      <c r="DL23" s="676" t="s">
        <v>286</v>
      </c>
      <c r="DM23" s="677"/>
      <c r="DN23" s="677"/>
      <c r="DO23" s="677"/>
      <c r="DP23" s="677"/>
      <c r="DQ23" s="677"/>
      <c r="DR23" s="677"/>
      <c r="DS23" s="677"/>
      <c r="DT23" s="677"/>
      <c r="DU23" s="677"/>
      <c r="DV23" s="678"/>
      <c r="DW23" s="627" t="s">
        <v>287</v>
      </c>
      <c r="DX23" s="628"/>
      <c r="DY23" s="628"/>
      <c r="DZ23" s="628"/>
      <c r="EA23" s="628"/>
      <c r="EB23" s="628"/>
      <c r="EC23" s="629"/>
    </row>
    <row r="24" spans="2:133" ht="11.25" customHeight="1" x14ac:dyDescent="0.15">
      <c r="B24" s="642" t="s">
        <v>288</v>
      </c>
      <c r="C24" s="643"/>
      <c r="D24" s="643"/>
      <c r="E24" s="643"/>
      <c r="F24" s="643"/>
      <c r="G24" s="643"/>
      <c r="H24" s="643"/>
      <c r="I24" s="643"/>
      <c r="J24" s="643"/>
      <c r="K24" s="643"/>
      <c r="L24" s="643"/>
      <c r="M24" s="643"/>
      <c r="N24" s="643"/>
      <c r="O24" s="643"/>
      <c r="P24" s="643"/>
      <c r="Q24" s="644"/>
      <c r="R24" s="645">
        <v>322257</v>
      </c>
      <c r="S24" s="646"/>
      <c r="T24" s="646"/>
      <c r="U24" s="646"/>
      <c r="V24" s="646"/>
      <c r="W24" s="646"/>
      <c r="X24" s="646"/>
      <c r="Y24" s="647"/>
      <c r="Z24" s="648">
        <v>0.4</v>
      </c>
      <c r="AA24" s="648"/>
      <c r="AB24" s="648"/>
      <c r="AC24" s="648"/>
      <c r="AD24" s="649" t="s">
        <v>128</v>
      </c>
      <c r="AE24" s="649"/>
      <c r="AF24" s="649"/>
      <c r="AG24" s="649"/>
      <c r="AH24" s="649"/>
      <c r="AI24" s="649"/>
      <c r="AJ24" s="649"/>
      <c r="AK24" s="649"/>
      <c r="AL24" s="650" t="s">
        <v>128</v>
      </c>
      <c r="AM24" s="651"/>
      <c r="AN24" s="651"/>
      <c r="AO24" s="652"/>
      <c r="AP24" s="664" t="s">
        <v>289</v>
      </c>
      <c r="AQ24" s="665"/>
      <c r="AR24" s="665"/>
      <c r="AS24" s="665"/>
      <c r="AT24" s="665"/>
      <c r="AU24" s="665"/>
      <c r="AV24" s="665"/>
      <c r="AW24" s="665"/>
      <c r="AX24" s="665"/>
      <c r="AY24" s="665"/>
      <c r="AZ24" s="665"/>
      <c r="BA24" s="665"/>
      <c r="BB24" s="665"/>
      <c r="BC24" s="665"/>
      <c r="BD24" s="665"/>
      <c r="BE24" s="665"/>
      <c r="BF24" s="666"/>
      <c r="BG24" s="645" t="s">
        <v>128</v>
      </c>
      <c r="BH24" s="646"/>
      <c r="BI24" s="646"/>
      <c r="BJ24" s="646"/>
      <c r="BK24" s="646"/>
      <c r="BL24" s="646"/>
      <c r="BM24" s="646"/>
      <c r="BN24" s="647"/>
      <c r="BO24" s="648" t="s">
        <v>184</v>
      </c>
      <c r="BP24" s="648"/>
      <c r="BQ24" s="648"/>
      <c r="BR24" s="648"/>
      <c r="BS24" s="654" t="s">
        <v>252</v>
      </c>
      <c r="BT24" s="646"/>
      <c r="BU24" s="646"/>
      <c r="BV24" s="646"/>
      <c r="BW24" s="646"/>
      <c r="BX24" s="646"/>
      <c r="BY24" s="646"/>
      <c r="BZ24" s="646"/>
      <c r="CA24" s="646"/>
      <c r="CB24" s="655"/>
      <c r="CD24" s="656" t="s">
        <v>290</v>
      </c>
      <c r="CE24" s="657"/>
      <c r="CF24" s="657"/>
      <c r="CG24" s="657"/>
      <c r="CH24" s="657"/>
      <c r="CI24" s="657"/>
      <c r="CJ24" s="657"/>
      <c r="CK24" s="657"/>
      <c r="CL24" s="657"/>
      <c r="CM24" s="657"/>
      <c r="CN24" s="657"/>
      <c r="CO24" s="657"/>
      <c r="CP24" s="657"/>
      <c r="CQ24" s="658"/>
      <c r="CR24" s="634">
        <v>46221811</v>
      </c>
      <c r="CS24" s="635"/>
      <c r="CT24" s="635"/>
      <c r="CU24" s="635"/>
      <c r="CV24" s="635"/>
      <c r="CW24" s="635"/>
      <c r="CX24" s="635"/>
      <c r="CY24" s="636"/>
      <c r="CZ24" s="639">
        <v>62</v>
      </c>
      <c r="DA24" s="640"/>
      <c r="DB24" s="640"/>
      <c r="DC24" s="659"/>
      <c r="DD24" s="684">
        <v>26309534</v>
      </c>
      <c r="DE24" s="635"/>
      <c r="DF24" s="635"/>
      <c r="DG24" s="635"/>
      <c r="DH24" s="635"/>
      <c r="DI24" s="635"/>
      <c r="DJ24" s="635"/>
      <c r="DK24" s="636"/>
      <c r="DL24" s="684">
        <v>26027322</v>
      </c>
      <c r="DM24" s="635"/>
      <c r="DN24" s="635"/>
      <c r="DO24" s="635"/>
      <c r="DP24" s="635"/>
      <c r="DQ24" s="635"/>
      <c r="DR24" s="635"/>
      <c r="DS24" s="635"/>
      <c r="DT24" s="635"/>
      <c r="DU24" s="635"/>
      <c r="DV24" s="636"/>
      <c r="DW24" s="639">
        <v>61.5</v>
      </c>
      <c r="DX24" s="640"/>
      <c r="DY24" s="640"/>
      <c r="DZ24" s="640"/>
      <c r="EA24" s="640"/>
      <c r="EB24" s="640"/>
      <c r="EC24" s="641"/>
    </row>
    <row r="25" spans="2:133" ht="11.25" customHeight="1" x14ac:dyDescent="0.15">
      <c r="B25" s="642" t="s">
        <v>291</v>
      </c>
      <c r="C25" s="643"/>
      <c r="D25" s="643"/>
      <c r="E25" s="643"/>
      <c r="F25" s="643"/>
      <c r="G25" s="643"/>
      <c r="H25" s="643"/>
      <c r="I25" s="643"/>
      <c r="J25" s="643"/>
      <c r="K25" s="643"/>
      <c r="L25" s="643"/>
      <c r="M25" s="643"/>
      <c r="N25" s="643"/>
      <c r="O25" s="643"/>
      <c r="P25" s="643"/>
      <c r="Q25" s="644"/>
      <c r="R25" s="645" t="s">
        <v>128</v>
      </c>
      <c r="S25" s="646"/>
      <c r="T25" s="646"/>
      <c r="U25" s="646"/>
      <c r="V25" s="646"/>
      <c r="W25" s="646"/>
      <c r="X25" s="646"/>
      <c r="Y25" s="647"/>
      <c r="Z25" s="648" t="s">
        <v>128</v>
      </c>
      <c r="AA25" s="648"/>
      <c r="AB25" s="648"/>
      <c r="AC25" s="648"/>
      <c r="AD25" s="649" t="s">
        <v>128</v>
      </c>
      <c r="AE25" s="649"/>
      <c r="AF25" s="649"/>
      <c r="AG25" s="649"/>
      <c r="AH25" s="649"/>
      <c r="AI25" s="649"/>
      <c r="AJ25" s="649"/>
      <c r="AK25" s="649"/>
      <c r="AL25" s="650" t="s">
        <v>128</v>
      </c>
      <c r="AM25" s="651"/>
      <c r="AN25" s="651"/>
      <c r="AO25" s="652"/>
      <c r="AP25" s="664" t="s">
        <v>292</v>
      </c>
      <c r="AQ25" s="665"/>
      <c r="AR25" s="665"/>
      <c r="AS25" s="665"/>
      <c r="AT25" s="665"/>
      <c r="AU25" s="665"/>
      <c r="AV25" s="665"/>
      <c r="AW25" s="665"/>
      <c r="AX25" s="665"/>
      <c r="AY25" s="665"/>
      <c r="AZ25" s="665"/>
      <c r="BA25" s="665"/>
      <c r="BB25" s="665"/>
      <c r="BC25" s="665"/>
      <c r="BD25" s="665"/>
      <c r="BE25" s="665"/>
      <c r="BF25" s="666"/>
      <c r="BG25" s="645" t="s">
        <v>128</v>
      </c>
      <c r="BH25" s="646"/>
      <c r="BI25" s="646"/>
      <c r="BJ25" s="646"/>
      <c r="BK25" s="646"/>
      <c r="BL25" s="646"/>
      <c r="BM25" s="646"/>
      <c r="BN25" s="647"/>
      <c r="BO25" s="648" t="s">
        <v>128</v>
      </c>
      <c r="BP25" s="648"/>
      <c r="BQ25" s="648"/>
      <c r="BR25" s="648"/>
      <c r="BS25" s="654" t="s">
        <v>128</v>
      </c>
      <c r="BT25" s="646"/>
      <c r="BU25" s="646"/>
      <c r="BV25" s="646"/>
      <c r="BW25" s="646"/>
      <c r="BX25" s="646"/>
      <c r="BY25" s="646"/>
      <c r="BZ25" s="646"/>
      <c r="CA25" s="646"/>
      <c r="CB25" s="655"/>
      <c r="CD25" s="660" t="s">
        <v>293</v>
      </c>
      <c r="CE25" s="661"/>
      <c r="CF25" s="661"/>
      <c r="CG25" s="661"/>
      <c r="CH25" s="661"/>
      <c r="CI25" s="661"/>
      <c r="CJ25" s="661"/>
      <c r="CK25" s="661"/>
      <c r="CL25" s="661"/>
      <c r="CM25" s="661"/>
      <c r="CN25" s="661"/>
      <c r="CO25" s="661"/>
      <c r="CP25" s="661"/>
      <c r="CQ25" s="662"/>
      <c r="CR25" s="645">
        <v>11640090</v>
      </c>
      <c r="CS25" s="681"/>
      <c r="CT25" s="681"/>
      <c r="CU25" s="681"/>
      <c r="CV25" s="681"/>
      <c r="CW25" s="681"/>
      <c r="CX25" s="681"/>
      <c r="CY25" s="682"/>
      <c r="CZ25" s="650">
        <v>15.6</v>
      </c>
      <c r="DA25" s="679"/>
      <c r="DB25" s="679"/>
      <c r="DC25" s="683"/>
      <c r="DD25" s="654">
        <v>10796464</v>
      </c>
      <c r="DE25" s="681"/>
      <c r="DF25" s="681"/>
      <c r="DG25" s="681"/>
      <c r="DH25" s="681"/>
      <c r="DI25" s="681"/>
      <c r="DJ25" s="681"/>
      <c r="DK25" s="682"/>
      <c r="DL25" s="654">
        <v>10549841</v>
      </c>
      <c r="DM25" s="681"/>
      <c r="DN25" s="681"/>
      <c r="DO25" s="681"/>
      <c r="DP25" s="681"/>
      <c r="DQ25" s="681"/>
      <c r="DR25" s="681"/>
      <c r="DS25" s="681"/>
      <c r="DT25" s="681"/>
      <c r="DU25" s="681"/>
      <c r="DV25" s="682"/>
      <c r="DW25" s="650">
        <v>24.9</v>
      </c>
      <c r="DX25" s="679"/>
      <c r="DY25" s="679"/>
      <c r="DZ25" s="679"/>
      <c r="EA25" s="679"/>
      <c r="EB25" s="679"/>
      <c r="EC25" s="680"/>
    </row>
    <row r="26" spans="2:133" ht="11.25" customHeight="1" x14ac:dyDescent="0.15">
      <c r="B26" s="642" t="s">
        <v>294</v>
      </c>
      <c r="C26" s="643"/>
      <c r="D26" s="643"/>
      <c r="E26" s="643"/>
      <c r="F26" s="643"/>
      <c r="G26" s="643"/>
      <c r="H26" s="643"/>
      <c r="I26" s="643"/>
      <c r="J26" s="643"/>
      <c r="K26" s="643"/>
      <c r="L26" s="643"/>
      <c r="M26" s="643"/>
      <c r="N26" s="643"/>
      <c r="O26" s="643"/>
      <c r="P26" s="643"/>
      <c r="Q26" s="644"/>
      <c r="R26" s="645">
        <v>42506955</v>
      </c>
      <c r="S26" s="646"/>
      <c r="T26" s="646"/>
      <c r="U26" s="646"/>
      <c r="V26" s="646"/>
      <c r="W26" s="646"/>
      <c r="X26" s="646"/>
      <c r="Y26" s="647"/>
      <c r="Z26" s="648">
        <v>56.6</v>
      </c>
      <c r="AA26" s="648"/>
      <c r="AB26" s="648"/>
      <c r="AC26" s="648"/>
      <c r="AD26" s="649">
        <v>40207308</v>
      </c>
      <c r="AE26" s="649"/>
      <c r="AF26" s="649"/>
      <c r="AG26" s="649"/>
      <c r="AH26" s="649"/>
      <c r="AI26" s="649"/>
      <c r="AJ26" s="649"/>
      <c r="AK26" s="649"/>
      <c r="AL26" s="650">
        <v>98.9</v>
      </c>
      <c r="AM26" s="651"/>
      <c r="AN26" s="651"/>
      <c r="AO26" s="652"/>
      <c r="AP26" s="664" t="s">
        <v>295</v>
      </c>
      <c r="AQ26" s="685"/>
      <c r="AR26" s="685"/>
      <c r="AS26" s="685"/>
      <c r="AT26" s="685"/>
      <c r="AU26" s="685"/>
      <c r="AV26" s="685"/>
      <c r="AW26" s="685"/>
      <c r="AX26" s="685"/>
      <c r="AY26" s="685"/>
      <c r="AZ26" s="685"/>
      <c r="BA26" s="685"/>
      <c r="BB26" s="685"/>
      <c r="BC26" s="685"/>
      <c r="BD26" s="685"/>
      <c r="BE26" s="685"/>
      <c r="BF26" s="666"/>
      <c r="BG26" s="645" t="s">
        <v>128</v>
      </c>
      <c r="BH26" s="646"/>
      <c r="BI26" s="646"/>
      <c r="BJ26" s="646"/>
      <c r="BK26" s="646"/>
      <c r="BL26" s="646"/>
      <c r="BM26" s="646"/>
      <c r="BN26" s="647"/>
      <c r="BO26" s="648" t="s">
        <v>128</v>
      </c>
      <c r="BP26" s="648"/>
      <c r="BQ26" s="648"/>
      <c r="BR26" s="648"/>
      <c r="BS26" s="654" t="s">
        <v>128</v>
      </c>
      <c r="BT26" s="646"/>
      <c r="BU26" s="646"/>
      <c r="BV26" s="646"/>
      <c r="BW26" s="646"/>
      <c r="BX26" s="646"/>
      <c r="BY26" s="646"/>
      <c r="BZ26" s="646"/>
      <c r="CA26" s="646"/>
      <c r="CB26" s="655"/>
      <c r="CD26" s="660" t="s">
        <v>296</v>
      </c>
      <c r="CE26" s="661"/>
      <c r="CF26" s="661"/>
      <c r="CG26" s="661"/>
      <c r="CH26" s="661"/>
      <c r="CI26" s="661"/>
      <c r="CJ26" s="661"/>
      <c r="CK26" s="661"/>
      <c r="CL26" s="661"/>
      <c r="CM26" s="661"/>
      <c r="CN26" s="661"/>
      <c r="CO26" s="661"/>
      <c r="CP26" s="661"/>
      <c r="CQ26" s="662"/>
      <c r="CR26" s="645">
        <v>8101102</v>
      </c>
      <c r="CS26" s="646"/>
      <c r="CT26" s="646"/>
      <c r="CU26" s="646"/>
      <c r="CV26" s="646"/>
      <c r="CW26" s="646"/>
      <c r="CX26" s="646"/>
      <c r="CY26" s="647"/>
      <c r="CZ26" s="650">
        <v>10.9</v>
      </c>
      <c r="DA26" s="679"/>
      <c r="DB26" s="679"/>
      <c r="DC26" s="683"/>
      <c r="DD26" s="654">
        <v>7332142</v>
      </c>
      <c r="DE26" s="646"/>
      <c r="DF26" s="646"/>
      <c r="DG26" s="646"/>
      <c r="DH26" s="646"/>
      <c r="DI26" s="646"/>
      <c r="DJ26" s="646"/>
      <c r="DK26" s="647"/>
      <c r="DL26" s="654" t="s">
        <v>252</v>
      </c>
      <c r="DM26" s="646"/>
      <c r="DN26" s="646"/>
      <c r="DO26" s="646"/>
      <c r="DP26" s="646"/>
      <c r="DQ26" s="646"/>
      <c r="DR26" s="646"/>
      <c r="DS26" s="646"/>
      <c r="DT26" s="646"/>
      <c r="DU26" s="646"/>
      <c r="DV26" s="647"/>
      <c r="DW26" s="650" t="s">
        <v>128</v>
      </c>
      <c r="DX26" s="679"/>
      <c r="DY26" s="679"/>
      <c r="DZ26" s="679"/>
      <c r="EA26" s="679"/>
      <c r="EB26" s="679"/>
      <c r="EC26" s="680"/>
    </row>
    <row r="27" spans="2:133" ht="11.25" customHeight="1" x14ac:dyDescent="0.15">
      <c r="B27" s="642" t="s">
        <v>297</v>
      </c>
      <c r="C27" s="643"/>
      <c r="D27" s="643"/>
      <c r="E27" s="643"/>
      <c r="F27" s="643"/>
      <c r="G27" s="643"/>
      <c r="H27" s="643"/>
      <c r="I27" s="643"/>
      <c r="J27" s="643"/>
      <c r="K27" s="643"/>
      <c r="L27" s="643"/>
      <c r="M27" s="643"/>
      <c r="N27" s="643"/>
      <c r="O27" s="643"/>
      <c r="P27" s="643"/>
      <c r="Q27" s="644"/>
      <c r="R27" s="645">
        <v>30227</v>
      </c>
      <c r="S27" s="646"/>
      <c r="T27" s="646"/>
      <c r="U27" s="646"/>
      <c r="V27" s="646"/>
      <c r="W27" s="646"/>
      <c r="X27" s="646"/>
      <c r="Y27" s="647"/>
      <c r="Z27" s="648">
        <v>0</v>
      </c>
      <c r="AA27" s="648"/>
      <c r="AB27" s="648"/>
      <c r="AC27" s="648"/>
      <c r="AD27" s="649">
        <v>30227</v>
      </c>
      <c r="AE27" s="649"/>
      <c r="AF27" s="649"/>
      <c r="AG27" s="649"/>
      <c r="AH27" s="649"/>
      <c r="AI27" s="649"/>
      <c r="AJ27" s="649"/>
      <c r="AK27" s="649"/>
      <c r="AL27" s="650">
        <v>0.1</v>
      </c>
      <c r="AM27" s="651"/>
      <c r="AN27" s="651"/>
      <c r="AO27" s="652"/>
      <c r="AP27" s="642" t="s">
        <v>298</v>
      </c>
      <c r="AQ27" s="643"/>
      <c r="AR27" s="643"/>
      <c r="AS27" s="643"/>
      <c r="AT27" s="643"/>
      <c r="AU27" s="643"/>
      <c r="AV27" s="643"/>
      <c r="AW27" s="643"/>
      <c r="AX27" s="643"/>
      <c r="AY27" s="643"/>
      <c r="AZ27" s="643"/>
      <c r="BA27" s="643"/>
      <c r="BB27" s="643"/>
      <c r="BC27" s="643"/>
      <c r="BD27" s="643"/>
      <c r="BE27" s="643"/>
      <c r="BF27" s="644"/>
      <c r="BG27" s="645">
        <v>24796265</v>
      </c>
      <c r="BH27" s="646"/>
      <c r="BI27" s="646"/>
      <c r="BJ27" s="646"/>
      <c r="BK27" s="646"/>
      <c r="BL27" s="646"/>
      <c r="BM27" s="646"/>
      <c r="BN27" s="647"/>
      <c r="BO27" s="648">
        <v>100</v>
      </c>
      <c r="BP27" s="648"/>
      <c r="BQ27" s="648"/>
      <c r="BR27" s="648"/>
      <c r="BS27" s="654">
        <v>164698</v>
      </c>
      <c r="BT27" s="646"/>
      <c r="BU27" s="646"/>
      <c r="BV27" s="646"/>
      <c r="BW27" s="646"/>
      <c r="BX27" s="646"/>
      <c r="BY27" s="646"/>
      <c r="BZ27" s="646"/>
      <c r="CA27" s="646"/>
      <c r="CB27" s="655"/>
      <c r="CD27" s="660" t="s">
        <v>299</v>
      </c>
      <c r="CE27" s="661"/>
      <c r="CF27" s="661"/>
      <c r="CG27" s="661"/>
      <c r="CH27" s="661"/>
      <c r="CI27" s="661"/>
      <c r="CJ27" s="661"/>
      <c r="CK27" s="661"/>
      <c r="CL27" s="661"/>
      <c r="CM27" s="661"/>
      <c r="CN27" s="661"/>
      <c r="CO27" s="661"/>
      <c r="CP27" s="661"/>
      <c r="CQ27" s="662"/>
      <c r="CR27" s="645">
        <v>27122610</v>
      </c>
      <c r="CS27" s="681"/>
      <c r="CT27" s="681"/>
      <c r="CU27" s="681"/>
      <c r="CV27" s="681"/>
      <c r="CW27" s="681"/>
      <c r="CX27" s="681"/>
      <c r="CY27" s="682"/>
      <c r="CZ27" s="650">
        <v>36.4</v>
      </c>
      <c r="DA27" s="679"/>
      <c r="DB27" s="679"/>
      <c r="DC27" s="683"/>
      <c r="DD27" s="654">
        <v>8066891</v>
      </c>
      <c r="DE27" s="681"/>
      <c r="DF27" s="681"/>
      <c r="DG27" s="681"/>
      <c r="DH27" s="681"/>
      <c r="DI27" s="681"/>
      <c r="DJ27" s="681"/>
      <c r="DK27" s="682"/>
      <c r="DL27" s="654">
        <v>8064601</v>
      </c>
      <c r="DM27" s="681"/>
      <c r="DN27" s="681"/>
      <c r="DO27" s="681"/>
      <c r="DP27" s="681"/>
      <c r="DQ27" s="681"/>
      <c r="DR27" s="681"/>
      <c r="DS27" s="681"/>
      <c r="DT27" s="681"/>
      <c r="DU27" s="681"/>
      <c r="DV27" s="682"/>
      <c r="DW27" s="650">
        <v>19.100000000000001</v>
      </c>
      <c r="DX27" s="679"/>
      <c r="DY27" s="679"/>
      <c r="DZ27" s="679"/>
      <c r="EA27" s="679"/>
      <c r="EB27" s="679"/>
      <c r="EC27" s="680"/>
    </row>
    <row r="28" spans="2:133" ht="11.25" customHeight="1" x14ac:dyDescent="0.15">
      <c r="B28" s="642" t="s">
        <v>300</v>
      </c>
      <c r="C28" s="643"/>
      <c r="D28" s="643"/>
      <c r="E28" s="643"/>
      <c r="F28" s="643"/>
      <c r="G28" s="643"/>
      <c r="H28" s="643"/>
      <c r="I28" s="643"/>
      <c r="J28" s="643"/>
      <c r="K28" s="643"/>
      <c r="L28" s="643"/>
      <c r="M28" s="643"/>
      <c r="N28" s="643"/>
      <c r="O28" s="643"/>
      <c r="P28" s="643"/>
      <c r="Q28" s="644"/>
      <c r="R28" s="645">
        <v>425490</v>
      </c>
      <c r="S28" s="646"/>
      <c r="T28" s="646"/>
      <c r="U28" s="646"/>
      <c r="V28" s="646"/>
      <c r="W28" s="646"/>
      <c r="X28" s="646"/>
      <c r="Y28" s="647"/>
      <c r="Z28" s="648">
        <v>0.6</v>
      </c>
      <c r="AA28" s="648"/>
      <c r="AB28" s="648"/>
      <c r="AC28" s="648"/>
      <c r="AD28" s="649" t="s">
        <v>128</v>
      </c>
      <c r="AE28" s="649"/>
      <c r="AF28" s="649"/>
      <c r="AG28" s="649"/>
      <c r="AH28" s="649"/>
      <c r="AI28" s="649"/>
      <c r="AJ28" s="649"/>
      <c r="AK28" s="649"/>
      <c r="AL28" s="650" t="s">
        <v>128</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301</v>
      </c>
      <c r="CE28" s="661"/>
      <c r="CF28" s="661"/>
      <c r="CG28" s="661"/>
      <c r="CH28" s="661"/>
      <c r="CI28" s="661"/>
      <c r="CJ28" s="661"/>
      <c r="CK28" s="661"/>
      <c r="CL28" s="661"/>
      <c r="CM28" s="661"/>
      <c r="CN28" s="661"/>
      <c r="CO28" s="661"/>
      <c r="CP28" s="661"/>
      <c r="CQ28" s="662"/>
      <c r="CR28" s="645">
        <v>7459111</v>
      </c>
      <c r="CS28" s="646"/>
      <c r="CT28" s="646"/>
      <c r="CU28" s="646"/>
      <c r="CV28" s="646"/>
      <c r="CW28" s="646"/>
      <c r="CX28" s="646"/>
      <c r="CY28" s="647"/>
      <c r="CZ28" s="650">
        <v>10</v>
      </c>
      <c r="DA28" s="679"/>
      <c r="DB28" s="679"/>
      <c r="DC28" s="683"/>
      <c r="DD28" s="654">
        <v>7446179</v>
      </c>
      <c r="DE28" s="646"/>
      <c r="DF28" s="646"/>
      <c r="DG28" s="646"/>
      <c r="DH28" s="646"/>
      <c r="DI28" s="646"/>
      <c r="DJ28" s="646"/>
      <c r="DK28" s="647"/>
      <c r="DL28" s="654">
        <v>7412880</v>
      </c>
      <c r="DM28" s="646"/>
      <c r="DN28" s="646"/>
      <c r="DO28" s="646"/>
      <c r="DP28" s="646"/>
      <c r="DQ28" s="646"/>
      <c r="DR28" s="646"/>
      <c r="DS28" s="646"/>
      <c r="DT28" s="646"/>
      <c r="DU28" s="646"/>
      <c r="DV28" s="647"/>
      <c r="DW28" s="650">
        <v>17.5</v>
      </c>
      <c r="DX28" s="679"/>
      <c r="DY28" s="679"/>
      <c r="DZ28" s="679"/>
      <c r="EA28" s="679"/>
      <c r="EB28" s="679"/>
      <c r="EC28" s="680"/>
    </row>
    <row r="29" spans="2:133" ht="11.25" customHeight="1" x14ac:dyDescent="0.15">
      <c r="B29" s="642" t="s">
        <v>302</v>
      </c>
      <c r="C29" s="643"/>
      <c r="D29" s="643"/>
      <c r="E29" s="643"/>
      <c r="F29" s="643"/>
      <c r="G29" s="643"/>
      <c r="H29" s="643"/>
      <c r="I29" s="643"/>
      <c r="J29" s="643"/>
      <c r="K29" s="643"/>
      <c r="L29" s="643"/>
      <c r="M29" s="643"/>
      <c r="N29" s="643"/>
      <c r="O29" s="643"/>
      <c r="P29" s="643"/>
      <c r="Q29" s="644"/>
      <c r="R29" s="645">
        <v>955907</v>
      </c>
      <c r="S29" s="646"/>
      <c r="T29" s="646"/>
      <c r="U29" s="646"/>
      <c r="V29" s="646"/>
      <c r="W29" s="646"/>
      <c r="X29" s="646"/>
      <c r="Y29" s="647"/>
      <c r="Z29" s="648">
        <v>1.3</v>
      </c>
      <c r="AA29" s="648"/>
      <c r="AB29" s="648"/>
      <c r="AC29" s="648"/>
      <c r="AD29" s="649">
        <v>215646</v>
      </c>
      <c r="AE29" s="649"/>
      <c r="AF29" s="649"/>
      <c r="AG29" s="649"/>
      <c r="AH29" s="649"/>
      <c r="AI29" s="649"/>
      <c r="AJ29" s="649"/>
      <c r="AK29" s="649"/>
      <c r="AL29" s="650">
        <v>0.5</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9" t="s">
        <v>303</v>
      </c>
      <c r="CE29" s="690"/>
      <c r="CF29" s="660" t="s">
        <v>70</v>
      </c>
      <c r="CG29" s="661"/>
      <c r="CH29" s="661"/>
      <c r="CI29" s="661"/>
      <c r="CJ29" s="661"/>
      <c r="CK29" s="661"/>
      <c r="CL29" s="661"/>
      <c r="CM29" s="661"/>
      <c r="CN29" s="661"/>
      <c r="CO29" s="661"/>
      <c r="CP29" s="661"/>
      <c r="CQ29" s="662"/>
      <c r="CR29" s="645">
        <v>7459097</v>
      </c>
      <c r="CS29" s="681"/>
      <c r="CT29" s="681"/>
      <c r="CU29" s="681"/>
      <c r="CV29" s="681"/>
      <c r="CW29" s="681"/>
      <c r="CX29" s="681"/>
      <c r="CY29" s="682"/>
      <c r="CZ29" s="650">
        <v>10</v>
      </c>
      <c r="DA29" s="679"/>
      <c r="DB29" s="679"/>
      <c r="DC29" s="683"/>
      <c r="DD29" s="654">
        <v>7446165</v>
      </c>
      <c r="DE29" s="681"/>
      <c r="DF29" s="681"/>
      <c r="DG29" s="681"/>
      <c r="DH29" s="681"/>
      <c r="DI29" s="681"/>
      <c r="DJ29" s="681"/>
      <c r="DK29" s="682"/>
      <c r="DL29" s="654">
        <v>7412866</v>
      </c>
      <c r="DM29" s="681"/>
      <c r="DN29" s="681"/>
      <c r="DO29" s="681"/>
      <c r="DP29" s="681"/>
      <c r="DQ29" s="681"/>
      <c r="DR29" s="681"/>
      <c r="DS29" s="681"/>
      <c r="DT29" s="681"/>
      <c r="DU29" s="681"/>
      <c r="DV29" s="682"/>
      <c r="DW29" s="650">
        <v>17.5</v>
      </c>
      <c r="DX29" s="679"/>
      <c r="DY29" s="679"/>
      <c r="DZ29" s="679"/>
      <c r="EA29" s="679"/>
      <c r="EB29" s="679"/>
      <c r="EC29" s="680"/>
    </row>
    <row r="30" spans="2:133" ht="11.25" customHeight="1" x14ac:dyDescent="0.15">
      <c r="B30" s="642" t="s">
        <v>304</v>
      </c>
      <c r="C30" s="643"/>
      <c r="D30" s="643"/>
      <c r="E30" s="643"/>
      <c r="F30" s="643"/>
      <c r="G30" s="643"/>
      <c r="H30" s="643"/>
      <c r="I30" s="643"/>
      <c r="J30" s="643"/>
      <c r="K30" s="643"/>
      <c r="L30" s="643"/>
      <c r="M30" s="643"/>
      <c r="N30" s="643"/>
      <c r="O30" s="643"/>
      <c r="P30" s="643"/>
      <c r="Q30" s="644"/>
      <c r="R30" s="645">
        <v>370692</v>
      </c>
      <c r="S30" s="646"/>
      <c r="T30" s="646"/>
      <c r="U30" s="646"/>
      <c r="V30" s="646"/>
      <c r="W30" s="646"/>
      <c r="X30" s="646"/>
      <c r="Y30" s="647"/>
      <c r="Z30" s="648">
        <v>0.5</v>
      </c>
      <c r="AA30" s="648"/>
      <c r="AB30" s="648"/>
      <c r="AC30" s="648"/>
      <c r="AD30" s="649" t="s">
        <v>184</v>
      </c>
      <c r="AE30" s="649"/>
      <c r="AF30" s="649"/>
      <c r="AG30" s="649"/>
      <c r="AH30" s="649"/>
      <c r="AI30" s="649"/>
      <c r="AJ30" s="649"/>
      <c r="AK30" s="649"/>
      <c r="AL30" s="650" t="s">
        <v>128</v>
      </c>
      <c r="AM30" s="651"/>
      <c r="AN30" s="651"/>
      <c r="AO30" s="652"/>
      <c r="AP30" s="624" t="s">
        <v>221</v>
      </c>
      <c r="AQ30" s="625"/>
      <c r="AR30" s="625"/>
      <c r="AS30" s="625"/>
      <c r="AT30" s="625"/>
      <c r="AU30" s="625"/>
      <c r="AV30" s="625"/>
      <c r="AW30" s="625"/>
      <c r="AX30" s="625"/>
      <c r="AY30" s="625"/>
      <c r="AZ30" s="625"/>
      <c r="BA30" s="625"/>
      <c r="BB30" s="625"/>
      <c r="BC30" s="625"/>
      <c r="BD30" s="625"/>
      <c r="BE30" s="625"/>
      <c r="BF30" s="626"/>
      <c r="BG30" s="624" t="s">
        <v>305</v>
      </c>
      <c r="BH30" s="698"/>
      <c r="BI30" s="698"/>
      <c r="BJ30" s="698"/>
      <c r="BK30" s="698"/>
      <c r="BL30" s="698"/>
      <c r="BM30" s="698"/>
      <c r="BN30" s="698"/>
      <c r="BO30" s="698"/>
      <c r="BP30" s="698"/>
      <c r="BQ30" s="699"/>
      <c r="BR30" s="624" t="s">
        <v>306</v>
      </c>
      <c r="BS30" s="698"/>
      <c r="BT30" s="698"/>
      <c r="BU30" s="698"/>
      <c r="BV30" s="698"/>
      <c r="BW30" s="698"/>
      <c r="BX30" s="698"/>
      <c r="BY30" s="698"/>
      <c r="BZ30" s="698"/>
      <c r="CA30" s="698"/>
      <c r="CB30" s="699"/>
      <c r="CD30" s="691"/>
      <c r="CE30" s="692"/>
      <c r="CF30" s="660" t="s">
        <v>307</v>
      </c>
      <c r="CG30" s="661"/>
      <c r="CH30" s="661"/>
      <c r="CI30" s="661"/>
      <c r="CJ30" s="661"/>
      <c r="CK30" s="661"/>
      <c r="CL30" s="661"/>
      <c r="CM30" s="661"/>
      <c r="CN30" s="661"/>
      <c r="CO30" s="661"/>
      <c r="CP30" s="661"/>
      <c r="CQ30" s="662"/>
      <c r="CR30" s="645">
        <v>6956044</v>
      </c>
      <c r="CS30" s="646"/>
      <c r="CT30" s="646"/>
      <c r="CU30" s="646"/>
      <c r="CV30" s="646"/>
      <c r="CW30" s="646"/>
      <c r="CX30" s="646"/>
      <c r="CY30" s="647"/>
      <c r="CZ30" s="650">
        <v>9.3000000000000007</v>
      </c>
      <c r="DA30" s="679"/>
      <c r="DB30" s="679"/>
      <c r="DC30" s="683"/>
      <c r="DD30" s="654">
        <v>6943112</v>
      </c>
      <c r="DE30" s="646"/>
      <c r="DF30" s="646"/>
      <c r="DG30" s="646"/>
      <c r="DH30" s="646"/>
      <c r="DI30" s="646"/>
      <c r="DJ30" s="646"/>
      <c r="DK30" s="647"/>
      <c r="DL30" s="654">
        <v>6909851</v>
      </c>
      <c r="DM30" s="646"/>
      <c r="DN30" s="646"/>
      <c r="DO30" s="646"/>
      <c r="DP30" s="646"/>
      <c r="DQ30" s="646"/>
      <c r="DR30" s="646"/>
      <c r="DS30" s="646"/>
      <c r="DT30" s="646"/>
      <c r="DU30" s="646"/>
      <c r="DV30" s="647"/>
      <c r="DW30" s="650">
        <v>16.3</v>
      </c>
      <c r="DX30" s="679"/>
      <c r="DY30" s="679"/>
      <c r="DZ30" s="679"/>
      <c r="EA30" s="679"/>
      <c r="EB30" s="679"/>
      <c r="EC30" s="680"/>
    </row>
    <row r="31" spans="2:133" ht="11.25" customHeight="1" x14ac:dyDescent="0.15">
      <c r="B31" s="642" t="s">
        <v>308</v>
      </c>
      <c r="C31" s="643"/>
      <c r="D31" s="643"/>
      <c r="E31" s="643"/>
      <c r="F31" s="643"/>
      <c r="G31" s="643"/>
      <c r="H31" s="643"/>
      <c r="I31" s="643"/>
      <c r="J31" s="643"/>
      <c r="K31" s="643"/>
      <c r="L31" s="643"/>
      <c r="M31" s="643"/>
      <c r="N31" s="643"/>
      <c r="O31" s="643"/>
      <c r="P31" s="643"/>
      <c r="Q31" s="644"/>
      <c r="R31" s="645">
        <v>16732470</v>
      </c>
      <c r="S31" s="646"/>
      <c r="T31" s="646"/>
      <c r="U31" s="646"/>
      <c r="V31" s="646"/>
      <c r="W31" s="646"/>
      <c r="X31" s="646"/>
      <c r="Y31" s="647"/>
      <c r="Z31" s="648">
        <v>22.3</v>
      </c>
      <c r="AA31" s="648"/>
      <c r="AB31" s="648"/>
      <c r="AC31" s="648"/>
      <c r="AD31" s="649" t="s">
        <v>128</v>
      </c>
      <c r="AE31" s="649"/>
      <c r="AF31" s="649"/>
      <c r="AG31" s="649"/>
      <c r="AH31" s="649"/>
      <c r="AI31" s="649"/>
      <c r="AJ31" s="649"/>
      <c r="AK31" s="649"/>
      <c r="AL31" s="650" t="s">
        <v>128</v>
      </c>
      <c r="AM31" s="651"/>
      <c r="AN31" s="651"/>
      <c r="AO31" s="652"/>
      <c r="AP31" s="702" t="s">
        <v>309</v>
      </c>
      <c r="AQ31" s="703"/>
      <c r="AR31" s="703"/>
      <c r="AS31" s="703"/>
      <c r="AT31" s="708" t="s">
        <v>310</v>
      </c>
      <c r="AU31" s="231"/>
      <c r="AV31" s="231"/>
      <c r="AW31" s="231"/>
      <c r="AX31" s="631" t="s">
        <v>187</v>
      </c>
      <c r="AY31" s="632"/>
      <c r="AZ31" s="632"/>
      <c r="BA31" s="632"/>
      <c r="BB31" s="632"/>
      <c r="BC31" s="632"/>
      <c r="BD31" s="632"/>
      <c r="BE31" s="632"/>
      <c r="BF31" s="633"/>
      <c r="BG31" s="713">
        <v>99.3</v>
      </c>
      <c r="BH31" s="700"/>
      <c r="BI31" s="700"/>
      <c r="BJ31" s="700"/>
      <c r="BK31" s="700"/>
      <c r="BL31" s="700"/>
      <c r="BM31" s="640">
        <v>98.5</v>
      </c>
      <c r="BN31" s="700"/>
      <c r="BO31" s="700"/>
      <c r="BP31" s="700"/>
      <c r="BQ31" s="701"/>
      <c r="BR31" s="713">
        <v>99.3</v>
      </c>
      <c r="BS31" s="700"/>
      <c r="BT31" s="700"/>
      <c r="BU31" s="700"/>
      <c r="BV31" s="700"/>
      <c r="BW31" s="700"/>
      <c r="BX31" s="640">
        <v>98.3</v>
      </c>
      <c r="BY31" s="700"/>
      <c r="BZ31" s="700"/>
      <c r="CA31" s="700"/>
      <c r="CB31" s="701"/>
      <c r="CD31" s="691"/>
      <c r="CE31" s="692"/>
      <c r="CF31" s="660" t="s">
        <v>311</v>
      </c>
      <c r="CG31" s="661"/>
      <c r="CH31" s="661"/>
      <c r="CI31" s="661"/>
      <c r="CJ31" s="661"/>
      <c r="CK31" s="661"/>
      <c r="CL31" s="661"/>
      <c r="CM31" s="661"/>
      <c r="CN31" s="661"/>
      <c r="CO31" s="661"/>
      <c r="CP31" s="661"/>
      <c r="CQ31" s="662"/>
      <c r="CR31" s="645">
        <v>503053</v>
      </c>
      <c r="CS31" s="681"/>
      <c r="CT31" s="681"/>
      <c r="CU31" s="681"/>
      <c r="CV31" s="681"/>
      <c r="CW31" s="681"/>
      <c r="CX31" s="681"/>
      <c r="CY31" s="682"/>
      <c r="CZ31" s="650">
        <v>0.7</v>
      </c>
      <c r="DA31" s="679"/>
      <c r="DB31" s="679"/>
      <c r="DC31" s="683"/>
      <c r="DD31" s="654">
        <v>503053</v>
      </c>
      <c r="DE31" s="681"/>
      <c r="DF31" s="681"/>
      <c r="DG31" s="681"/>
      <c r="DH31" s="681"/>
      <c r="DI31" s="681"/>
      <c r="DJ31" s="681"/>
      <c r="DK31" s="682"/>
      <c r="DL31" s="654">
        <v>503015</v>
      </c>
      <c r="DM31" s="681"/>
      <c r="DN31" s="681"/>
      <c r="DO31" s="681"/>
      <c r="DP31" s="681"/>
      <c r="DQ31" s="681"/>
      <c r="DR31" s="681"/>
      <c r="DS31" s="681"/>
      <c r="DT31" s="681"/>
      <c r="DU31" s="681"/>
      <c r="DV31" s="682"/>
      <c r="DW31" s="650">
        <v>1.2</v>
      </c>
      <c r="DX31" s="679"/>
      <c r="DY31" s="679"/>
      <c r="DZ31" s="679"/>
      <c r="EA31" s="679"/>
      <c r="EB31" s="679"/>
      <c r="EC31" s="680"/>
    </row>
    <row r="32" spans="2:133" ht="11.25" customHeight="1" x14ac:dyDescent="0.15">
      <c r="B32" s="695" t="s">
        <v>312</v>
      </c>
      <c r="C32" s="696"/>
      <c r="D32" s="696"/>
      <c r="E32" s="696"/>
      <c r="F32" s="696"/>
      <c r="G32" s="696"/>
      <c r="H32" s="696"/>
      <c r="I32" s="696"/>
      <c r="J32" s="696"/>
      <c r="K32" s="696"/>
      <c r="L32" s="696"/>
      <c r="M32" s="696"/>
      <c r="N32" s="696"/>
      <c r="O32" s="696"/>
      <c r="P32" s="696"/>
      <c r="Q32" s="697"/>
      <c r="R32" s="645" t="s">
        <v>128</v>
      </c>
      <c r="S32" s="646"/>
      <c r="T32" s="646"/>
      <c r="U32" s="646"/>
      <c r="V32" s="646"/>
      <c r="W32" s="646"/>
      <c r="X32" s="646"/>
      <c r="Y32" s="647"/>
      <c r="Z32" s="648" t="s">
        <v>252</v>
      </c>
      <c r="AA32" s="648"/>
      <c r="AB32" s="648"/>
      <c r="AC32" s="648"/>
      <c r="AD32" s="649" t="s">
        <v>128</v>
      </c>
      <c r="AE32" s="649"/>
      <c r="AF32" s="649"/>
      <c r="AG32" s="649"/>
      <c r="AH32" s="649"/>
      <c r="AI32" s="649"/>
      <c r="AJ32" s="649"/>
      <c r="AK32" s="649"/>
      <c r="AL32" s="650" t="s">
        <v>128</v>
      </c>
      <c r="AM32" s="651"/>
      <c r="AN32" s="651"/>
      <c r="AO32" s="652"/>
      <c r="AP32" s="704"/>
      <c r="AQ32" s="705"/>
      <c r="AR32" s="705"/>
      <c r="AS32" s="705"/>
      <c r="AT32" s="709"/>
      <c r="AU32" s="230" t="s">
        <v>313</v>
      </c>
      <c r="AV32" s="230"/>
      <c r="AW32" s="230"/>
      <c r="AX32" s="642" t="s">
        <v>314</v>
      </c>
      <c r="AY32" s="643"/>
      <c r="AZ32" s="643"/>
      <c r="BA32" s="643"/>
      <c r="BB32" s="643"/>
      <c r="BC32" s="643"/>
      <c r="BD32" s="643"/>
      <c r="BE32" s="643"/>
      <c r="BF32" s="644"/>
      <c r="BG32" s="714">
        <v>99.2</v>
      </c>
      <c r="BH32" s="681"/>
      <c r="BI32" s="681"/>
      <c r="BJ32" s="681"/>
      <c r="BK32" s="681"/>
      <c r="BL32" s="681"/>
      <c r="BM32" s="651">
        <v>98.2</v>
      </c>
      <c r="BN32" s="711"/>
      <c r="BO32" s="711"/>
      <c r="BP32" s="711"/>
      <c r="BQ32" s="712"/>
      <c r="BR32" s="714">
        <v>99.2</v>
      </c>
      <c r="BS32" s="681"/>
      <c r="BT32" s="681"/>
      <c r="BU32" s="681"/>
      <c r="BV32" s="681"/>
      <c r="BW32" s="681"/>
      <c r="BX32" s="651">
        <v>98.1</v>
      </c>
      <c r="BY32" s="711"/>
      <c r="BZ32" s="711"/>
      <c r="CA32" s="711"/>
      <c r="CB32" s="712"/>
      <c r="CD32" s="693"/>
      <c r="CE32" s="694"/>
      <c r="CF32" s="660" t="s">
        <v>315</v>
      </c>
      <c r="CG32" s="661"/>
      <c r="CH32" s="661"/>
      <c r="CI32" s="661"/>
      <c r="CJ32" s="661"/>
      <c r="CK32" s="661"/>
      <c r="CL32" s="661"/>
      <c r="CM32" s="661"/>
      <c r="CN32" s="661"/>
      <c r="CO32" s="661"/>
      <c r="CP32" s="661"/>
      <c r="CQ32" s="662"/>
      <c r="CR32" s="645">
        <v>14</v>
      </c>
      <c r="CS32" s="646"/>
      <c r="CT32" s="646"/>
      <c r="CU32" s="646"/>
      <c r="CV32" s="646"/>
      <c r="CW32" s="646"/>
      <c r="CX32" s="646"/>
      <c r="CY32" s="647"/>
      <c r="CZ32" s="650">
        <v>0</v>
      </c>
      <c r="DA32" s="679"/>
      <c r="DB32" s="679"/>
      <c r="DC32" s="683"/>
      <c r="DD32" s="654">
        <v>14</v>
      </c>
      <c r="DE32" s="646"/>
      <c r="DF32" s="646"/>
      <c r="DG32" s="646"/>
      <c r="DH32" s="646"/>
      <c r="DI32" s="646"/>
      <c r="DJ32" s="646"/>
      <c r="DK32" s="647"/>
      <c r="DL32" s="654">
        <v>14</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316</v>
      </c>
      <c r="C33" s="643"/>
      <c r="D33" s="643"/>
      <c r="E33" s="643"/>
      <c r="F33" s="643"/>
      <c r="G33" s="643"/>
      <c r="H33" s="643"/>
      <c r="I33" s="643"/>
      <c r="J33" s="643"/>
      <c r="K33" s="643"/>
      <c r="L33" s="643"/>
      <c r="M33" s="643"/>
      <c r="N33" s="643"/>
      <c r="O33" s="643"/>
      <c r="P33" s="643"/>
      <c r="Q33" s="644"/>
      <c r="R33" s="645">
        <v>6111836</v>
      </c>
      <c r="S33" s="646"/>
      <c r="T33" s="646"/>
      <c r="U33" s="646"/>
      <c r="V33" s="646"/>
      <c r="W33" s="646"/>
      <c r="X33" s="646"/>
      <c r="Y33" s="647"/>
      <c r="Z33" s="648">
        <v>8.1</v>
      </c>
      <c r="AA33" s="648"/>
      <c r="AB33" s="648"/>
      <c r="AC33" s="648"/>
      <c r="AD33" s="649" t="s">
        <v>128</v>
      </c>
      <c r="AE33" s="649"/>
      <c r="AF33" s="649"/>
      <c r="AG33" s="649"/>
      <c r="AH33" s="649"/>
      <c r="AI33" s="649"/>
      <c r="AJ33" s="649"/>
      <c r="AK33" s="649"/>
      <c r="AL33" s="650" t="s">
        <v>128</v>
      </c>
      <c r="AM33" s="651"/>
      <c r="AN33" s="651"/>
      <c r="AO33" s="652"/>
      <c r="AP33" s="706"/>
      <c r="AQ33" s="707"/>
      <c r="AR33" s="707"/>
      <c r="AS33" s="707"/>
      <c r="AT33" s="710"/>
      <c r="AU33" s="232"/>
      <c r="AV33" s="232"/>
      <c r="AW33" s="232"/>
      <c r="AX33" s="686" t="s">
        <v>317</v>
      </c>
      <c r="AY33" s="687"/>
      <c r="AZ33" s="687"/>
      <c r="BA33" s="687"/>
      <c r="BB33" s="687"/>
      <c r="BC33" s="687"/>
      <c r="BD33" s="687"/>
      <c r="BE33" s="687"/>
      <c r="BF33" s="688"/>
      <c r="BG33" s="715">
        <v>99.4</v>
      </c>
      <c r="BH33" s="716"/>
      <c r="BI33" s="716"/>
      <c r="BJ33" s="716"/>
      <c r="BK33" s="716"/>
      <c r="BL33" s="716"/>
      <c r="BM33" s="717">
        <v>98.7</v>
      </c>
      <c r="BN33" s="716"/>
      <c r="BO33" s="716"/>
      <c r="BP33" s="716"/>
      <c r="BQ33" s="718"/>
      <c r="BR33" s="715">
        <v>99.4</v>
      </c>
      <c r="BS33" s="716"/>
      <c r="BT33" s="716"/>
      <c r="BU33" s="716"/>
      <c r="BV33" s="716"/>
      <c r="BW33" s="716"/>
      <c r="BX33" s="717">
        <v>98.4</v>
      </c>
      <c r="BY33" s="716"/>
      <c r="BZ33" s="716"/>
      <c r="CA33" s="716"/>
      <c r="CB33" s="718"/>
      <c r="CD33" s="660" t="s">
        <v>318</v>
      </c>
      <c r="CE33" s="661"/>
      <c r="CF33" s="661"/>
      <c r="CG33" s="661"/>
      <c r="CH33" s="661"/>
      <c r="CI33" s="661"/>
      <c r="CJ33" s="661"/>
      <c r="CK33" s="661"/>
      <c r="CL33" s="661"/>
      <c r="CM33" s="661"/>
      <c r="CN33" s="661"/>
      <c r="CO33" s="661"/>
      <c r="CP33" s="661"/>
      <c r="CQ33" s="662"/>
      <c r="CR33" s="645">
        <v>25928363</v>
      </c>
      <c r="CS33" s="681"/>
      <c r="CT33" s="681"/>
      <c r="CU33" s="681"/>
      <c r="CV33" s="681"/>
      <c r="CW33" s="681"/>
      <c r="CX33" s="681"/>
      <c r="CY33" s="682"/>
      <c r="CZ33" s="650">
        <v>34.799999999999997</v>
      </c>
      <c r="DA33" s="679"/>
      <c r="DB33" s="679"/>
      <c r="DC33" s="683"/>
      <c r="DD33" s="654">
        <v>21315887</v>
      </c>
      <c r="DE33" s="681"/>
      <c r="DF33" s="681"/>
      <c r="DG33" s="681"/>
      <c r="DH33" s="681"/>
      <c r="DI33" s="681"/>
      <c r="DJ33" s="681"/>
      <c r="DK33" s="682"/>
      <c r="DL33" s="654">
        <v>17084381</v>
      </c>
      <c r="DM33" s="681"/>
      <c r="DN33" s="681"/>
      <c r="DO33" s="681"/>
      <c r="DP33" s="681"/>
      <c r="DQ33" s="681"/>
      <c r="DR33" s="681"/>
      <c r="DS33" s="681"/>
      <c r="DT33" s="681"/>
      <c r="DU33" s="681"/>
      <c r="DV33" s="682"/>
      <c r="DW33" s="650">
        <v>40.4</v>
      </c>
      <c r="DX33" s="679"/>
      <c r="DY33" s="679"/>
      <c r="DZ33" s="679"/>
      <c r="EA33" s="679"/>
      <c r="EB33" s="679"/>
      <c r="EC33" s="680"/>
    </row>
    <row r="34" spans="2:133" ht="11.25" customHeight="1" x14ac:dyDescent="0.15">
      <c r="B34" s="642" t="s">
        <v>319</v>
      </c>
      <c r="C34" s="643"/>
      <c r="D34" s="643"/>
      <c r="E34" s="643"/>
      <c r="F34" s="643"/>
      <c r="G34" s="643"/>
      <c r="H34" s="643"/>
      <c r="I34" s="643"/>
      <c r="J34" s="643"/>
      <c r="K34" s="643"/>
      <c r="L34" s="643"/>
      <c r="M34" s="643"/>
      <c r="N34" s="643"/>
      <c r="O34" s="643"/>
      <c r="P34" s="643"/>
      <c r="Q34" s="644"/>
      <c r="R34" s="645">
        <v>2269391</v>
      </c>
      <c r="S34" s="646"/>
      <c r="T34" s="646"/>
      <c r="U34" s="646"/>
      <c r="V34" s="646"/>
      <c r="W34" s="646"/>
      <c r="X34" s="646"/>
      <c r="Y34" s="647"/>
      <c r="Z34" s="648">
        <v>3</v>
      </c>
      <c r="AA34" s="648"/>
      <c r="AB34" s="648"/>
      <c r="AC34" s="648"/>
      <c r="AD34" s="649">
        <v>186333</v>
      </c>
      <c r="AE34" s="649"/>
      <c r="AF34" s="649"/>
      <c r="AG34" s="649"/>
      <c r="AH34" s="649"/>
      <c r="AI34" s="649"/>
      <c r="AJ34" s="649"/>
      <c r="AK34" s="649"/>
      <c r="AL34" s="650">
        <v>0.5</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320</v>
      </c>
      <c r="CE34" s="661"/>
      <c r="CF34" s="661"/>
      <c r="CG34" s="661"/>
      <c r="CH34" s="661"/>
      <c r="CI34" s="661"/>
      <c r="CJ34" s="661"/>
      <c r="CK34" s="661"/>
      <c r="CL34" s="661"/>
      <c r="CM34" s="661"/>
      <c r="CN34" s="661"/>
      <c r="CO34" s="661"/>
      <c r="CP34" s="661"/>
      <c r="CQ34" s="662"/>
      <c r="CR34" s="645">
        <v>7959005</v>
      </c>
      <c r="CS34" s="646"/>
      <c r="CT34" s="646"/>
      <c r="CU34" s="646"/>
      <c r="CV34" s="646"/>
      <c r="CW34" s="646"/>
      <c r="CX34" s="646"/>
      <c r="CY34" s="647"/>
      <c r="CZ34" s="650">
        <v>10.7</v>
      </c>
      <c r="DA34" s="679"/>
      <c r="DB34" s="679"/>
      <c r="DC34" s="683"/>
      <c r="DD34" s="654">
        <v>6524741</v>
      </c>
      <c r="DE34" s="646"/>
      <c r="DF34" s="646"/>
      <c r="DG34" s="646"/>
      <c r="DH34" s="646"/>
      <c r="DI34" s="646"/>
      <c r="DJ34" s="646"/>
      <c r="DK34" s="647"/>
      <c r="DL34" s="654">
        <v>6009735</v>
      </c>
      <c r="DM34" s="646"/>
      <c r="DN34" s="646"/>
      <c r="DO34" s="646"/>
      <c r="DP34" s="646"/>
      <c r="DQ34" s="646"/>
      <c r="DR34" s="646"/>
      <c r="DS34" s="646"/>
      <c r="DT34" s="646"/>
      <c r="DU34" s="646"/>
      <c r="DV34" s="647"/>
      <c r="DW34" s="650">
        <v>14.2</v>
      </c>
      <c r="DX34" s="679"/>
      <c r="DY34" s="679"/>
      <c r="DZ34" s="679"/>
      <c r="EA34" s="679"/>
      <c r="EB34" s="679"/>
      <c r="EC34" s="680"/>
    </row>
    <row r="35" spans="2:133" ht="11.25" customHeight="1" x14ac:dyDescent="0.15">
      <c r="B35" s="642" t="s">
        <v>321</v>
      </c>
      <c r="C35" s="643"/>
      <c r="D35" s="643"/>
      <c r="E35" s="643"/>
      <c r="F35" s="643"/>
      <c r="G35" s="643"/>
      <c r="H35" s="643"/>
      <c r="I35" s="643"/>
      <c r="J35" s="643"/>
      <c r="K35" s="643"/>
      <c r="L35" s="643"/>
      <c r="M35" s="643"/>
      <c r="N35" s="643"/>
      <c r="O35" s="643"/>
      <c r="P35" s="643"/>
      <c r="Q35" s="644"/>
      <c r="R35" s="645">
        <v>376710</v>
      </c>
      <c r="S35" s="646"/>
      <c r="T35" s="646"/>
      <c r="U35" s="646"/>
      <c r="V35" s="646"/>
      <c r="W35" s="646"/>
      <c r="X35" s="646"/>
      <c r="Y35" s="647"/>
      <c r="Z35" s="648">
        <v>0.5</v>
      </c>
      <c r="AA35" s="648"/>
      <c r="AB35" s="648"/>
      <c r="AC35" s="648"/>
      <c r="AD35" s="649" t="s">
        <v>128</v>
      </c>
      <c r="AE35" s="649"/>
      <c r="AF35" s="649"/>
      <c r="AG35" s="649"/>
      <c r="AH35" s="649"/>
      <c r="AI35" s="649"/>
      <c r="AJ35" s="649"/>
      <c r="AK35" s="649"/>
      <c r="AL35" s="650" t="s">
        <v>128</v>
      </c>
      <c r="AM35" s="651"/>
      <c r="AN35" s="651"/>
      <c r="AO35" s="652"/>
      <c r="AP35" s="235"/>
      <c r="AQ35" s="624" t="s">
        <v>322</v>
      </c>
      <c r="AR35" s="625"/>
      <c r="AS35" s="625"/>
      <c r="AT35" s="625"/>
      <c r="AU35" s="625"/>
      <c r="AV35" s="625"/>
      <c r="AW35" s="625"/>
      <c r="AX35" s="625"/>
      <c r="AY35" s="625"/>
      <c r="AZ35" s="625"/>
      <c r="BA35" s="625"/>
      <c r="BB35" s="625"/>
      <c r="BC35" s="625"/>
      <c r="BD35" s="625"/>
      <c r="BE35" s="625"/>
      <c r="BF35" s="626"/>
      <c r="BG35" s="624" t="s">
        <v>323</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324</v>
      </c>
      <c r="CE35" s="661"/>
      <c r="CF35" s="661"/>
      <c r="CG35" s="661"/>
      <c r="CH35" s="661"/>
      <c r="CI35" s="661"/>
      <c r="CJ35" s="661"/>
      <c r="CK35" s="661"/>
      <c r="CL35" s="661"/>
      <c r="CM35" s="661"/>
      <c r="CN35" s="661"/>
      <c r="CO35" s="661"/>
      <c r="CP35" s="661"/>
      <c r="CQ35" s="662"/>
      <c r="CR35" s="645">
        <v>504224</v>
      </c>
      <c r="CS35" s="681"/>
      <c r="CT35" s="681"/>
      <c r="CU35" s="681"/>
      <c r="CV35" s="681"/>
      <c r="CW35" s="681"/>
      <c r="CX35" s="681"/>
      <c r="CY35" s="682"/>
      <c r="CZ35" s="650">
        <v>0.7</v>
      </c>
      <c r="DA35" s="679"/>
      <c r="DB35" s="679"/>
      <c r="DC35" s="683"/>
      <c r="DD35" s="654">
        <v>419447</v>
      </c>
      <c r="DE35" s="681"/>
      <c r="DF35" s="681"/>
      <c r="DG35" s="681"/>
      <c r="DH35" s="681"/>
      <c r="DI35" s="681"/>
      <c r="DJ35" s="681"/>
      <c r="DK35" s="682"/>
      <c r="DL35" s="654">
        <v>388629</v>
      </c>
      <c r="DM35" s="681"/>
      <c r="DN35" s="681"/>
      <c r="DO35" s="681"/>
      <c r="DP35" s="681"/>
      <c r="DQ35" s="681"/>
      <c r="DR35" s="681"/>
      <c r="DS35" s="681"/>
      <c r="DT35" s="681"/>
      <c r="DU35" s="681"/>
      <c r="DV35" s="682"/>
      <c r="DW35" s="650">
        <v>0.9</v>
      </c>
      <c r="DX35" s="679"/>
      <c r="DY35" s="679"/>
      <c r="DZ35" s="679"/>
      <c r="EA35" s="679"/>
      <c r="EB35" s="679"/>
      <c r="EC35" s="680"/>
    </row>
    <row r="36" spans="2:133" ht="11.25" customHeight="1" x14ac:dyDescent="0.15">
      <c r="B36" s="642" t="s">
        <v>325</v>
      </c>
      <c r="C36" s="643"/>
      <c r="D36" s="643"/>
      <c r="E36" s="643"/>
      <c r="F36" s="643"/>
      <c r="G36" s="643"/>
      <c r="H36" s="643"/>
      <c r="I36" s="643"/>
      <c r="J36" s="643"/>
      <c r="K36" s="643"/>
      <c r="L36" s="643"/>
      <c r="M36" s="643"/>
      <c r="N36" s="643"/>
      <c r="O36" s="643"/>
      <c r="P36" s="643"/>
      <c r="Q36" s="644"/>
      <c r="R36" s="645">
        <v>919177</v>
      </c>
      <c r="S36" s="646"/>
      <c r="T36" s="646"/>
      <c r="U36" s="646"/>
      <c r="V36" s="646"/>
      <c r="W36" s="646"/>
      <c r="X36" s="646"/>
      <c r="Y36" s="647"/>
      <c r="Z36" s="648">
        <v>1.2</v>
      </c>
      <c r="AA36" s="648"/>
      <c r="AB36" s="648"/>
      <c r="AC36" s="648"/>
      <c r="AD36" s="649" t="s">
        <v>128</v>
      </c>
      <c r="AE36" s="649"/>
      <c r="AF36" s="649"/>
      <c r="AG36" s="649"/>
      <c r="AH36" s="649"/>
      <c r="AI36" s="649"/>
      <c r="AJ36" s="649"/>
      <c r="AK36" s="649"/>
      <c r="AL36" s="650" t="s">
        <v>128</v>
      </c>
      <c r="AM36" s="651"/>
      <c r="AN36" s="651"/>
      <c r="AO36" s="652"/>
      <c r="AP36" s="235"/>
      <c r="AQ36" s="719" t="s">
        <v>326</v>
      </c>
      <c r="AR36" s="720"/>
      <c r="AS36" s="720"/>
      <c r="AT36" s="720"/>
      <c r="AU36" s="720"/>
      <c r="AV36" s="720"/>
      <c r="AW36" s="720"/>
      <c r="AX36" s="720"/>
      <c r="AY36" s="721"/>
      <c r="AZ36" s="634">
        <v>12022014</v>
      </c>
      <c r="BA36" s="635"/>
      <c r="BB36" s="635"/>
      <c r="BC36" s="635"/>
      <c r="BD36" s="635"/>
      <c r="BE36" s="635"/>
      <c r="BF36" s="722"/>
      <c r="BG36" s="656" t="s">
        <v>327</v>
      </c>
      <c r="BH36" s="657"/>
      <c r="BI36" s="657"/>
      <c r="BJ36" s="657"/>
      <c r="BK36" s="657"/>
      <c r="BL36" s="657"/>
      <c r="BM36" s="657"/>
      <c r="BN36" s="657"/>
      <c r="BO36" s="657"/>
      <c r="BP36" s="657"/>
      <c r="BQ36" s="657"/>
      <c r="BR36" s="657"/>
      <c r="BS36" s="657"/>
      <c r="BT36" s="657"/>
      <c r="BU36" s="658"/>
      <c r="BV36" s="634">
        <v>-134513</v>
      </c>
      <c r="BW36" s="635"/>
      <c r="BX36" s="635"/>
      <c r="BY36" s="635"/>
      <c r="BZ36" s="635"/>
      <c r="CA36" s="635"/>
      <c r="CB36" s="722"/>
      <c r="CD36" s="660" t="s">
        <v>328</v>
      </c>
      <c r="CE36" s="661"/>
      <c r="CF36" s="661"/>
      <c r="CG36" s="661"/>
      <c r="CH36" s="661"/>
      <c r="CI36" s="661"/>
      <c r="CJ36" s="661"/>
      <c r="CK36" s="661"/>
      <c r="CL36" s="661"/>
      <c r="CM36" s="661"/>
      <c r="CN36" s="661"/>
      <c r="CO36" s="661"/>
      <c r="CP36" s="661"/>
      <c r="CQ36" s="662"/>
      <c r="CR36" s="645">
        <v>7448821</v>
      </c>
      <c r="CS36" s="646"/>
      <c r="CT36" s="646"/>
      <c r="CU36" s="646"/>
      <c r="CV36" s="646"/>
      <c r="CW36" s="646"/>
      <c r="CX36" s="646"/>
      <c r="CY36" s="647"/>
      <c r="CZ36" s="650">
        <v>10</v>
      </c>
      <c r="DA36" s="679"/>
      <c r="DB36" s="679"/>
      <c r="DC36" s="683"/>
      <c r="DD36" s="654">
        <v>6392109</v>
      </c>
      <c r="DE36" s="646"/>
      <c r="DF36" s="646"/>
      <c r="DG36" s="646"/>
      <c r="DH36" s="646"/>
      <c r="DI36" s="646"/>
      <c r="DJ36" s="646"/>
      <c r="DK36" s="647"/>
      <c r="DL36" s="654">
        <v>4893273</v>
      </c>
      <c r="DM36" s="646"/>
      <c r="DN36" s="646"/>
      <c r="DO36" s="646"/>
      <c r="DP36" s="646"/>
      <c r="DQ36" s="646"/>
      <c r="DR36" s="646"/>
      <c r="DS36" s="646"/>
      <c r="DT36" s="646"/>
      <c r="DU36" s="646"/>
      <c r="DV36" s="647"/>
      <c r="DW36" s="650">
        <v>11.6</v>
      </c>
      <c r="DX36" s="679"/>
      <c r="DY36" s="679"/>
      <c r="DZ36" s="679"/>
      <c r="EA36" s="679"/>
      <c r="EB36" s="679"/>
      <c r="EC36" s="680"/>
    </row>
    <row r="37" spans="2:133" ht="11.25" customHeight="1" x14ac:dyDescent="0.15">
      <c r="B37" s="642" t="s">
        <v>329</v>
      </c>
      <c r="C37" s="643"/>
      <c r="D37" s="643"/>
      <c r="E37" s="643"/>
      <c r="F37" s="643"/>
      <c r="G37" s="643"/>
      <c r="H37" s="643"/>
      <c r="I37" s="643"/>
      <c r="J37" s="643"/>
      <c r="K37" s="643"/>
      <c r="L37" s="643"/>
      <c r="M37" s="643"/>
      <c r="N37" s="643"/>
      <c r="O37" s="643"/>
      <c r="P37" s="643"/>
      <c r="Q37" s="644"/>
      <c r="R37" s="645">
        <v>339320</v>
      </c>
      <c r="S37" s="646"/>
      <c r="T37" s="646"/>
      <c r="U37" s="646"/>
      <c r="V37" s="646"/>
      <c r="W37" s="646"/>
      <c r="X37" s="646"/>
      <c r="Y37" s="647"/>
      <c r="Z37" s="648">
        <v>0.5</v>
      </c>
      <c r="AA37" s="648"/>
      <c r="AB37" s="648"/>
      <c r="AC37" s="648"/>
      <c r="AD37" s="649" t="s">
        <v>128</v>
      </c>
      <c r="AE37" s="649"/>
      <c r="AF37" s="649"/>
      <c r="AG37" s="649"/>
      <c r="AH37" s="649"/>
      <c r="AI37" s="649"/>
      <c r="AJ37" s="649"/>
      <c r="AK37" s="649"/>
      <c r="AL37" s="650" t="s">
        <v>128</v>
      </c>
      <c r="AM37" s="651"/>
      <c r="AN37" s="651"/>
      <c r="AO37" s="652"/>
      <c r="AQ37" s="723" t="s">
        <v>330</v>
      </c>
      <c r="AR37" s="724"/>
      <c r="AS37" s="724"/>
      <c r="AT37" s="724"/>
      <c r="AU37" s="724"/>
      <c r="AV37" s="724"/>
      <c r="AW37" s="724"/>
      <c r="AX37" s="724"/>
      <c r="AY37" s="725"/>
      <c r="AZ37" s="645">
        <v>2371893</v>
      </c>
      <c r="BA37" s="646"/>
      <c r="BB37" s="646"/>
      <c r="BC37" s="646"/>
      <c r="BD37" s="681"/>
      <c r="BE37" s="681"/>
      <c r="BF37" s="712"/>
      <c r="BG37" s="660" t="s">
        <v>331</v>
      </c>
      <c r="BH37" s="661"/>
      <c r="BI37" s="661"/>
      <c r="BJ37" s="661"/>
      <c r="BK37" s="661"/>
      <c r="BL37" s="661"/>
      <c r="BM37" s="661"/>
      <c r="BN37" s="661"/>
      <c r="BO37" s="661"/>
      <c r="BP37" s="661"/>
      <c r="BQ37" s="661"/>
      <c r="BR37" s="661"/>
      <c r="BS37" s="661"/>
      <c r="BT37" s="661"/>
      <c r="BU37" s="662"/>
      <c r="BV37" s="645">
        <v>-495945</v>
      </c>
      <c r="BW37" s="646"/>
      <c r="BX37" s="646"/>
      <c r="BY37" s="646"/>
      <c r="BZ37" s="646"/>
      <c r="CA37" s="646"/>
      <c r="CB37" s="655"/>
      <c r="CD37" s="660" t="s">
        <v>332</v>
      </c>
      <c r="CE37" s="661"/>
      <c r="CF37" s="661"/>
      <c r="CG37" s="661"/>
      <c r="CH37" s="661"/>
      <c r="CI37" s="661"/>
      <c r="CJ37" s="661"/>
      <c r="CK37" s="661"/>
      <c r="CL37" s="661"/>
      <c r="CM37" s="661"/>
      <c r="CN37" s="661"/>
      <c r="CO37" s="661"/>
      <c r="CP37" s="661"/>
      <c r="CQ37" s="662"/>
      <c r="CR37" s="645">
        <v>1550918</v>
      </c>
      <c r="CS37" s="681"/>
      <c r="CT37" s="681"/>
      <c r="CU37" s="681"/>
      <c r="CV37" s="681"/>
      <c r="CW37" s="681"/>
      <c r="CX37" s="681"/>
      <c r="CY37" s="682"/>
      <c r="CZ37" s="650">
        <v>2.1</v>
      </c>
      <c r="DA37" s="679"/>
      <c r="DB37" s="679"/>
      <c r="DC37" s="683"/>
      <c r="DD37" s="654">
        <v>1550918</v>
      </c>
      <c r="DE37" s="681"/>
      <c r="DF37" s="681"/>
      <c r="DG37" s="681"/>
      <c r="DH37" s="681"/>
      <c r="DI37" s="681"/>
      <c r="DJ37" s="681"/>
      <c r="DK37" s="682"/>
      <c r="DL37" s="654">
        <v>1532981</v>
      </c>
      <c r="DM37" s="681"/>
      <c r="DN37" s="681"/>
      <c r="DO37" s="681"/>
      <c r="DP37" s="681"/>
      <c r="DQ37" s="681"/>
      <c r="DR37" s="681"/>
      <c r="DS37" s="681"/>
      <c r="DT37" s="681"/>
      <c r="DU37" s="681"/>
      <c r="DV37" s="682"/>
      <c r="DW37" s="650">
        <v>3.6</v>
      </c>
      <c r="DX37" s="679"/>
      <c r="DY37" s="679"/>
      <c r="DZ37" s="679"/>
      <c r="EA37" s="679"/>
      <c r="EB37" s="679"/>
      <c r="EC37" s="680"/>
    </row>
    <row r="38" spans="2:133" ht="11.25" customHeight="1" x14ac:dyDescent="0.15">
      <c r="B38" s="642" t="s">
        <v>333</v>
      </c>
      <c r="C38" s="643"/>
      <c r="D38" s="643"/>
      <c r="E38" s="643"/>
      <c r="F38" s="643"/>
      <c r="G38" s="643"/>
      <c r="H38" s="643"/>
      <c r="I38" s="643"/>
      <c r="J38" s="643"/>
      <c r="K38" s="643"/>
      <c r="L38" s="643"/>
      <c r="M38" s="643"/>
      <c r="N38" s="643"/>
      <c r="O38" s="643"/>
      <c r="P38" s="643"/>
      <c r="Q38" s="644"/>
      <c r="R38" s="645">
        <v>1177212</v>
      </c>
      <c r="S38" s="646"/>
      <c r="T38" s="646"/>
      <c r="U38" s="646"/>
      <c r="V38" s="646"/>
      <c r="W38" s="646"/>
      <c r="X38" s="646"/>
      <c r="Y38" s="647"/>
      <c r="Z38" s="648">
        <v>1.6</v>
      </c>
      <c r="AA38" s="648"/>
      <c r="AB38" s="648"/>
      <c r="AC38" s="648"/>
      <c r="AD38" s="649">
        <v>101</v>
      </c>
      <c r="AE38" s="649"/>
      <c r="AF38" s="649"/>
      <c r="AG38" s="649"/>
      <c r="AH38" s="649"/>
      <c r="AI38" s="649"/>
      <c r="AJ38" s="649"/>
      <c r="AK38" s="649"/>
      <c r="AL38" s="650">
        <v>0</v>
      </c>
      <c r="AM38" s="651"/>
      <c r="AN38" s="651"/>
      <c r="AO38" s="652"/>
      <c r="AQ38" s="723" t="s">
        <v>334</v>
      </c>
      <c r="AR38" s="724"/>
      <c r="AS38" s="724"/>
      <c r="AT38" s="724"/>
      <c r="AU38" s="724"/>
      <c r="AV38" s="724"/>
      <c r="AW38" s="724"/>
      <c r="AX38" s="724"/>
      <c r="AY38" s="725"/>
      <c r="AZ38" s="645">
        <v>1406729</v>
      </c>
      <c r="BA38" s="646"/>
      <c r="BB38" s="646"/>
      <c r="BC38" s="646"/>
      <c r="BD38" s="681"/>
      <c r="BE38" s="681"/>
      <c r="BF38" s="712"/>
      <c r="BG38" s="660" t="s">
        <v>335</v>
      </c>
      <c r="BH38" s="661"/>
      <c r="BI38" s="661"/>
      <c r="BJ38" s="661"/>
      <c r="BK38" s="661"/>
      <c r="BL38" s="661"/>
      <c r="BM38" s="661"/>
      <c r="BN38" s="661"/>
      <c r="BO38" s="661"/>
      <c r="BP38" s="661"/>
      <c r="BQ38" s="661"/>
      <c r="BR38" s="661"/>
      <c r="BS38" s="661"/>
      <c r="BT38" s="661"/>
      <c r="BU38" s="662"/>
      <c r="BV38" s="645">
        <v>26415</v>
      </c>
      <c r="BW38" s="646"/>
      <c r="BX38" s="646"/>
      <c r="BY38" s="646"/>
      <c r="BZ38" s="646"/>
      <c r="CA38" s="646"/>
      <c r="CB38" s="655"/>
      <c r="CD38" s="660" t="s">
        <v>336</v>
      </c>
      <c r="CE38" s="661"/>
      <c r="CF38" s="661"/>
      <c r="CG38" s="661"/>
      <c r="CH38" s="661"/>
      <c r="CI38" s="661"/>
      <c r="CJ38" s="661"/>
      <c r="CK38" s="661"/>
      <c r="CL38" s="661"/>
      <c r="CM38" s="661"/>
      <c r="CN38" s="661"/>
      <c r="CO38" s="661"/>
      <c r="CP38" s="661"/>
      <c r="CQ38" s="662"/>
      <c r="CR38" s="645">
        <v>8112010</v>
      </c>
      <c r="CS38" s="646"/>
      <c r="CT38" s="646"/>
      <c r="CU38" s="646"/>
      <c r="CV38" s="646"/>
      <c r="CW38" s="646"/>
      <c r="CX38" s="646"/>
      <c r="CY38" s="647"/>
      <c r="CZ38" s="650">
        <v>10.9</v>
      </c>
      <c r="DA38" s="679"/>
      <c r="DB38" s="679"/>
      <c r="DC38" s="683"/>
      <c r="DD38" s="654">
        <v>6461755</v>
      </c>
      <c r="DE38" s="646"/>
      <c r="DF38" s="646"/>
      <c r="DG38" s="646"/>
      <c r="DH38" s="646"/>
      <c r="DI38" s="646"/>
      <c r="DJ38" s="646"/>
      <c r="DK38" s="647"/>
      <c r="DL38" s="654">
        <v>5487869</v>
      </c>
      <c r="DM38" s="646"/>
      <c r="DN38" s="646"/>
      <c r="DO38" s="646"/>
      <c r="DP38" s="646"/>
      <c r="DQ38" s="646"/>
      <c r="DR38" s="646"/>
      <c r="DS38" s="646"/>
      <c r="DT38" s="646"/>
      <c r="DU38" s="646"/>
      <c r="DV38" s="647"/>
      <c r="DW38" s="650">
        <v>13</v>
      </c>
      <c r="DX38" s="679"/>
      <c r="DY38" s="679"/>
      <c r="DZ38" s="679"/>
      <c r="EA38" s="679"/>
      <c r="EB38" s="679"/>
      <c r="EC38" s="680"/>
    </row>
    <row r="39" spans="2:133" ht="11.25" customHeight="1" x14ac:dyDescent="0.15">
      <c r="B39" s="642" t="s">
        <v>337</v>
      </c>
      <c r="C39" s="643"/>
      <c r="D39" s="643"/>
      <c r="E39" s="643"/>
      <c r="F39" s="643"/>
      <c r="G39" s="643"/>
      <c r="H39" s="643"/>
      <c r="I39" s="643"/>
      <c r="J39" s="643"/>
      <c r="K39" s="643"/>
      <c r="L39" s="643"/>
      <c r="M39" s="643"/>
      <c r="N39" s="643"/>
      <c r="O39" s="643"/>
      <c r="P39" s="643"/>
      <c r="Q39" s="644"/>
      <c r="R39" s="645">
        <v>2885500</v>
      </c>
      <c r="S39" s="646"/>
      <c r="T39" s="646"/>
      <c r="U39" s="646"/>
      <c r="V39" s="646"/>
      <c r="W39" s="646"/>
      <c r="X39" s="646"/>
      <c r="Y39" s="647"/>
      <c r="Z39" s="648">
        <v>3.8</v>
      </c>
      <c r="AA39" s="648"/>
      <c r="AB39" s="648"/>
      <c r="AC39" s="648"/>
      <c r="AD39" s="649" t="s">
        <v>128</v>
      </c>
      <c r="AE39" s="649"/>
      <c r="AF39" s="649"/>
      <c r="AG39" s="649"/>
      <c r="AH39" s="649"/>
      <c r="AI39" s="649"/>
      <c r="AJ39" s="649"/>
      <c r="AK39" s="649"/>
      <c r="AL39" s="650" t="s">
        <v>128</v>
      </c>
      <c r="AM39" s="651"/>
      <c r="AN39" s="651"/>
      <c r="AO39" s="652"/>
      <c r="AQ39" s="723" t="s">
        <v>338</v>
      </c>
      <c r="AR39" s="724"/>
      <c r="AS39" s="724"/>
      <c r="AT39" s="724"/>
      <c r="AU39" s="724"/>
      <c r="AV39" s="724"/>
      <c r="AW39" s="724"/>
      <c r="AX39" s="724"/>
      <c r="AY39" s="725"/>
      <c r="AZ39" s="645">
        <v>131382</v>
      </c>
      <c r="BA39" s="646"/>
      <c r="BB39" s="646"/>
      <c r="BC39" s="646"/>
      <c r="BD39" s="681"/>
      <c r="BE39" s="681"/>
      <c r="BF39" s="712"/>
      <c r="BG39" s="660" t="s">
        <v>339</v>
      </c>
      <c r="BH39" s="661"/>
      <c r="BI39" s="661"/>
      <c r="BJ39" s="661"/>
      <c r="BK39" s="661"/>
      <c r="BL39" s="661"/>
      <c r="BM39" s="661"/>
      <c r="BN39" s="661"/>
      <c r="BO39" s="661"/>
      <c r="BP39" s="661"/>
      <c r="BQ39" s="661"/>
      <c r="BR39" s="661"/>
      <c r="BS39" s="661"/>
      <c r="BT39" s="661"/>
      <c r="BU39" s="662"/>
      <c r="BV39" s="645">
        <v>42750</v>
      </c>
      <c r="BW39" s="646"/>
      <c r="BX39" s="646"/>
      <c r="BY39" s="646"/>
      <c r="BZ39" s="646"/>
      <c r="CA39" s="646"/>
      <c r="CB39" s="655"/>
      <c r="CD39" s="660" t="s">
        <v>340</v>
      </c>
      <c r="CE39" s="661"/>
      <c r="CF39" s="661"/>
      <c r="CG39" s="661"/>
      <c r="CH39" s="661"/>
      <c r="CI39" s="661"/>
      <c r="CJ39" s="661"/>
      <c r="CK39" s="661"/>
      <c r="CL39" s="661"/>
      <c r="CM39" s="661"/>
      <c r="CN39" s="661"/>
      <c r="CO39" s="661"/>
      <c r="CP39" s="661"/>
      <c r="CQ39" s="662"/>
      <c r="CR39" s="645">
        <v>1454260</v>
      </c>
      <c r="CS39" s="681"/>
      <c r="CT39" s="681"/>
      <c r="CU39" s="681"/>
      <c r="CV39" s="681"/>
      <c r="CW39" s="681"/>
      <c r="CX39" s="681"/>
      <c r="CY39" s="682"/>
      <c r="CZ39" s="650">
        <v>1.9</v>
      </c>
      <c r="DA39" s="679"/>
      <c r="DB39" s="679"/>
      <c r="DC39" s="683"/>
      <c r="DD39" s="654">
        <v>1136230</v>
      </c>
      <c r="DE39" s="681"/>
      <c r="DF39" s="681"/>
      <c r="DG39" s="681"/>
      <c r="DH39" s="681"/>
      <c r="DI39" s="681"/>
      <c r="DJ39" s="681"/>
      <c r="DK39" s="682"/>
      <c r="DL39" s="654" t="s">
        <v>128</v>
      </c>
      <c r="DM39" s="681"/>
      <c r="DN39" s="681"/>
      <c r="DO39" s="681"/>
      <c r="DP39" s="681"/>
      <c r="DQ39" s="681"/>
      <c r="DR39" s="681"/>
      <c r="DS39" s="681"/>
      <c r="DT39" s="681"/>
      <c r="DU39" s="681"/>
      <c r="DV39" s="682"/>
      <c r="DW39" s="650" t="s">
        <v>128</v>
      </c>
      <c r="DX39" s="679"/>
      <c r="DY39" s="679"/>
      <c r="DZ39" s="679"/>
      <c r="EA39" s="679"/>
      <c r="EB39" s="679"/>
      <c r="EC39" s="680"/>
    </row>
    <row r="40" spans="2:133" ht="11.25" customHeight="1" x14ac:dyDescent="0.15">
      <c r="B40" s="642" t="s">
        <v>341</v>
      </c>
      <c r="C40" s="643"/>
      <c r="D40" s="643"/>
      <c r="E40" s="643"/>
      <c r="F40" s="643"/>
      <c r="G40" s="643"/>
      <c r="H40" s="643"/>
      <c r="I40" s="643"/>
      <c r="J40" s="643"/>
      <c r="K40" s="643"/>
      <c r="L40" s="643"/>
      <c r="M40" s="643"/>
      <c r="N40" s="643"/>
      <c r="O40" s="643"/>
      <c r="P40" s="643"/>
      <c r="Q40" s="644"/>
      <c r="R40" s="645" t="s">
        <v>128</v>
      </c>
      <c r="S40" s="646"/>
      <c r="T40" s="646"/>
      <c r="U40" s="646"/>
      <c r="V40" s="646"/>
      <c r="W40" s="646"/>
      <c r="X40" s="646"/>
      <c r="Y40" s="647"/>
      <c r="Z40" s="648" t="s">
        <v>128</v>
      </c>
      <c r="AA40" s="648"/>
      <c r="AB40" s="648"/>
      <c r="AC40" s="648"/>
      <c r="AD40" s="649" t="s">
        <v>128</v>
      </c>
      <c r="AE40" s="649"/>
      <c r="AF40" s="649"/>
      <c r="AG40" s="649"/>
      <c r="AH40" s="649"/>
      <c r="AI40" s="649"/>
      <c r="AJ40" s="649"/>
      <c r="AK40" s="649"/>
      <c r="AL40" s="650" t="s">
        <v>128</v>
      </c>
      <c r="AM40" s="651"/>
      <c r="AN40" s="651"/>
      <c r="AO40" s="652"/>
      <c r="AQ40" s="723" t="s">
        <v>342</v>
      </c>
      <c r="AR40" s="724"/>
      <c r="AS40" s="724"/>
      <c r="AT40" s="724"/>
      <c r="AU40" s="724"/>
      <c r="AV40" s="724"/>
      <c r="AW40" s="724"/>
      <c r="AX40" s="724"/>
      <c r="AY40" s="725"/>
      <c r="AZ40" s="645" t="s">
        <v>128</v>
      </c>
      <c r="BA40" s="646"/>
      <c r="BB40" s="646"/>
      <c r="BC40" s="646"/>
      <c r="BD40" s="681"/>
      <c r="BE40" s="681"/>
      <c r="BF40" s="712"/>
      <c r="BG40" s="726" t="s">
        <v>343</v>
      </c>
      <c r="BH40" s="727"/>
      <c r="BI40" s="727"/>
      <c r="BJ40" s="727"/>
      <c r="BK40" s="727"/>
      <c r="BL40" s="236"/>
      <c r="BM40" s="661" t="s">
        <v>344</v>
      </c>
      <c r="BN40" s="661"/>
      <c r="BO40" s="661"/>
      <c r="BP40" s="661"/>
      <c r="BQ40" s="661"/>
      <c r="BR40" s="661"/>
      <c r="BS40" s="661"/>
      <c r="BT40" s="661"/>
      <c r="BU40" s="662"/>
      <c r="BV40" s="645">
        <v>102</v>
      </c>
      <c r="BW40" s="646"/>
      <c r="BX40" s="646"/>
      <c r="BY40" s="646"/>
      <c r="BZ40" s="646"/>
      <c r="CA40" s="646"/>
      <c r="CB40" s="655"/>
      <c r="CD40" s="660" t="s">
        <v>345</v>
      </c>
      <c r="CE40" s="661"/>
      <c r="CF40" s="661"/>
      <c r="CG40" s="661"/>
      <c r="CH40" s="661"/>
      <c r="CI40" s="661"/>
      <c r="CJ40" s="661"/>
      <c r="CK40" s="661"/>
      <c r="CL40" s="661"/>
      <c r="CM40" s="661"/>
      <c r="CN40" s="661"/>
      <c r="CO40" s="661"/>
      <c r="CP40" s="661"/>
      <c r="CQ40" s="662"/>
      <c r="CR40" s="645">
        <v>450043</v>
      </c>
      <c r="CS40" s="646"/>
      <c r="CT40" s="646"/>
      <c r="CU40" s="646"/>
      <c r="CV40" s="646"/>
      <c r="CW40" s="646"/>
      <c r="CX40" s="646"/>
      <c r="CY40" s="647"/>
      <c r="CZ40" s="650">
        <v>0.6</v>
      </c>
      <c r="DA40" s="679"/>
      <c r="DB40" s="679"/>
      <c r="DC40" s="683"/>
      <c r="DD40" s="654">
        <v>381605</v>
      </c>
      <c r="DE40" s="646"/>
      <c r="DF40" s="646"/>
      <c r="DG40" s="646"/>
      <c r="DH40" s="646"/>
      <c r="DI40" s="646"/>
      <c r="DJ40" s="646"/>
      <c r="DK40" s="647"/>
      <c r="DL40" s="654">
        <v>304875</v>
      </c>
      <c r="DM40" s="646"/>
      <c r="DN40" s="646"/>
      <c r="DO40" s="646"/>
      <c r="DP40" s="646"/>
      <c r="DQ40" s="646"/>
      <c r="DR40" s="646"/>
      <c r="DS40" s="646"/>
      <c r="DT40" s="646"/>
      <c r="DU40" s="646"/>
      <c r="DV40" s="647"/>
      <c r="DW40" s="650">
        <v>0.7</v>
      </c>
      <c r="DX40" s="679"/>
      <c r="DY40" s="679"/>
      <c r="DZ40" s="679"/>
      <c r="EA40" s="679"/>
      <c r="EB40" s="679"/>
      <c r="EC40" s="680"/>
    </row>
    <row r="41" spans="2:133" ht="11.25" customHeight="1" x14ac:dyDescent="0.15">
      <c r="B41" s="642" t="s">
        <v>346</v>
      </c>
      <c r="C41" s="643"/>
      <c r="D41" s="643"/>
      <c r="E41" s="643"/>
      <c r="F41" s="643"/>
      <c r="G41" s="643"/>
      <c r="H41" s="643"/>
      <c r="I41" s="643"/>
      <c r="J41" s="643"/>
      <c r="K41" s="643"/>
      <c r="L41" s="643"/>
      <c r="M41" s="643"/>
      <c r="N41" s="643"/>
      <c r="O41" s="643"/>
      <c r="P41" s="643"/>
      <c r="Q41" s="644"/>
      <c r="R41" s="645">
        <v>1688100</v>
      </c>
      <c r="S41" s="646"/>
      <c r="T41" s="646"/>
      <c r="U41" s="646"/>
      <c r="V41" s="646"/>
      <c r="W41" s="646"/>
      <c r="X41" s="646"/>
      <c r="Y41" s="647"/>
      <c r="Z41" s="648">
        <v>2.2000000000000002</v>
      </c>
      <c r="AA41" s="648"/>
      <c r="AB41" s="648"/>
      <c r="AC41" s="648"/>
      <c r="AD41" s="649" t="s">
        <v>128</v>
      </c>
      <c r="AE41" s="649"/>
      <c r="AF41" s="649"/>
      <c r="AG41" s="649"/>
      <c r="AH41" s="649"/>
      <c r="AI41" s="649"/>
      <c r="AJ41" s="649"/>
      <c r="AK41" s="649"/>
      <c r="AL41" s="650" t="s">
        <v>252</v>
      </c>
      <c r="AM41" s="651"/>
      <c r="AN41" s="651"/>
      <c r="AO41" s="652"/>
      <c r="AQ41" s="723" t="s">
        <v>347</v>
      </c>
      <c r="AR41" s="724"/>
      <c r="AS41" s="724"/>
      <c r="AT41" s="724"/>
      <c r="AU41" s="724"/>
      <c r="AV41" s="724"/>
      <c r="AW41" s="724"/>
      <c r="AX41" s="724"/>
      <c r="AY41" s="725"/>
      <c r="AZ41" s="645">
        <v>2223115</v>
      </c>
      <c r="BA41" s="646"/>
      <c r="BB41" s="646"/>
      <c r="BC41" s="646"/>
      <c r="BD41" s="681"/>
      <c r="BE41" s="681"/>
      <c r="BF41" s="712"/>
      <c r="BG41" s="726"/>
      <c r="BH41" s="727"/>
      <c r="BI41" s="727"/>
      <c r="BJ41" s="727"/>
      <c r="BK41" s="727"/>
      <c r="BL41" s="236"/>
      <c r="BM41" s="661" t="s">
        <v>348</v>
      </c>
      <c r="BN41" s="661"/>
      <c r="BO41" s="661"/>
      <c r="BP41" s="661"/>
      <c r="BQ41" s="661"/>
      <c r="BR41" s="661"/>
      <c r="BS41" s="661"/>
      <c r="BT41" s="661"/>
      <c r="BU41" s="662"/>
      <c r="BV41" s="645" t="s">
        <v>128</v>
      </c>
      <c r="BW41" s="646"/>
      <c r="BX41" s="646"/>
      <c r="BY41" s="646"/>
      <c r="BZ41" s="646"/>
      <c r="CA41" s="646"/>
      <c r="CB41" s="655"/>
      <c r="CD41" s="660" t="s">
        <v>349</v>
      </c>
      <c r="CE41" s="661"/>
      <c r="CF41" s="661"/>
      <c r="CG41" s="661"/>
      <c r="CH41" s="661"/>
      <c r="CI41" s="661"/>
      <c r="CJ41" s="661"/>
      <c r="CK41" s="661"/>
      <c r="CL41" s="661"/>
      <c r="CM41" s="661"/>
      <c r="CN41" s="661"/>
      <c r="CO41" s="661"/>
      <c r="CP41" s="661"/>
      <c r="CQ41" s="662"/>
      <c r="CR41" s="645" t="s">
        <v>252</v>
      </c>
      <c r="CS41" s="681"/>
      <c r="CT41" s="681"/>
      <c r="CU41" s="681"/>
      <c r="CV41" s="681"/>
      <c r="CW41" s="681"/>
      <c r="CX41" s="681"/>
      <c r="CY41" s="682"/>
      <c r="CZ41" s="650" t="s">
        <v>128</v>
      </c>
      <c r="DA41" s="679"/>
      <c r="DB41" s="679"/>
      <c r="DC41" s="683"/>
      <c r="DD41" s="654" t="s">
        <v>128</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350</v>
      </c>
      <c r="C42" s="687"/>
      <c r="D42" s="687"/>
      <c r="E42" s="687"/>
      <c r="F42" s="687"/>
      <c r="G42" s="687"/>
      <c r="H42" s="687"/>
      <c r="I42" s="687"/>
      <c r="J42" s="687"/>
      <c r="K42" s="687"/>
      <c r="L42" s="687"/>
      <c r="M42" s="687"/>
      <c r="N42" s="687"/>
      <c r="O42" s="687"/>
      <c r="P42" s="687"/>
      <c r="Q42" s="688"/>
      <c r="R42" s="730">
        <v>75100887</v>
      </c>
      <c r="S42" s="731"/>
      <c r="T42" s="731"/>
      <c r="U42" s="731"/>
      <c r="V42" s="731"/>
      <c r="W42" s="731"/>
      <c r="X42" s="731"/>
      <c r="Y42" s="739"/>
      <c r="Z42" s="740">
        <v>100</v>
      </c>
      <c r="AA42" s="740"/>
      <c r="AB42" s="740"/>
      <c r="AC42" s="740"/>
      <c r="AD42" s="741">
        <v>40639615</v>
      </c>
      <c r="AE42" s="741"/>
      <c r="AF42" s="741"/>
      <c r="AG42" s="741"/>
      <c r="AH42" s="741"/>
      <c r="AI42" s="741"/>
      <c r="AJ42" s="741"/>
      <c r="AK42" s="741"/>
      <c r="AL42" s="742">
        <v>100</v>
      </c>
      <c r="AM42" s="717"/>
      <c r="AN42" s="717"/>
      <c r="AO42" s="743"/>
      <c r="AQ42" s="744" t="s">
        <v>351</v>
      </c>
      <c r="AR42" s="745"/>
      <c r="AS42" s="745"/>
      <c r="AT42" s="745"/>
      <c r="AU42" s="745"/>
      <c r="AV42" s="745"/>
      <c r="AW42" s="745"/>
      <c r="AX42" s="745"/>
      <c r="AY42" s="746"/>
      <c r="AZ42" s="730">
        <v>5888895</v>
      </c>
      <c r="BA42" s="731"/>
      <c r="BB42" s="731"/>
      <c r="BC42" s="731"/>
      <c r="BD42" s="716"/>
      <c r="BE42" s="716"/>
      <c r="BF42" s="718"/>
      <c r="BG42" s="728"/>
      <c r="BH42" s="729"/>
      <c r="BI42" s="729"/>
      <c r="BJ42" s="729"/>
      <c r="BK42" s="729"/>
      <c r="BL42" s="237"/>
      <c r="BM42" s="671" t="s">
        <v>352</v>
      </c>
      <c r="BN42" s="671"/>
      <c r="BO42" s="671"/>
      <c r="BP42" s="671"/>
      <c r="BQ42" s="671"/>
      <c r="BR42" s="671"/>
      <c r="BS42" s="671"/>
      <c r="BT42" s="671"/>
      <c r="BU42" s="672"/>
      <c r="BV42" s="730">
        <v>351</v>
      </c>
      <c r="BW42" s="731"/>
      <c r="BX42" s="731"/>
      <c r="BY42" s="731"/>
      <c r="BZ42" s="731"/>
      <c r="CA42" s="731"/>
      <c r="CB42" s="738"/>
      <c r="CD42" s="642" t="s">
        <v>353</v>
      </c>
      <c r="CE42" s="643"/>
      <c r="CF42" s="643"/>
      <c r="CG42" s="643"/>
      <c r="CH42" s="643"/>
      <c r="CI42" s="643"/>
      <c r="CJ42" s="643"/>
      <c r="CK42" s="643"/>
      <c r="CL42" s="643"/>
      <c r="CM42" s="643"/>
      <c r="CN42" s="643"/>
      <c r="CO42" s="643"/>
      <c r="CP42" s="643"/>
      <c r="CQ42" s="644"/>
      <c r="CR42" s="645">
        <v>2454733</v>
      </c>
      <c r="CS42" s="646"/>
      <c r="CT42" s="646"/>
      <c r="CU42" s="646"/>
      <c r="CV42" s="646"/>
      <c r="CW42" s="646"/>
      <c r="CX42" s="646"/>
      <c r="CY42" s="647"/>
      <c r="CZ42" s="650">
        <v>3.3</v>
      </c>
      <c r="DA42" s="651"/>
      <c r="DB42" s="651"/>
      <c r="DC42" s="663"/>
      <c r="DD42" s="654">
        <v>506756</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354</v>
      </c>
      <c r="CE43" s="643"/>
      <c r="CF43" s="643"/>
      <c r="CG43" s="643"/>
      <c r="CH43" s="643"/>
      <c r="CI43" s="643"/>
      <c r="CJ43" s="643"/>
      <c r="CK43" s="643"/>
      <c r="CL43" s="643"/>
      <c r="CM43" s="643"/>
      <c r="CN43" s="643"/>
      <c r="CO43" s="643"/>
      <c r="CP43" s="643"/>
      <c r="CQ43" s="644"/>
      <c r="CR43" s="645">
        <v>65896</v>
      </c>
      <c r="CS43" s="681"/>
      <c r="CT43" s="681"/>
      <c r="CU43" s="681"/>
      <c r="CV43" s="681"/>
      <c r="CW43" s="681"/>
      <c r="CX43" s="681"/>
      <c r="CY43" s="682"/>
      <c r="CZ43" s="650">
        <v>0.1</v>
      </c>
      <c r="DA43" s="679"/>
      <c r="DB43" s="679"/>
      <c r="DC43" s="683"/>
      <c r="DD43" s="654">
        <v>65896</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303</v>
      </c>
      <c r="CE44" s="758"/>
      <c r="CF44" s="642" t="s">
        <v>355</v>
      </c>
      <c r="CG44" s="643"/>
      <c r="CH44" s="643"/>
      <c r="CI44" s="643"/>
      <c r="CJ44" s="643"/>
      <c r="CK44" s="643"/>
      <c r="CL44" s="643"/>
      <c r="CM44" s="643"/>
      <c r="CN44" s="643"/>
      <c r="CO44" s="643"/>
      <c r="CP44" s="643"/>
      <c r="CQ44" s="644"/>
      <c r="CR44" s="645">
        <v>2232310</v>
      </c>
      <c r="CS44" s="646"/>
      <c r="CT44" s="646"/>
      <c r="CU44" s="646"/>
      <c r="CV44" s="646"/>
      <c r="CW44" s="646"/>
      <c r="CX44" s="646"/>
      <c r="CY44" s="647"/>
      <c r="CZ44" s="650">
        <v>3</v>
      </c>
      <c r="DA44" s="651"/>
      <c r="DB44" s="651"/>
      <c r="DC44" s="663"/>
      <c r="DD44" s="654">
        <v>486499</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356</v>
      </c>
      <c r="CG45" s="643"/>
      <c r="CH45" s="643"/>
      <c r="CI45" s="643"/>
      <c r="CJ45" s="643"/>
      <c r="CK45" s="643"/>
      <c r="CL45" s="643"/>
      <c r="CM45" s="643"/>
      <c r="CN45" s="643"/>
      <c r="CO45" s="643"/>
      <c r="CP45" s="643"/>
      <c r="CQ45" s="644"/>
      <c r="CR45" s="645">
        <v>1150762</v>
      </c>
      <c r="CS45" s="681"/>
      <c r="CT45" s="681"/>
      <c r="CU45" s="681"/>
      <c r="CV45" s="681"/>
      <c r="CW45" s="681"/>
      <c r="CX45" s="681"/>
      <c r="CY45" s="682"/>
      <c r="CZ45" s="650">
        <v>1.5</v>
      </c>
      <c r="DA45" s="679"/>
      <c r="DB45" s="679"/>
      <c r="DC45" s="683"/>
      <c r="DD45" s="654">
        <v>24771</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358</v>
      </c>
      <c r="CG46" s="643"/>
      <c r="CH46" s="643"/>
      <c r="CI46" s="643"/>
      <c r="CJ46" s="643"/>
      <c r="CK46" s="643"/>
      <c r="CL46" s="643"/>
      <c r="CM46" s="643"/>
      <c r="CN46" s="643"/>
      <c r="CO46" s="643"/>
      <c r="CP46" s="643"/>
      <c r="CQ46" s="644"/>
      <c r="CR46" s="645">
        <v>882249</v>
      </c>
      <c r="CS46" s="646"/>
      <c r="CT46" s="646"/>
      <c r="CU46" s="646"/>
      <c r="CV46" s="646"/>
      <c r="CW46" s="646"/>
      <c r="CX46" s="646"/>
      <c r="CY46" s="647"/>
      <c r="CZ46" s="650">
        <v>1.2</v>
      </c>
      <c r="DA46" s="651"/>
      <c r="DB46" s="651"/>
      <c r="DC46" s="663"/>
      <c r="DD46" s="654">
        <v>363014</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360</v>
      </c>
      <c r="CG47" s="643"/>
      <c r="CH47" s="643"/>
      <c r="CI47" s="643"/>
      <c r="CJ47" s="643"/>
      <c r="CK47" s="643"/>
      <c r="CL47" s="643"/>
      <c r="CM47" s="643"/>
      <c r="CN47" s="643"/>
      <c r="CO47" s="643"/>
      <c r="CP47" s="643"/>
      <c r="CQ47" s="644"/>
      <c r="CR47" s="645">
        <v>222423</v>
      </c>
      <c r="CS47" s="681"/>
      <c r="CT47" s="681"/>
      <c r="CU47" s="681"/>
      <c r="CV47" s="681"/>
      <c r="CW47" s="681"/>
      <c r="CX47" s="681"/>
      <c r="CY47" s="682"/>
      <c r="CZ47" s="650">
        <v>0.3</v>
      </c>
      <c r="DA47" s="679"/>
      <c r="DB47" s="679"/>
      <c r="DC47" s="683"/>
      <c r="DD47" s="654">
        <v>20257</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361</v>
      </c>
      <c r="CD48" s="761"/>
      <c r="CE48" s="762"/>
      <c r="CF48" s="642" t="s">
        <v>362</v>
      </c>
      <c r="CG48" s="643"/>
      <c r="CH48" s="643"/>
      <c r="CI48" s="643"/>
      <c r="CJ48" s="643"/>
      <c r="CK48" s="643"/>
      <c r="CL48" s="643"/>
      <c r="CM48" s="643"/>
      <c r="CN48" s="643"/>
      <c r="CO48" s="643"/>
      <c r="CP48" s="643"/>
      <c r="CQ48" s="644"/>
      <c r="CR48" s="645" t="s">
        <v>128</v>
      </c>
      <c r="CS48" s="646"/>
      <c r="CT48" s="646"/>
      <c r="CU48" s="646"/>
      <c r="CV48" s="646"/>
      <c r="CW48" s="646"/>
      <c r="CX48" s="646"/>
      <c r="CY48" s="647"/>
      <c r="CZ48" s="650" t="s">
        <v>184</v>
      </c>
      <c r="DA48" s="651"/>
      <c r="DB48" s="651"/>
      <c r="DC48" s="663"/>
      <c r="DD48" s="654" t="s">
        <v>128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363</v>
      </c>
      <c r="CE49" s="687"/>
      <c r="CF49" s="687"/>
      <c r="CG49" s="687"/>
      <c r="CH49" s="687"/>
      <c r="CI49" s="687"/>
      <c r="CJ49" s="687"/>
      <c r="CK49" s="687"/>
      <c r="CL49" s="687"/>
      <c r="CM49" s="687"/>
      <c r="CN49" s="687"/>
      <c r="CO49" s="687"/>
      <c r="CP49" s="687"/>
      <c r="CQ49" s="688"/>
      <c r="CR49" s="730">
        <v>74604907</v>
      </c>
      <c r="CS49" s="716"/>
      <c r="CT49" s="716"/>
      <c r="CU49" s="716"/>
      <c r="CV49" s="716"/>
      <c r="CW49" s="716"/>
      <c r="CX49" s="716"/>
      <c r="CY49" s="747"/>
      <c r="CZ49" s="742">
        <v>100</v>
      </c>
      <c r="DA49" s="748"/>
      <c r="DB49" s="748"/>
      <c r="DC49" s="749"/>
      <c r="DD49" s="750">
        <v>48132177</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M0edA5EGdRuZqLKxoFKE+sEO3pp07LsG/pqGi5epmAWv+04Ng4bA0VOOBTTYT3RFpoH4n6Cd+/8z0M7fWWWdsQ==" saltValue="ZDrWnj1K5GAU4H9xJ0/Ve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365</v>
      </c>
      <c r="DK2" s="793"/>
      <c r="DL2" s="793"/>
      <c r="DM2" s="793"/>
      <c r="DN2" s="793"/>
      <c r="DO2" s="794"/>
      <c r="DP2" s="250"/>
      <c r="DQ2" s="792" t="s">
        <v>366</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367</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369</v>
      </c>
      <c r="B5" s="787"/>
      <c r="C5" s="787"/>
      <c r="D5" s="787"/>
      <c r="E5" s="787"/>
      <c r="F5" s="787"/>
      <c r="G5" s="787"/>
      <c r="H5" s="787"/>
      <c r="I5" s="787"/>
      <c r="J5" s="787"/>
      <c r="K5" s="787"/>
      <c r="L5" s="787"/>
      <c r="M5" s="787"/>
      <c r="N5" s="787"/>
      <c r="O5" s="787"/>
      <c r="P5" s="788"/>
      <c r="Q5" s="763" t="s">
        <v>370</v>
      </c>
      <c r="R5" s="764"/>
      <c r="S5" s="764"/>
      <c r="T5" s="764"/>
      <c r="U5" s="765"/>
      <c r="V5" s="763" t="s">
        <v>371</v>
      </c>
      <c r="W5" s="764"/>
      <c r="X5" s="764"/>
      <c r="Y5" s="764"/>
      <c r="Z5" s="765"/>
      <c r="AA5" s="763" t="s">
        <v>372</v>
      </c>
      <c r="AB5" s="764"/>
      <c r="AC5" s="764"/>
      <c r="AD5" s="764"/>
      <c r="AE5" s="764"/>
      <c r="AF5" s="796" t="s">
        <v>373</v>
      </c>
      <c r="AG5" s="764"/>
      <c r="AH5" s="764"/>
      <c r="AI5" s="764"/>
      <c r="AJ5" s="775"/>
      <c r="AK5" s="764" t="s">
        <v>374</v>
      </c>
      <c r="AL5" s="764"/>
      <c r="AM5" s="764"/>
      <c r="AN5" s="764"/>
      <c r="AO5" s="765"/>
      <c r="AP5" s="763" t="s">
        <v>375</v>
      </c>
      <c r="AQ5" s="764"/>
      <c r="AR5" s="764"/>
      <c r="AS5" s="764"/>
      <c r="AT5" s="765"/>
      <c r="AU5" s="763" t="s">
        <v>376</v>
      </c>
      <c r="AV5" s="764"/>
      <c r="AW5" s="764"/>
      <c r="AX5" s="764"/>
      <c r="AY5" s="775"/>
      <c r="AZ5" s="257"/>
      <c r="BA5" s="257"/>
      <c r="BB5" s="257"/>
      <c r="BC5" s="257"/>
      <c r="BD5" s="257"/>
      <c r="BE5" s="258"/>
      <c r="BF5" s="258"/>
      <c r="BG5" s="258"/>
      <c r="BH5" s="258"/>
      <c r="BI5" s="258"/>
      <c r="BJ5" s="258"/>
      <c r="BK5" s="258"/>
      <c r="BL5" s="258"/>
      <c r="BM5" s="258"/>
      <c r="BN5" s="258"/>
      <c r="BO5" s="258"/>
      <c r="BP5" s="258"/>
      <c r="BQ5" s="786" t="s">
        <v>377</v>
      </c>
      <c r="BR5" s="787"/>
      <c r="BS5" s="787"/>
      <c r="BT5" s="787"/>
      <c r="BU5" s="787"/>
      <c r="BV5" s="787"/>
      <c r="BW5" s="787"/>
      <c r="BX5" s="787"/>
      <c r="BY5" s="787"/>
      <c r="BZ5" s="787"/>
      <c r="CA5" s="787"/>
      <c r="CB5" s="787"/>
      <c r="CC5" s="787"/>
      <c r="CD5" s="787"/>
      <c r="CE5" s="787"/>
      <c r="CF5" s="787"/>
      <c r="CG5" s="788"/>
      <c r="CH5" s="763" t="s">
        <v>378</v>
      </c>
      <c r="CI5" s="764"/>
      <c r="CJ5" s="764"/>
      <c r="CK5" s="764"/>
      <c r="CL5" s="765"/>
      <c r="CM5" s="763" t="s">
        <v>379</v>
      </c>
      <c r="CN5" s="764"/>
      <c r="CO5" s="764"/>
      <c r="CP5" s="764"/>
      <c r="CQ5" s="765"/>
      <c r="CR5" s="763" t="s">
        <v>380</v>
      </c>
      <c r="CS5" s="764"/>
      <c r="CT5" s="764"/>
      <c r="CU5" s="764"/>
      <c r="CV5" s="765"/>
      <c r="CW5" s="763" t="s">
        <v>381</v>
      </c>
      <c r="CX5" s="764"/>
      <c r="CY5" s="764"/>
      <c r="CZ5" s="764"/>
      <c r="DA5" s="765"/>
      <c r="DB5" s="763" t="s">
        <v>382</v>
      </c>
      <c r="DC5" s="764"/>
      <c r="DD5" s="764"/>
      <c r="DE5" s="764"/>
      <c r="DF5" s="765"/>
      <c r="DG5" s="769" t="s">
        <v>383</v>
      </c>
      <c r="DH5" s="770"/>
      <c r="DI5" s="770"/>
      <c r="DJ5" s="770"/>
      <c r="DK5" s="771"/>
      <c r="DL5" s="769" t="s">
        <v>384</v>
      </c>
      <c r="DM5" s="770"/>
      <c r="DN5" s="770"/>
      <c r="DO5" s="770"/>
      <c r="DP5" s="771"/>
      <c r="DQ5" s="763" t="s">
        <v>385</v>
      </c>
      <c r="DR5" s="764"/>
      <c r="DS5" s="764"/>
      <c r="DT5" s="764"/>
      <c r="DU5" s="765"/>
      <c r="DV5" s="763" t="s">
        <v>376</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386</v>
      </c>
      <c r="C7" s="778"/>
      <c r="D7" s="778"/>
      <c r="E7" s="778"/>
      <c r="F7" s="778"/>
      <c r="G7" s="778"/>
      <c r="H7" s="778"/>
      <c r="I7" s="778"/>
      <c r="J7" s="778"/>
      <c r="K7" s="778"/>
      <c r="L7" s="778"/>
      <c r="M7" s="778"/>
      <c r="N7" s="778"/>
      <c r="O7" s="778"/>
      <c r="P7" s="779"/>
      <c r="Q7" s="780">
        <v>74719</v>
      </c>
      <c r="R7" s="781"/>
      <c r="S7" s="781"/>
      <c r="T7" s="781"/>
      <c r="U7" s="781"/>
      <c r="V7" s="781">
        <v>74223</v>
      </c>
      <c r="W7" s="781"/>
      <c r="X7" s="781"/>
      <c r="Y7" s="781"/>
      <c r="Z7" s="781"/>
      <c r="AA7" s="781">
        <v>496</v>
      </c>
      <c r="AB7" s="781"/>
      <c r="AC7" s="781"/>
      <c r="AD7" s="781"/>
      <c r="AE7" s="782"/>
      <c r="AF7" s="783">
        <v>300</v>
      </c>
      <c r="AG7" s="784"/>
      <c r="AH7" s="784"/>
      <c r="AI7" s="784"/>
      <c r="AJ7" s="785"/>
      <c r="AK7" s="820">
        <v>380</v>
      </c>
      <c r="AL7" s="821"/>
      <c r="AM7" s="821"/>
      <c r="AN7" s="821"/>
      <c r="AO7" s="821"/>
      <c r="AP7" s="821">
        <v>61731</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606</v>
      </c>
      <c r="BT7" s="825"/>
      <c r="BU7" s="825"/>
      <c r="BV7" s="825"/>
      <c r="BW7" s="825"/>
      <c r="BX7" s="825"/>
      <c r="BY7" s="825"/>
      <c r="BZ7" s="825"/>
      <c r="CA7" s="825"/>
      <c r="CB7" s="825"/>
      <c r="CC7" s="825"/>
      <c r="CD7" s="825"/>
      <c r="CE7" s="825"/>
      <c r="CF7" s="825"/>
      <c r="CG7" s="826"/>
      <c r="CH7" s="817">
        <v>3</v>
      </c>
      <c r="CI7" s="818"/>
      <c r="CJ7" s="818"/>
      <c r="CK7" s="818"/>
      <c r="CL7" s="819"/>
      <c r="CM7" s="817">
        <v>167</v>
      </c>
      <c r="CN7" s="818"/>
      <c r="CO7" s="818"/>
      <c r="CP7" s="818"/>
      <c r="CQ7" s="819"/>
      <c r="CR7" s="817">
        <v>10</v>
      </c>
      <c r="CS7" s="818"/>
      <c r="CT7" s="818"/>
      <c r="CU7" s="818"/>
      <c r="CV7" s="819"/>
      <c r="CW7" s="817" t="s">
        <v>607</v>
      </c>
      <c r="CX7" s="818"/>
      <c r="CY7" s="818"/>
      <c r="CZ7" s="818"/>
      <c r="DA7" s="819"/>
      <c r="DB7" s="817" t="s">
        <v>607</v>
      </c>
      <c r="DC7" s="818"/>
      <c r="DD7" s="818"/>
      <c r="DE7" s="818"/>
      <c r="DF7" s="819"/>
      <c r="DG7" s="817" t="s">
        <v>607</v>
      </c>
      <c r="DH7" s="818"/>
      <c r="DI7" s="818"/>
      <c r="DJ7" s="818"/>
      <c r="DK7" s="819"/>
      <c r="DL7" s="817" t="s">
        <v>607</v>
      </c>
      <c r="DM7" s="818"/>
      <c r="DN7" s="818"/>
      <c r="DO7" s="818"/>
      <c r="DP7" s="819"/>
      <c r="DQ7" s="817" t="s">
        <v>607</v>
      </c>
      <c r="DR7" s="818"/>
      <c r="DS7" s="818"/>
      <c r="DT7" s="818"/>
      <c r="DU7" s="819"/>
      <c r="DV7" s="798"/>
      <c r="DW7" s="799"/>
      <c r="DX7" s="799"/>
      <c r="DY7" s="799"/>
      <c r="DZ7" s="800"/>
      <c r="EA7" s="255"/>
    </row>
    <row r="8" spans="1:131" s="256" customFormat="1" ht="26.25" customHeight="1" x14ac:dyDescent="0.15">
      <c r="A8" s="262">
        <v>2</v>
      </c>
      <c r="B8" s="801" t="s">
        <v>387</v>
      </c>
      <c r="C8" s="802"/>
      <c r="D8" s="802"/>
      <c r="E8" s="802"/>
      <c r="F8" s="802"/>
      <c r="G8" s="802"/>
      <c r="H8" s="802"/>
      <c r="I8" s="802"/>
      <c r="J8" s="802"/>
      <c r="K8" s="802"/>
      <c r="L8" s="802"/>
      <c r="M8" s="802"/>
      <c r="N8" s="802"/>
      <c r="O8" s="802"/>
      <c r="P8" s="803"/>
      <c r="Q8" s="804">
        <v>2123</v>
      </c>
      <c r="R8" s="805"/>
      <c r="S8" s="805"/>
      <c r="T8" s="805"/>
      <c r="U8" s="805"/>
      <c r="V8" s="805">
        <v>2123</v>
      </c>
      <c r="W8" s="805"/>
      <c r="X8" s="805"/>
      <c r="Y8" s="805"/>
      <c r="Z8" s="805"/>
      <c r="AA8" s="805" t="s">
        <v>593</v>
      </c>
      <c r="AB8" s="805"/>
      <c r="AC8" s="805"/>
      <c r="AD8" s="805"/>
      <c r="AE8" s="806"/>
      <c r="AF8" s="807" t="s">
        <v>128</v>
      </c>
      <c r="AG8" s="808"/>
      <c r="AH8" s="808"/>
      <c r="AI8" s="808"/>
      <c r="AJ8" s="809"/>
      <c r="AK8" s="810">
        <v>559</v>
      </c>
      <c r="AL8" s="811"/>
      <c r="AM8" s="811"/>
      <c r="AN8" s="811"/>
      <c r="AO8" s="811"/>
      <c r="AP8" s="811">
        <v>3941</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388</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389</v>
      </c>
      <c r="B23" s="836" t="s">
        <v>390</v>
      </c>
      <c r="C23" s="837"/>
      <c r="D23" s="837"/>
      <c r="E23" s="837"/>
      <c r="F23" s="837"/>
      <c r="G23" s="837"/>
      <c r="H23" s="837"/>
      <c r="I23" s="837"/>
      <c r="J23" s="837"/>
      <c r="K23" s="837"/>
      <c r="L23" s="837"/>
      <c r="M23" s="837"/>
      <c r="N23" s="837"/>
      <c r="O23" s="837"/>
      <c r="P23" s="838"/>
      <c r="Q23" s="839">
        <v>75101</v>
      </c>
      <c r="R23" s="840"/>
      <c r="S23" s="840"/>
      <c r="T23" s="840"/>
      <c r="U23" s="840"/>
      <c r="V23" s="840">
        <v>74605</v>
      </c>
      <c r="W23" s="840"/>
      <c r="X23" s="840"/>
      <c r="Y23" s="840"/>
      <c r="Z23" s="840"/>
      <c r="AA23" s="840">
        <v>496</v>
      </c>
      <c r="AB23" s="840"/>
      <c r="AC23" s="840"/>
      <c r="AD23" s="840"/>
      <c r="AE23" s="841"/>
      <c r="AF23" s="842">
        <v>300</v>
      </c>
      <c r="AG23" s="840"/>
      <c r="AH23" s="840"/>
      <c r="AI23" s="840"/>
      <c r="AJ23" s="843"/>
      <c r="AK23" s="844"/>
      <c r="AL23" s="845"/>
      <c r="AM23" s="845"/>
      <c r="AN23" s="845"/>
      <c r="AO23" s="845"/>
      <c r="AP23" s="840">
        <v>65672</v>
      </c>
      <c r="AQ23" s="840"/>
      <c r="AR23" s="840"/>
      <c r="AS23" s="840"/>
      <c r="AT23" s="840"/>
      <c r="AU23" s="846"/>
      <c r="AV23" s="846"/>
      <c r="AW23" s="846"/>
      <c r="AX23" s="846"/>
      <c r="AY23" s="847"/>
      <c r="AZ23" s="855" t="s">
        <v>391</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392</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393</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369</v>
      </c>
      <c r="B26" s="787"/>
      <c r="C26" s="787"/>
      <c r="D26" s="787"/>
      <c r="E26" s="787"/>
      <c r="F26" s="787"/>
      <c r="G26" s="787"/>
      <c r="H26" s="787"/>
      <c r="I26" s="787"/>
      <c r="J26" s="787"/>
      <c r="K26" s="787"/>
      <c r="L26" s="787"/>
      <c r="M26" s="787"/>
      <c r="N26" s="787"/>
      <c r="O26" s="787"/>
      <c r="P26" s="788"/>
      <c r="Q26" s="763" t="s">
        <v>394</v>
      </c>
      <c r="R26" s="764"/>
      <c r="S26" s="764"/>
      <c r="T26" s="764"/>
      <c r="U26" s="765"/>
      <c r="V26" s="763" t="s">
        <v>395</v>
      </c>
      <c r="W26" s="764"/>
      <c r="X26" s="764"/>
      <c r="Y26" s="764"/>
      <c r="Z26" s="765"/>
      <c r="AA26" s="763" t="s">
        <v>396</v>
      </c>
      <c r="AB26" s="764"/>
      <c r="AC26" s="764"/>
      <c r="AD26" s="764"/>
      <c r="AE26" s="764"/>
      <c r="AF26" s="858" t="s">
        <v>397</v>
      </c>
      <c r="AG26" s="859"/>
      <c r="AH26" s="859"/>
      <c r="AI26" s="859"/>
      <c r="AJ26" s="860"/>
      <c r="AK26" s="764" t="s">
        <v>398</v>
      </c>
      <c r="AL26" s="764"/>
      <c r="AM26" s="764"/>
      <c r="AN26" s="764"/>
      <c r="AO26" s="765"/>
      <c r="AP26" s="763" t="s">
        <v>399</v>
      </c>
      <c r="AQ26" s="764"/>
      <c r="AR26" s="764"/>
      <c r="AS26" s="764"/>
      <c r="AT26" s="765"/>
      <c r="AU26" s="763" t="s">
        <v>400</v>
      </c>
      <c r="AV26" s="764"/>
      <c r="AW26" s="764"/>
      <c r="AX26" s="764"/>
      <c r="AY26" s="765"/>
      <c r="AZ26" s="763" t="s">
        <v>401</v>
      </c>
      <c r="BA26" s="764"/>
      <c r="BB26" s="764"/>
      <c r="BC26" s="764"/>
      <c r="BD26" s="765"/>
      <c r="BE26" s="763" t="s">
        <v>376</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402</v>
      </c>
      <c r="C28" s="778"/>
      <c r="D28" s="778"/>
      <c r="E28" s="778"/>
      <c r="F28" s="778"/>
      <c r="G28" s="778"/>
      <c r="H28" s="778"/>
      <c r="I28" s="778"/>
      <c r="J28" s="778"/>
      <c r="K28" s="778"/>
      <c r="L28" s="778"/>
      <c r="M28" s="778"/>
      <c r="N28" s="778"/>
      <c r="O28" s="778"/>
      <c r="P28" s="779"/>
      <c r="Q28" s="868">
        <v>22019</v>
      </c>
      <c r="R28" s="869"/>
      <c r="S28" s="869"/>
      <c r="T28" s="869"/>
      <c r="U28" s="869"/>
      <c r="V28" s="869">
        <v>22154</v>
      </c>
      <c r="W28" s="869"/>
      <c r="X28" s="869"/>
      <c r="Y28" s="869"/>
      <c r="Z28" s="869"/>
      <c r="AA28" s="869">
        <v>-135</v>
      </c>
      <c r="AB28" s="869"/>
      <c r="AC28" s="869"/>
      <c r="AD28" s="869"/>
      <c r="AE28" s="870"/>
      <c r="AF28" s="871">
        <v>-135</v>
      </c>
      <c r="AG28" s="869"/>
      <c r="AH28" s="869"/>
      <c r="AI28" s="869"/>
      <c r="AJ28" s="872"/>
      <c r="AK28" s="873">
        <v>2223</v>
      </c>
      <c r="AL28" s="864"/>
      <c r="AM28" s="864"/>
      <c r="AN28" s="864"/>
      <c r="AO28" s="864"/>
      <c r="AP28" s="864" t="s">
        <v>593</v>
      </c>
      <c r="AQ28" s="864"/>
      <c r="AR28" s="864"/>
      <c r="AS28" s="864"/>
      <c r="AT28" s="864"/>
      <c r="AU28" s="864" t="s">
        <v>593</v>
      </c>
      <c r="AV28" s="864"/>
      <c r="AW28" s="864"/>
      <c r="AX28" s="864"/>
      <c r="AY28" s="864"/>
      <c r="AZ28" s="865" t="s">
        <v>593</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403</v>
      </c>
      <c r="C29" s="802"/>
      <c r="D29" s="802"/>
      <c r="E29" s="802"/>
      <c r="F29" s="802"/>
      <c r="G29" s="802"/>
      <c r="H29" s="802"/>
      <c r="I29" s="802"/>
      <c r="J29" s="802"/>
      <c r="K29" s="802"/>
      <c r="L29" s="802"/>
      <c r="M29" s="802"/>
      <c r="N29" s="802"/>
      <c r="O29" s="802"/>
      <c r="P29" s="803"/>
      <c r="Q29" s="804">
        <v>16685</v>
      </c>
      <c r="R29" s="805"/>
      <c r="S29" s="805"/>
      <c r="T29" s="805"/>
      <c r="U29" s="805"/>
      <c r="V29" s="805">
        <v>16350</v>
      </c>
      <c r="W29" s="805"/>
      <c r="X29" s="805"/>
      <c r="Y29" s="805"/>
      <c r="Z29" s="805"/>
      <c r="AA29" s="805">
        <v>334</v>
      </c>
      <c r="AB29" s="805"/>
      <c r="AC29" s="805"/>
      <c r="AD29" s="805"/>
      <c r="AE29" s="806"/>
      <c r="AF29" s="807">
        <v>334</v>
      </c>
      <c r="AG29" s="808"/>
      <c r="AH29" s="808"/>
      <c r="AI29" s="808"/>
      <c r="AJ29" s="809"/>
      <c r="AK29" s="876">
        <v>2471</v>
      </c>
      <c r="AL29" s="877"/>
      <c r="AM29" s="877"/>
      <c r="AN29" s="877"/>
      <c r="AO29" s="877"/>
      <c r="AP29" s="877" t="s">
        <v>593</v>
      </c>
      <c r="AQ29" s="877"/>
      <c r="AR29" s="877"/>
      <c r="AS29" s="877"/>
      <c r="AT29" s="877"/>
      <c r="AU29" s="877" t="s">
        <v>593</v>
      </c>
      <c r="AV29" s="877"/>
      <c r="AW29" s="877"/>
      <c r="AX29" s="877"/>
      <c r="AY29" s="877"/>
      <c r="AZ29" s="878" t="s">
        <v>593</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404</v>
      </c>
      <c r="C30" s="802"/>
      <c r="D30" s="802"/>
      <c r="E30" s="802"/>
      <c r="F30" s="802"/>
      <c r="G30" s="802"/>
      <c r="H30" s="802"/>
      <c r="I30" s="802"/>
      <c r="J30" s="802"/>
      <c r="K30" s="802"/>
      <c r="L30" s="802"/>
      <c r="M30" s="802"/>
      <c r="N30" s="802"/>
      <c r="O30" s="802"/>
      <c r="P30" s="803"/>
      <c r="Q30" s="804">
        <v>2550</v>
      </c>
      <c r="R30" s="805"/>
      <c r="S30" s="805"/>
      <c r="T30" s="805"/>
      <c r="U30" s="805"/>
      <c r="V30" s="805">
        <v>2519</v>
      </c>
      <c r="W30" s="805"/>
      <c r="X30" s="805"/>
      <c r="Y30" s="805"/>
      <c r="Z30" s="805"/>
      <c r="AA30" s="805">
        <v>30</v>
      </c>
      <c r="AB30" s="805"/>
      <c r="AC30" s="805"/>
      <c r="AD30" s="805"/>
      <c r="AE30" s="806"/>
      <c r="AF30" s="807">
        <v>30</v>
      </c>
      <c r="AG30" s="808"/>
      <c r="AH30" s="808"/>
      <c r="AI30" s="808"/>
      <c r="AJ30" s="809"/>
      <c r="AK30" s="876">
        <v>558</v>
      </c>
      <c r="AL30" s="877"/>
      <c r="AM30" s="877"/>
      <c r="AN30" s="877"/>
      <c r="AO30" s="877"/>
      <c r="AP30" s="877" t="s">
        <v>593</v>
      </c>
      <c r="AQ30" s="877"/>
      <c r="AR30" s="877"/>
      <c r="AS30" s="877"/>
      <c r="AT30" s="877"/>
      <c r="AU30" s="877" t="s">
        <v>593</v>
      </c>
      <c r="AV30" s="877"/>
      <c r="AW30" s="877"/>
      <c r="AX30" s="877"/>
      <c r="AY30" s="877"/>
      <c r="AZ30" s="878" t="s">
        <v>593</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405</v>
      </c>
      <c r="C31" s="802"/>
      <c r="D31" s="802"/>
      <c r="E31" s="802"/>
      <c r="F31" s="802"/>
      <c r="G31" s="802"/>
      <c r="H31" s="802"/>
      <c r="I31" s="802"/>
      <c r="J31" s="802"/>
      <c r="K31" s="802"/>
      <c r="L31" s="802"/>
      <c r="M31" s="802"/>
      <c r="N31" s="802"/>
      <c r="O31" s="802"/>
      <c r="P31" s="803"/>
      <c r="Q31" s="804">
        <v>15886</v>
      </c>
      <c r="R31" s="805"/>
      <c r="S31" s="805"/>
      <c r="T31" s="805"/>
      <c r="U31" s="805"/>
      <c r="V31" s="805">
        <v>15884</v>
      </c>
      <c r="W31" s="805"/>
      <c r="X31" s="805"/>
      <c r="Y31" s="805"/>
      <c r="Z31" s="805"/>
      <c r="AA31" s="805">
        <v>2</v>
      </c>
      <c r="AB31" s="805"/>
      <c r="AC31" s="805"/>
      <c r="AD31" s="805"/>
      <c r="AE31" s="806"/>
      <c r="AF31" s="807">
        <v>2</v>
      </c>
      <c r="AG31" s="808"/>
      <c r="AH31" s="808"/>
      <c r="AI31" s="808"/>
      <c r="AJ31" s="809"/>
      <c r="AK31" s="876">
        <v>130</v>
      </c>
      <c r="AL31" s="877"/>
      <c r="AM31" s="877"/>
      <c r="AN31" s="877"/>
      <c r="AO31" s="877"/>
      <c r="AP31" s="877" t="s">
        <v>593</v>
      </c>
      <c r="AQ31" s="877"/>
      <c r="AR31" s="877"/>
      <c r="AS31" s="877"/>
      <c r="AT31" s="877"/>
      <c r="AU31" s="877" t="s">
        <v>593</v>
      </c>
      <c r="AV31" s="877"/>
      <c r="AW31" s="877"/>
      <c r="AX31" s="877"/>
      <c r="AY31" s="877"/>
      <c r="AZ31" s="878" t="s">
        <v>593</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406</v>
      </c>
      <c r="C32" s="802"/>
      <c r="D32" s="802"/>
      <c r="E32" s="802"/>
      <c r="F32" s="802"/>
      <c r="G32" s="802"/>
      <c r="H32" s="802"/>
      <c r="I32" s="802"/>
      <c r="J32" s="802"/>
      <c r="K32" s="802"/>
      <c r="L32" s="802"/>
      <c r="M32" s="802"/>
      <c r="N32" s="802"/>
      <c r="O32" s="802"/>
      <c r="P32" s="803"/>
      <c r="Q32" s="804">
        <v>3725</v>
      </c>
      <c r="R32" s="805"/>
      <c r="S32" s="805"/>
      <c r="T32" s="805"/>
      <c r="U32" s="805"/>
      <c r="V32" s="805">
        <v>3543</v>
      </c>
      <c r="W32" s="805"/>
      <c r="X32" s="805"/>
      <c r="Y32" s="805"/>
      <c r="Z32" s="805"/>
      <c r="AA32" s="805">
        <v>182</v>
      </c>
      <c r="AB32" s="805"/>
      <c r="AC32" s="805"/>
      <c r="AD32" s="805"/>
      <c r="AE32" s="806"/>
      <c r="AF32" s="807">
        <v>856</v>
      </c>
      <c r="AG32" s="808"/>
      <c r="AH32" s="808"/>
      <c r="AI32" s="808"/>
      <c r="AJ32" s="809"/>
      <c r="AK32" s="876">
        <v>258</v>
      </c>
      <c r="AL32" s="877"/>
      <c r="AM32" s="877"/>
      <c r="AN32" s="877"/>
      <c r="AO32" s="877"/>
      <c r="AP32" s="877">
        <v>13240</v>
      </c>
      <c r="AQ32" s="877"/>
      <c r="AR32" s="877"/>
      <c r="AS32" s="877"/>
      <c r="AT32" s="877"/>
      <c r="AU32" s="877">
        <v>238</v>
      </c>
      <c r="AV32" s="877"/>
      <c r="AW32" s="877"/>
      <c r="AX32" s="877"/>
      <c r="AY32" s="877"/>
      <c r="AZ32" s="878" t="s">
        <v>600</v>
      </c>
      <c r="BA32" s="878"/>
      <c r="BB32" s="878"/>
      <c r="BC32" s="878"/>
      <c r="BD32" s="878"/>
      <c r="BE32" s="874" t="s">
        <v>407</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408</v>
      </c>
      <c r="C33" s="802"/>
      <c r="D33" s="802"/>
      <c r="E33" s="802"/>
      <c r="F33" s="802"/>
      <c r="G33" s="802"/>
      <c r="H33" s="802"/>
      <c r="I33" s="802"/>
      <c r="J33" s="802"/>
      <c r="K33" s="802"/>
      <c r="L33" s="802"/>
      <c r="M33" s="802"/>
      <c r="N33" s="802"/>
      <c r="O33" s="802"/>
      <c r="P33" s="803"/>
      <c r="Q33" s="804">
        <v>7403</v>
      </c>
      <c r="R33" s="805"/>
      <c r="S33" s="805"/>
      <c r="T33" s="805"/>
      <c r="U33" s="805"/>
      <c r="V33" s="805">
        <v>6454</v>
      </c>
      <c r="W33" s="805"/>
      <c r="X33" s="805"/>
      <c r="Y33" s="805"/>
      <c r="Z33" s="805"/>
      <c r="AA33" s="805">
        <v>949</v>
      </c>
      <c r="AB33" s="805"/>
      <c r="AC33" s="805"/>
      <c r="AD33" s="805"/>
      <c r="AE33" s="806"/>
      <c r="AF33" s="807">
        <v>70</v>
      </c>
      <c r="AG33" s="808"/>
      <c r="AH33" s="808"/>
      <c r="AI33" s="808"/>
      <c r="AJ33" s="809"/>
      <c r="AK33" s="876">
        <v>4677</v>
      </c>
      <c r="AL33" s="877"/>
      <c r="AM33" s="877"/>
      <c r="AN33" s="877"/>
      <c r="AO33" s="877"/>
      <c r="AP33" s="877">
        <v>49753</v>
      </c>
      <c r="AQ33" s="877"/>
      <c r="AR33" s="877"/>
      <c r="AS33" s="877"/>
      <c r="AT33" s="877"/>
      <c r="AU33" s="877">
        <v>21443</v>
      </c>
      <c r="AV33" s="877"/>
      <c r="AW33" s="877"/>
      <c r="AX33" s="877"/>
      <c r="AY33" s="877"/>
      <c r="AZ33" s="878" t="s">
        <v>600</v>
      </c>
      <c r="BA33" s="878"/>
      <c r="BB33" s="878"/>
      <c r="BC33" s="878"/>
      <c r="BD33" s="878"/>
      <c r="BE33" s="874" t="s">
        <v>409</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410</v>
      </c>
      <c r="C34" s="802"/>
      <c r="D34" s="802"/>
      <c r="E34" s="802"/>
      <c r="F34" s="802"/>
      <c r="G34" s="802"/>
      <c r="H34" s="802"/>
      <c r="I34" s="802"/>
      <c r="J34" s="802"/>
      <c r="K34" s="802"/>
      <c r="L34" s="802"/>
      <c r="M34" s="802"/>
      <c r="N34" s="802"/>
      <c r="O34" s="802"/>
      <c r="P34" s="803"/>
      <c r="Q34" s="804">
        <v>13903</v>
      </c>
      <c r="R34" s="805"/>
      <c r="S34" s="805"/>
      <c r="T34" s="805"/>
      <c r="U34" s="805"/>
      <c r="V34" s="805">
        <v>14064</v>
      </c>
      <c r="W34" s="805"/>
      <c r="X34" s="805"/>
      <c r="Y34" s="805"/>
      <c r="Z34" s="805"/>
      <c r="AA34" s="805">
        <v>-162</v>
      </c>
      <c r="AB34" s="805"/>
      <c r="AC34" s="805"/>
      <c r="AD34" s="805"/>
      <c r="AE34" s="806"/>
      <c r="AF34" s="807">
        <v>-548</v>
      </c>
      <c r="AG34" s="808"/>
      <c r="AH34" s="808"/>
      <c r="AI34" s="808"/>
      <c r="AJ34" s="809"/>
      <c r="AK34" s="876">
        <v>1407</v>
      </c>
      <c r="AL34" s="877"/>
      <c r="AM34" s="877"/>
      <c r="AN34" s="877"/>
      <c r="AO34" s="877"/>
      <c r="AP34" s="877">
        <v>8395</v>
      </c>
      <c r="AQ34" s="877"/>
      <c r="AR34" s="877"/>
      <c r="AS34" s="877"/>
      <c r="AT34" s="877"/>
      <c r="AU34" s="877">
        <v>5216</v>
      </c>
      <c r="AV34" s="877"/>
      <c r="AW34" s="877"/>
      <c r="AX34" s="877"/>
      <c r="AY34" s="877"/>
      <c r="AZ34" s="878">
        <v>4.2</v>
      </c>
      <c r="BA34" s="878"/>
      <c r="BB34" s="878"/>
      <c r="BC34" s="878"/>
      <c r="BD34" s="878"/>
      <c r="BE34" s="874" t="s">
        <v>411</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412</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389</v>
      </c>
      <c r="B63" s="836" t="s">
        <v>413</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610</v>
      </c>
      <c r="AG63" s="888"/>
      <c r="AH63" s="888"/>
      <c r="AI63" s="888"/>
      <c r="AJ63" s="889"/>
      <c r="AK63" s="890"/>
      <c r="AL63" s="885"/>
      <c r="AM63" s="885"/>
      <c r="AN63" s="885"/>
      <c r="AO63" s="885"/>
      <c r="AP63" s="888">
        <v>71388</v>
      </c>
      <c r="AQ63" s="888"/>
      <c r="AR63" s="888"/>
      <c r="AS63" s="888"/>
      <c r="AT63" s="888"/>
      <c r="AU63" s="888">
        <v>26897</v>
      </c>
      <c r="AV63" s="888"/>
      <c r="AW63" s="888"/>
      <c r="AX63" s="888"/>
      <c r="AY63" s="888"/>
      <c r="AZ63" s="892"/>
      <c r="BA63" s="892"/>
      <c r="BB63" s="892"/>
      <c r="BC63" s="892"/>
      <c r="BD63" s="892"/>
      <c r="BE63" s="893"/>
      <c r="BF63" s="893"/>
      <c r="BG63" s="893"/>
      <c r="BH63" s="893"/>
      <c r="BI63" s="894"/>
      <c r="BJ63" s="895" t="s">
        <v>414</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416</v>
      </c>
      <c r="B66" s="787"/>
      <c r="C66" s="787"/>
      <c r="D66" s="787"/>
      <c r="E66" s="787"/>
      <c r="F66" s="787"/>
      <c r="G66" s="787"/>
      <c r="H66" s="787"/>
      <c r="I66" s="787"/>
      <c r="J66" s="787"/>
      <c r="K66" s="787"/>
      <c r="L66" s="787"/>
      <c r="M66" s="787"/>
      <c r="N66" s="787"/>
      <c r="O66" s="787"/>
      <c r="P66" s="788"/>
      <c r="Q66" s="763" t="s">
        <v>417</v>
      </c>
      <c r="R66" s="764"/>
      <c r="S66" s="764"/>
      <c r="T66" s="764"/>
      <c r="U66" s="765"/>
      <c r="V66" s="763" t="s">
        <v>395</v>
      </c>
      <c r="W66" s="764"/>
      <c r="X66" s="764"/>
      <c r="Y66" s="764"/>
      <c r="Z66" s="765"/>
      <c r="AA66" s="763" t="s">
        <v>418</v>
      </c>
      <c r="AB66" s="764"/>
      <c r="AC66" s="764"/>
      <c r="AD66" s="764"/>
      <c r="AE66" s="765"/>
      <c r="AF66" s="898" t="s">
        <v>419</v>
      </c>
      <c r="AG66" s="859"/>
      <c r="AH66" s="859"/>
      <c r="AI66" s="859"/>
      <c r="AJ66" s="899"/>
      <c r="AK66" s="763" t="s">
        <v>420</v>
      </c>
      <c r="AL66" s="787"/>
      <c r="AM66" s="787"/>
      <c r="AN66" s="787"/>
      <c r="AO66" s="788"/>
      <c r="AP66" s="763" t="s">
        <v>421</v>
      </c>
      <c r="AQ66" s="764"/>
      <c r="AR66" s="764"/>
      <c r="AS66" s="764"/>
      <c r="AT66" s="765"/>
      <c r="AU66" s="763" t="s">
        <v>422</v>
      </c>
      <c r="AV66" s="764"/>
      <c r="AW66" s="764"/>
      <c r="AX66" s="764"/>
      <c r="AY66" s="765"/>
      <c r="AZ66" s="763" t="s">
        <v>376</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594</v>
      </c>
      <c r="C68" s="916"/>
      <c r="D68" s="916"/>
      <c r="E68" s="916"/>
      <c r="F68" s="916"/>
      <c r="G68" s="916"/>
      <c r="H68" s="916"/>
      <c r="I68" s="916"/>
      <c r="J68" s="916"/>
      <c r="K68" s="916"/>
      <c r="L68" s="916"/>
      <c r="M68" s="916"/>
      <c r="N68" s="916"/>
      <c r="O68" s="916"/>
      <c r="P68" s="917"/>
      <c r="Q68" s="918">
        <v>4112</v>
      </c>
      <c r="R68" s="912"/>
      <c r="S68" s="912"/>
      <c r="T68" s="912"/>
      <c r="U68" s="912"/>
      <c r="V68" s="912">
        <v>4080</v>
      </c>
      <c r="W68" s="912"/>
      <c r="X68" s="912"/>
      <c r="Y68" s="912"/>
      <c r="Z68" s="912"/>
      <c r="AA68" s="912">
        <v>32</v>
      </c>
      <c r="AB68" s="912"/>
      <c r="AC68" s="912"/>
      <c r="AD68" s="912"/>
      <c r="AE68" s="912"/>
      <c r="AF68" s="912">
        <v>32</v>
      </c>
      <c r="AG68" s="912"/>
      <c r="AH68" s="912"/>
      <c r="AI68" s="912"/>
      <c r="AJ68" s="912"/>
      <c r="AK68" s="912" t="s">
        <v>600</v>
      </c>
      <c r="AL68" s="912"/>
      <c r="AM68" s="912"/>
      <c r="AN68" s="912"/>
      <c r="AO68" s="912"/>
      <c r="AP68" s="912">
        <v>2704</v>
      </c>
      <c r="AQ68" s="912"/>
      <c r="AR68" s="912"/>
      <c r="AS68" s="912"/>
      <c r="AT68" s="912"/>
      <c r="AU68" s="912">
        <v>1757</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595</v>
      </c>
      <c r="C69" s="920"/>
      <c r="D69" s="920"/>
      <c r="E69" s="920"/>
      <c r="F69" s="920"/>
      <c r="G69" s="920"/>
      <c r="H69" s="920"/>
      <c r="I69" s="920"/>
      <c r="J69" s="920"/>
      <c r="K69" s="920"/>
      <c r="L69" s="920"/>
      <c r="M69" s="920"/>
      <c r="N69" s="920"/>
      <c r="O69" s="920"/>
      <c r="P69" s="921"/>
      <c r="Q69" s="922">
        <v>56357</v>
      </c>
      <c r="R69" s="877"/>
      <c r="S69" s="877"/>
      <c r="T69" s="877"/>
      <c r="U69" s="877"/>
      <c r="V69" s="877">
        <v>53134</v>
      </c>
      <c r="W69" s="877"/>
      <c r="X69" s="877"/>
      <c r="Y69" s="877"/>
      <c r="Z69" s="877"/>
      <c r="AA69" s="877">
        <v>3222</v>
      </c>
      <c r="AB69" s="877"/>
      <c r="AC69" s="877"/>
      <c r="AD69" s="877"/>
      <c r="AE69" s="877"/>
      <c r="AF69" s="877">
        <v>10421</v>
      </c>
      <c r="AG69" s="877"/>
      <c r="AH69" s="877"/>
      <c r="AI69" s="877"/>
      <c r="AJ69" s="877"/>
      <c r="AK69" s="877" t="s">
        <v>600</v>
      </c>
      <c r="AL69" s="877"/>
      <c r="AM69" s="877"/>
      <c r="AN69" s="877"/>
      <c r="AO69" s="877"/>
      <c r="AP69" s="877" t="s">
        <v>600</v>
      </c>
      <c r="AQ69" s="877"/>
      <c r="AR69" s="877"/>
      <c r="AS69" s="877"/>
      <c r="AT69" s="877"/>
      <c r="AU69" s="877" t="s">
        <v>600</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596</v>
      </c>
      <c r="C70" s="920"/>
      <c r="D70" s="920"/>
      <c r="E70" s="920"/>
      <c r="F70" s="920"/>
      <c r="G70" s="920"/>
      <c r="H70" s="920"/>
      <c r="I70" s="920"/>
      <c r="J70" s="920"/>
      <c r="K70" s="920"/>
      <c r="L70" s="920"/>
      <c r="M70" s="920"/>
      <c r="N70" s="920"/>
      <c r="O70" s="920"/>
      <c r="P70" s="921"/>
      <c r="Q70" s="922">
        <v>203</v>
      </c>
      <c r="R70" s="877"/>
      <c r="S70" s="877"/>
      <c r="T70" s="877"/>
      <c r="U70" s="877"/>
      <c r="V70" s="877">
        <v>189</v>
      </c>
      <c r="W70" s="877"/>
      <c r="X70" s="877"/>
      <c r="Y70" s="877"/>
      <c r="Z70" s="877"/>
      <c r="AA70" s="877">
        <v>14</v>
      </c>
      <c r="AB70" s="877"/>
      <c r="AC70" s="877"/>
      <c r="AD70" s="877"/>
      <c r="AE70" s="877"/>
      <c r="AF70" s="877">
        <v>14</v>
      </c>
      <c r="AG70" s="877"/>
      <c r="AH70" s="877"/>
      <c r="AI70" s="877"/>
      <c r="AJ70" s="877"/>
      <c r="AK70" s="877" t="s">
        <v>600</v>
      </c>
      <c r="AL70" s="877"/>
      <c r="AM70" s="877"/>
      <c r="AN70" s="877"/>
      <c r="AO70" s="877"/>
      <c r="AP70" s="877" t="s">
        <v>600</v>
      </c>
      <c r="AQ70" s="877"/>
      <c r="AR70" s="877"/>
      <c r="AS70" s="877"/>
      <c r="AT70" s="877"/>
      <c r="AU70" s="877" t="s">
        <v>600</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597</v>
      </c>
      <c r="C71" s="920"/>
      <c r="D71" s="920"/>
      <c r="E71" s="920"/>
      <c r="F71" s="920"/>
      <c r="G71" s="920"/>
      <c r="H71" s="920"/>
      <c r="I71" s="920"/>
      <c r="J71" s="920"/>
      <c r="K71" s="920"/>
      <c r="L71" s="920"/>
      <c r="M71" s="920"/>
      <c r="N71" s="920"/>
      <c r="O71" s="920"/>
      <c r="P71" s="921"/>
      <c r="Q71" s="922">
        <v>1218363</v>
      </c>
      <c r="R71" s="877"/>
      <c r="S71" s="877"/>
      <c r="T71" s="877"/>
      <c r="U71" s="877"/>
      <c r="V71" s="877">
        <v>1197433</v>
      </c>
      <c r="W71" s="877"/>
      <c r="X71" s="877"/>
      <c r="Y71" s="877"/>
      <c r="Z71" s="877"/>
      <c r="AA71" s="877">
        <v>20930</v>
      </c>
      <c r="AB71" s="877"/>
      <c r="AC71" s="877"/>
      <c r="AD71" s="877"/>
      <c r="AE71" s="877"/>
      <c r="AF71" s="877">
        <v>20930</v>
      </c>
      <c r="AG71" s="877"/>
      <c r="AH71" s="877"/>
      <c r="AI71" s="877"/>
      <c r="AJ71" s="877"/>
      <c r="AK71" s="877">
        <v>7055</v>
      </c>
      <c r="AL71" s="877"/>
      <c r="AM71" s="877"/>
      <c r="AN71" s="877"/>
      <c r="AO71" s="877"/>
      <c r="AP71" s="877" t="s">
        <v>600</v>
      </c>
      <c r="AQ71" s="877"/>
      <c r="AR71" s="877"/>
      <c r="AS71" s="877"/>
      <c r="AT71" s="877"/>
      <c r="AU71" s="877" t="s">
        <v>600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598</v>
      </c>
      <c r="C72" s="920"/>
      <c r="D72" s="920"/>
      <c r="E72" s="920"/>
      <c r="F72" s="920"/>
      <c r="G72" s="920"/>
      <c r="H72" s="920"/>
      <c r="I72" s="920"/>
      <c r="J72" s="920"/>
      <c r="K72" s="920"/>
      <c r="L72" s="920"/>
      <c r="M72" s="920"/>
      <c r="N72" s="920"/>
      <c r="O72" s="920"/>
      <c r="P72" s="921"/>
      <c r="Q72" s="922">
        <v>39402</v>
      </c>
      <c r="R72" s="877"/>
      <c r="S72" s="877"/>
      <c r="T72" s="877"/>
      <c r="U72" s="877"/>
      <c r="V72" s="877">
        <v>34057</v>
      </c>
      <c r="W72" s="877"/>
      <c r="X72" s="877"/>
      <c r="Y72" s="877"/>
      <c r="Z72" s="877"/>
      <c r="AA72" s="877">
        <v>5344</v>
      </c>
      <c r="AB72" s="877"/>
      <c r="AC72" s="877"/>
      <c r="AD72" s="877"/>
      <c r="AE72" s="877"/>
      <c r="AF72" s="877">
        <v>19453</v>
      </c>
      <c r="AG72" s="877"/>
      <c r="AH72" s="877"/>
      <c r="AI72" s="877"/>
      <c r="AJ72" s="877"/>
      <c r="AK72" s="877" t="s">
        <v>600</v>
      </c>
      <c r="AL72" s="877"/>
      <c r="AM72" s="877"/>
      <c r="AN72" s="877"/>
      <c r="AO72" s="877"/>
      <c r="AP72" s="877">
        <v>119226</v>
      </c>
      <c r="AQ72" s="877"/>
      <c r="AR72" s="877"/>
      <c r="AS72" s="877"/>
      <c r="AT72" s="877"/>
      <c r="AU72" s="877" t="s">
        <v>600</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599</v>
      </c>
      <c r="C73" s="920"/>
      <c r="D73" s="920"/>
      <c r="E73" s="920"/>
      <c r="F73" s="920"/>
      <c r="G73" s="920"/>
      <c r="H73" s="920"/>
      <c r="I73" s="920"/>
      <c r="J73" s="920"/>
      <c r="K73" s="920"/>
      <c r="L73" s="920"/>
      <c r="M73" s="920"/>
      <c r="N73" s="920"/>
      <c r="O73" s="920"/>
      <c r="P73" s="921"/>
      <c r="Q73" s="922">
        <v>7725</v>
      </c>
      <c r="R73" s="877"/>
      <c r="S73" s="877"/>
      <c r="T73" s="877"/>
      <c r="U73" s="877"/>
      <c r="V73" s="877">
        <v>6053</v>
      </c>
      <c r="W73" s="877"/>
      <c r="X73" s="877"/>
      <c r="Y73" s="877"/>
      <c r="Z73" s="877"/>
      <c r="AA73" s="877">
        <v>1672</v>
      </c>
      <c r="AB73" s="877"/>
      <c r="AC73" s="877"/>
      <c r="AD73" s="877"/>
      <c r="AE73" s="877"/>
      <c r="AF73" s="877">
        <v>16867</v>
      </c>
      <c r="AG73" s="877"/>
      <c r="AH73" s="877"/>
      <c r="AI73" s="877"/>
      <c r="AJ73" s="877"/>
      <c r="AK73" s="877" t="s">
        <v>600</v>
      </c>
      <c r="AL73" s="877"/>
      <c r="AM73" s="877"/>
      <c r="AN73" s="877"/>
      <c r="AO73" s="877"/>
      <c r="AP73" s="877">
        <v>13994</v>
      </c>
      <c r="AQ73" s="877"/>
      <c r="AR73" s="877"/>
      <c r="AS73" s="877"/>
      <c r="AT73" s="877"/>
      <c r="AU73" s="877" t="s">
        <v>600</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389</v>
      </c>
      <c r="B88" s="836" t="s">
        <v>423</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67717</v>
      </c>
      <c r="AG88" s="888"/>
      <c r="AH88" s="888"/>
      <c r="AI88" s="888"/>
      <c r="AJ88" s="888"/>
      <c r="AK88" s="885"/>
      <c r="AL88" s="885"/>
      <c r="AM88" s="885"/>
      <c r="AN88" s="885"/>
      <c r="AO88" s="885"/>
      <c r="AP88" s="888">
        <v>135924</v>
      </c>
      <c r="AQ88" s="888"/>
      <c r="AR88" s="888"/>
      <c r="AS88" s="888"/>
      <c r="AT88" s="888"/>
      <c r="AU88" s="888">
        <v>1757</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36" t="s">
        <v>424</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431</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432</v>
      </c>
      <c r="AB109" s="941"/>
      <c r="AC109" s="941"/>
      <c r="AD109" s="941"/>
      <c r="AE109" s="942"/>
      <c r="AF109" s="940" t="s">
        <v>306</v>
      </c>
      <c r="AG109" s="941"/>
      <c r="AH109" s="941"/>
      <c r="AI109" s="941"/>
      <c r="AJ109" s="942"/>
      <c r="AK109" s="940" t="s">
        <v>305</v>
      </c>
      <c r="AL109" s="941"/>
      <c r="AM109" s="941"/>
      <c r="AN109" s="941"/>
      <c r="AO109" s="942"/>
      <c r="AP109" s="940" t="s">
        <v>433</v>
      </c>
      <c r="AQ109" s="941"/>
      <c r="AR109" s="941"/>
      <c r="AS109" s="941"/>
      <c r="AT109" s="943"/>
      <c r="AU109" s="960" t="s">
        <v>431</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432</v>
      </c>
      <c r="BR109" s="941"/>
      <c r="BS109" s="941"/>
      <c r="BT109" s="941"/>
      <c r="BU109" s="942"/>
      <c r="BV109" s="940" t="s">
        <v>306</v>
      </c>
      <c r="BW109" s="941"/>
      <c r="BX109" s="941"/>
      <c r="BY109" s="941"/>
      <c r="BZ109" s="942"/>
      <c r="CA109" s="940" t="s">
        <v>305</v>
      </c>
      <c r="CB109" s="941"/>
      <c r="CC109" s="941"/>
      <c r="CD109" s="941"/>
      <c r="CE109" s="942"/>
      <c r="CF109" s="961" t="s">
        <v>433</v>
      </c>
      <c r="CG109" s="961"/>
      <c r="CH109" s="961"/>
      <c r="CI109" s="961"/>
      <c r="CJ109" s="961"/>
      <c r="CK109" s="940" t="s">
        <v>434</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432</v>
      </c>
      <c r="DH109" s="941"/>
      <c r="DI109" s="941"/>
      <c r="DJ109" s="941"/>
      <c r="DK109" s="942"/>
      <c r="DL109" s="940" t="s">
        <v>306</v>
      </c>
      <c r="DM109" s="941"/>
      <c r="DN109" s="941"/>
      <c r="DO109" s="941"/>
      <c r="DP109" s="942"/>
      <c r="DQ109" s="940" t="s">
        <v>305</v>
      </c>
      <c r="DR109" s="941"/>
      <c r="DS109" s="941"/>
      <c r="DT109" s="941"/>
      <c r="DU109" s="942"/>
      <c r="DV109" s="940" t="s">
        <v>433</v>
      </c>
      <c r="DW109" s="941"/>
      <c r="DX109" s="941"/>
      <c r="DY109" s="941"/>
      <c r="DZ109" s="943"/>
    </row>
    <row r="110" spans="1:131" s="247" customFormat="1" ht="26.25" customHeight="1" x14ac:dyDescent="0.15">
      <c r="A110" s="944" t="s">
        <v>435</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8486966</v>
      </c>
      <c r="AB110" s="948"/>
      <c r="AC110" s="948"/>
      <c r="AD110" s="948"/>
      <c r="AE110" s="949"/>
      <c r="AF110" s="950">
        <v>7882860</v>
      </c>
      <c r="AG110" s="948"/>
      <c r="AH110" s="948"/>
      <c r="AI110" s="948"/>
      <c r="AJ110" s="949"/>
      <c r="AK110" s="950">
        <v>7425798</v>
      </c>
      <c r="AL110" s="948"/>
      <c r="AM110" s="948"/>
      <c r="AN110" s="948"/>
      <c r="AO110" s="949"/>
      <c r="AP110" s="951">
        <v>20.8</v>
      </c>
      <c r="AQ110" s="952"/>
      <c r="AR110" s="952"/>
      <c r="AS110" s="952"/>
      <c r="AT110" s="953"/>
      <c r="AU110" s="954" t="s">
        <v>73</v>
      </c>
      <c r="AV110" s="955"/>
      <c r="AW110" s="955"/>
      <c r="AX110" s="955"/>
      <c r="AY110" s="955"/>
      <c r="AZ110" s="996" t="s">
        <v>436</v>
      </c>
      <c r="BA110" s="945"/>
      <c r="BB110" s="945"/>
      <c r="BC110" s="945"/>
      <c r="BD110" s="945"/>
      <c r="BE110" s="945"/>
      <c r="BF110" s="945"/>
      <c r="BG110" s="945"/>
      <c r="BH110" s="945"/>
      <c r="BI110" s="945"/>
      <c r="BJ110" s="945"/>
      <c r="BK110" s="945"/>
      <c r="BL110" s="945"/>
      <c r="BM110" s="945"/>
      <c r="BN110" s="945"/>
      <c r="BO110" s="945"/>
      <c r="BP110" s="946"/>
      <c r="BQ110" s="982">
        <v>70323812</v>
      </c>
      <c r="BR110" s="983"/>
      <c r="BS110" s="983"/>
      <c r="BT110" s="983"/>
      <c r="BU110" s="983"/>
      <c r="BV110" s="983">
        <v>69742223</v>
      </c>
      <c r="BW110" s="983"/>
      <c r="BX110" s="983"/>
      <c r="BY110" s="983"/>
      <c r="BZ110" s="983"/>
      <c r="CA110" s="983">
        <v>65671679</v>
      </c>
      <c r="CB110" s="983"/>
      <c r="CC110" s="983"/>
      <c r="CD110" s="983"/>
      <c r="CE110" s="983"/>
      <c r="CF110" s="997">
        <v>183.9</v>
      </c>
      <c r="CG110" s="998"/>
      <c r="CH110" s="998"/>
      <c r="CI110" s="998"/>
      <c r="CJ110" s="998"/>
      <c r="CK110" s="999" t="s">
        <v>437</v>
      </c>
      <c r="CL110" s="1000"/>
      <c r="CM110" s="979" t="s">
        <v>438</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439</v>
      </c>
      <c r="DH110" s="983"/>
      <c r="DI110" s="983"/>
      <c r="DJ110" s="983"/>
      <c r="DK110" s="983"/>
      <c r="DL110" s="983" t="s">
        <v>439</v>
      </c>
      <c r="DM110" s="983"/>
      <c r="DN110" s="983"/>
      <c r="DO110" s="983"/>
      <c r="DP110" s="983"/>
      <c r="DQ110" s="983" t="s">
        <v>128</v>
      </c>
      <c r="DR110" s="983"/>
      <c r="DS110" s="983"/>
      <c r="DT110" s="983"/>
      <c r="DU110" s="983"/>
      <c r="DV110" s="984" t="s">
        <v>439</v>
      </c>
      <c r="DW110" s="984"/>
      <c r="DX110" s="984"/>
      <c r="DY110" s="984"/>
      <c r="DZ110" s="985"/>
    </row>
    <row r="111" spans="1:131" s="247" customFormat="1" ht="26.25" customHeight="1" x14ac:dyDescent="0.15">
      <c r="A111" s="986" t="s">
        <v>440</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439</v>
      </c>
      <c r="AB111" s="990"/>
      <c r="AC111" s="990"/>
      <c r="AD111" s="990"/>
      <c r="AE111" s="991"/>
      <c r="AF111" s="992" t="s">
        <v>439</v>
      </c>
      <c r="AG111" s="990"/>
      <c r="AH111" s="990"/>
      <c r="AI111" s="990"/>
      <c r="AJ111" s="991"/>
      <c r="AK111" s="992" t="s">
        <v>439</v>
      </c>
      <c r="AL111" s="990"/>
      <c r="AM111" s="990"/>
      <c r="AN111" s="990"/>
      <c r="AO111" s="991"/>
      <c r="AP111" s="993" t="s">
        <v>439</v>
      </c>
      <c r="AQ111" s="994"/>
      <c r="AR111" s="994"/>
      <c r="AS111" s="994"/>
      <c r="AT111" s="995"/>
      <c r="AU111" s="956"/>
      <c r="AV111" s="957"/>
      <c r="AW111" s="957"/>
      <c r="AX111" s="957"/>
      <c r="AY111" s="957"/>
      <c r="AZ111" s="1005" t="s">
        <v>441</v>
      </c>
      <c r="BA111" s="1006"/>
      <c r="BB111" s="1006"/>
      <c r="BC111" s="1006"/>
      <c r="BD111" s="1006"/>
      <c r="BE111" s="1006"/>
      <c r="BF111" s="1006"/>
      <c r="BG111" s="1006"/>
      <c r="BH111" s="1006"/>
      <c r="BI111" s="1006"/>
      <c r="BJ111" s="1006"/>
      <c r="BK111" s="1006"/>
      <c r="BL111" s="1006"/>
      <c r="BM111" s="1006"/>
      <c r="BN111" s="1006"/>
      <c r="BO111" s="1006"/>
      <c r="BP111" s="1007"/>
      <c r="BQ111" s="975">
        <v>242976</v>
      </c>
      <c r="BR111" s="976"/>
      <c r="BS111" s="976"/>
      <c r="BT111" s="976"/>
      <c r="BU111" s="976"/>
      <c r="BV111" s="976">
        <v>195948</v>
      </c>
      <c r="BW111" s="976"/>
      <c r="BX111" s="976"/>
      <c r="BY111" s="976"/>
      <c r="BZ111" s="976"/>
      <c r="CA111" s="976">
        <v>148150</v>
      </c>
      <c r="CB111" s="976"/>
      <c r="CC111" s="976"/>
      <c r="CD111" s="976"/>
      <c r="CE111" s="976"/>
      <c r="CF111" s="970">
        <v>0.4</v>
      </c>
      <c r="CG111" s="971"/>
      <c r="CH111" s="971"/>
      <c r="CI111" s="971"/>
      <c r="CJ111" s="971"/>
      <c r="CK111" s="1001"/>
      <c r="CL111" s="1002"/>
      <c r="CM111" s="972" t="s">
        <v>442</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443</v>
      </c>
      <c r="DH111" s="976"/>
      <c r="DI111" s="976"/>
      <c r="DJ111" s="976"/>
      <c r="DK111" s="976"/>
      <c r="DL111" s="976" t="s">
        <v>439</v>
      </c>
      <c r="DM111" s="976"/>
      <c r="DN111" s="976"/>
      <c r="DO111" s="976"/>
      <c r="DP111" s="976"/>
      <c r="DQ111" s="976" t="s">
        <v>439</v>
      </c>
      <c r="DR111" s="976"/>
      <c r="DS111" s="976"/>
      <c r="DT111" s="976"/>
      <c r="DU111" s="976"/>
      <c r="DV111" s="977" t="s">
        <v>439</v>
      </c>
      <c r="DW111" s="977"/>
      <c r="DX111" s="977"/>
      <c r="DY111" s="977"/>
      <c r="DZ111" s="978"/>
    </row>
    <row r="112" spans="1:131" s="247" customFormat="1" ht="26.25" customHeight="1" x14ac:dyDescent="0.15">
      <c r="A112" s="1008" t="s">
        <v>444</v>
      </c>
      <c r="B112" s="1009"/>
      <c r="C112" s="1006" t="s">
        <v>445</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443</v>
      </c>
      <c r="AB112" s="1015"/>
      <c r="AC112" s="1015"/>
      <c r="AD112" s="1015"/>
      <c r="AE112" s="1016"/>
      <c r="AF112" s="1017" t="s">
        <v>446</v>
      </c>
      <c r="AG112" s="1015"/>
      <c r="AH112" s="1015"/>
      <c r="AI112" s="1015"/>
      <c r="AJ112" s="1016"/>
      <c r="AK112" s="1017" t="s">
        <v>443</v>
      </c>
      <c r="AL112" s="1015"/>
      <c r="AM112" s="1015"/>
      <c r="AN112" s="1015"/>
      <c r="AO112" s="1016"/>
      <c r="AP112" s="1018" t="s">
        <v>128</v>
      </c>
      <c r="AQ112" s="1019"/>
      <c r="AR112" s="1019"/>
      <c r="AS112" s="1019"/>
      <c r="AT112" s="1020"/>
      <c r="AU112" s="956"/>
      <c r="AV112" s="957"/>
      <c r="AW112" s="957"/>
      <c r="AX112" s="957"/>
      <c r="AY112" s="957"/>
      <c r="AZ112" s="1005" t="s">
        <v>447</v>
      </c>
      <c r="BA112" s="1006"/>
      <c r="BB112" s="1006"/>
      <c r="BC112" s="1006"/>
      <c r="BD112" s="1006"/>
      <c r="BE112" s="1006"/>
      <c r="BF112" s="1006"/>
      <c r="BG112" s="1006"/>
      <c r="BH112" s="1006"/>
      <c r="BI112" s="1006"/>
      <c r="BJ112" s="1006"/>
      <c r="BK112" s="1006"/>
      <c r="BL112" s="1006"/>
      <c r="BM112" s="1006"/>
      <c r="BN112" s="1006"/>
      <c r="BO112" s="1006"/>
      <c r="BP112" s="1007"/>
      <c r="BQ112" s="975">
        <v>27960616</v>
      </c>
      <c r="BR112" s="976"/>
      <c r="BS112" s="976"/>
      <c r="BT112" s="976"/>
      <c r="BU112" s="976"/>
      <c r="BV112" s="976">
        <v>26646683</v>
      </c>
      <c r="BW112" s="976"/>
      <c r="BX112" s="976"/>
      <c r="BY112" s="976"/>
      <c r="BZ112" s="976"/>
      <c r="CA112" s="976">
        <v>26897930</v>
      </c>
      <c r="CB112" s="976"/>
      <c r="CC112" s="976"/>
      <c r="CD112" s="976"/>
      <c r="CE112" s="976"/>
      <c r="CF112" s="970">
        <v>75.3</v>
      </c>
      <c r="CG112" s="971"/>
      <c r="CH112" s="971"/>
      <c r="CI112" s="971"/>
      <c r="CJ112" s="971"/>
      <c r="CK112" s="1001"/>
      <c r="CL112" s="1002"/>
      <c r="CM112" s="972" t="s">
        <v>448</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446</v>
      </c>
      <c r="DH112" s="976"/>
      <c r="DI112" s="976"/>
      <c r="DJ112" s="976"/>
      <c r="DK112" s="976"/>
      <c r="DL112" s="976" t="s">
        <v>128</v>
      </c>
      <c r="DM112" s="976"/>
      <c r="DN112" s="976"/>
      <c r="DO112" s="976"/>
      <c r="DP112" s="976"/>
      <c r="DQ112" s="976" t="s">
        <v>128</v>
      </c>
      <c r="DR112" s="976"/>
      <c r="DS112" s="976"/>
      <c r="DT112" s="976"/>
      <c r="DU112" s="976"/>
      <c r="DV112" s="977" t="s">
        <v>439</v>
      </c>
      <c r="DW112" s="977"/>
      <c r="DX112" s="977"/>
      <c r="DY112" s="977"/>
      <c r="DZ112" s="978"/>
    </row>
    <row r="113" spans="1:130" s="247" customFormat="1" ht="26.25" customHeight="1" x14ac:dyDescent="0.15">
      <c r="A113" s="1010"/>
      <c r="B113" s="1011"/>
      <c r="C113" s="1006" t="s">
        <v>449</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2710788</v>
      </c>
      <c r="AB113" s="990"/>
      <c r="AC113" s="990"/>
      <c r="AD113" s="990"/>
      <c r="AE113" s="991"/>
      <c r="AF113" s="992">
        <v>2647192</v>
      </c>
      <c r="AG113" s="990"/>
      <c r="AH113" s="990"/>
      <c r="AI113" s="990"/>
      <c r="AJ113" s="991"/>
      <c r="AK113" s="992">
        <v>2645875</v>
      </c>
      <c r="AL113" s="990"/>
      <c r="AM113" s="990"/>
      <c r="AN113" s="990"/>
      <c r="AO113" s="991"/>
      <c r="AP113" s="993">
        <v>7.4</v>
      </c>
      <c r="AQ113" s="994"/>
      <c r="AR113" s="994"/>
      <c r="AS113" s="994"/>
      <c r="AT113" s="995"/>
      <c r="AU113" s="956"/>
      <c r="AV113" s="957"/>
      <c r="AW113" s="957"/>
      <c r="AX113" s="957"/>
      <c r="AY113" s="957"/>
      <c r="AZ113" s="1005" t="s">
        <v>450</v>
      </c>
      <c r="BA113" s="1006"/>
      <c r="BB113" s="1006"/>
      <c r="BC113" s="1006"/>
      <c r="BD113" s="1006"/>
      <c r="BE113" s="1006"/>
      <c r="BF113" s="1006"/>
      <c r="BG113" s="1006"/>
      <c r="BH113" s="1006"/>
      <c r="BI113" s="1006"/>
      <c r="BJ113" s="1006"/>
      <c r="BK113" s="1006"/>
      <c r="BL113" s="1006"/>
      <c r="BM113" s="1006"/>
      <c r="BN113" s="1006"/>
      <c r="BO113" s="1006"/>
      <c r="BP113" s="1007"/>
      <c r="BQ113" s="975">
        <v>3207076</v>
      </c>
      <c r="BR113" s="976"/>
      <c r="BS113" s="976"/>
      <c r="BT113" s="976"/>
      <c r="BU113" s="976"/>
      <c r="BV113" s="976">
        <v>2192578</v>
      </c>
      <c r="BW113" s="976"/>
      <c r="BX113" s="976"/>
      <c r="BY113" s="976"/>
      <c r="BZ113" s="976"/>
      <c r="CA113" s="976">
        <v>1757397</v>
      </c>
      <c r="CB113" s="976"/>
      <c r="CC113" s="976"/>
      <c r="CD113" s="976"/>
      <c r="CE113" s="976"/>
      <c r="CF113" s="970">
        <v>4.9000000000000004</v>
      </c>
      <c r="CG113" s="971"/>
      <c r="CH113" s="971"/>
      <c r="CI113" s="971"/>
      <c r="CJ113" s="971"/>
      <c r="CK113" s="1001"/>
      <c r="CL113" s="1002"/>
      <c r="CM113" s="972" t="s">
        <v>451</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v>242976</v>
      </c>
      <c r="DH113" s="1015"/>
      <c r="DI113" s="1015"/>
      <c r="DJ113" s="1015"/>
      <c r="DK113" s="1016"/>
      <c r="DL113" s="1017">
        <v>195948</v>
      </c>
      <c r="DM113" s="1015"/>
      <c r="DN113" s="1015"/>
      <c r="DO113" s="1015"/>
      <c r="DP113" s="1016"/>
      <c r="DQ113" s="1017">
        <v>148150</v>
      </c>
      <c r="DR113" s="1015"/>
      <c r="DS113" s="1015"/>
      <c r="DT113" s="1015"/>
      <c r="DU113" s="1016"/>
      <c r="DV113" s="1018">
        <v>0.4</v>
      </c>
      <c r="DW113" s="1019"/>
      <c r="DX113" s="1019"/>
      <c r="DY113" s="1019"/>
      <c r="DZ113" s="1020"/>
    </row>
    <row r="114" spans="1:130" s="247" customFormat="1" ht="26.25" customHeight="1" x14ac:dyDescent="0.15">
      <c r="A114" s="1010"/>
      <c r="B114" s="1011"/>
      <c r="C114" s="1006" t="s">
        <v>452</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1164661</v>
      </c>
      <c r="AB114" s="1015"/>
      <c r="AC114" s="1015"/>
      <c r="AD114" s="1015"/>
      <c r="AE114" s="1016"/>
      <c r="AF114" s="1017">
        <v>965554</v>
      </c>
      <c r="AG114" s="1015"/>
      <c r="AH114" s="1015"/>
      <c r="AI114" s="1015"/>
      <c r="AJ114" s="1016"/>
      <c r="AK114" s="1017">
        <v>727790</v>
      </c>
      <c r="AL114" s="1015"/>
      <c r="AM114" s="1015"/>
      <c r="AN114" s="1015"/>
      <c r="AO114" s="1016"/>
      <c r="AP114" s="1018">
        <v>2</v>
      </c>
      <c r="AQ114" s="1019"/>
      <c r="AR114" s="1019"/>
      <c r="AS114" s="1019"/>
      <c r="AT114" s="1020"/>
      <c r="AU114" s="956"/>
      <c r="AV114" s="957"/>
      <c r="AW114" s="957"/>
      <c r="AX114" s="957"/>
      <c r="AY114" s="957"/>
      <c r="AZ114" s="1005" t="s">
        <v>453</v>
      </c>
      <c r="BA114" s="1006"/>
      <c r="BB114" s="1006"/>
      <c r="BC114" s="1006"/>
      <c r="BD114" s="1006"/>
      <c r="BE114" s="1006"/>
      <c r="BF114" s="1006"/>
      <c r="BG114" s="1006"/>
      <c r="BH114" s="1006"/>
      <c r="BI114" s="1006"/>
      <c r="BJ114" s="1006"/>
      <c r="BK114" s="1006"/>
      <c r="BL114" s="1006"/>
      <c r="BM114" s="1006"/>
      <c r="BN114" s="1006"/>
      <c r="BO114" s="1006"/>
      <c r="BP114" s="1007"/>
      <c r="BQ114" s="975">
        <v>9739327</v>
      </c>
      <c r="BR114" s="976"/>
      <c r="BS114" s="976"/>
      <c r="BT114" s="976"/>
      <c r="BU114" s="976"/>
      <c r="BV114" s="976">
        <v>9078857</v>
      </c>
      <c r="BW114" s="976"/>
      <c r="BX114" s="976"/>
      <c r="BY114" s="976"/>
      <c r="BZ114" s="976"/>
      <c r="CA114" s="976">
        <v>9277526</v>
      </c>
      <c r="CB114" s="976"/>
      <c r="CC114" s="976"/>
      <c r="CD114" s="976"/>
      <c r="CE114" s="976"/>
      <c r="CF114" s="970">
        <v>26</v>
      </c>
      <c r="CG114" s="971"/>
      <c r="CH114" s="971"/>
      <c r="CI114" s="971"/>
      <c r="CJ114" s="971"/>
      <c r="CK114" s="1001"/>
      <c r="CL114" s="1002"/>
      <c r="CM114" s="972" t="s">
        <v>454</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128</v>
      </c>
      <c r="DH114" s="1015"/>
      <c r="DI114" s="1015"/>
      <c r="DJ114" s="1015"/>
      <c r="DK114" s="1016"/>
      <c r="DL114" s="1017" t="s">
        <v>443</v>
      </c>
      <c r="DM114" s="1015"/>
      <c r="DN114" s="1015"/>
      <c r="DO114" s="1015"/>
      <c r="DP114" s="1016"/>
      <c r="DQ114" s="1017" t="s">
        <v>443</v>
      </c>
      <c r="DR114" s="1015"/>
      <c r="DS114" s="1015"/>
      <c r="DT114" s="1015"/>
      <c r="DU114" s="1016"/>
      <c r="DV114" s="1018" t="s">
        <v>439</v>
      </c>
      <c r="DW114" s="1019"/>
      <c r="DX114" s="1019"/>
      <c r="DY114" s="1019"/>
      <c r="DZ114" s="1020"/>
    </row>
    <row r="115" spans="1:130" s="247" customFormat="1" ht="26.25" customHeight="1" x14ac:dyDescent="0.15">
      <c r="A115" s="1010"/>
      <c r="B115" s="1011"/>
      <c r="C115" s="1006" t="s">
        <v>455</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51012</v>
      </c>
      <c r="AB115" s="990"/>
      <c r="AC115" s="990"/>
      <c r="AD115" s="990"/>
      <c r="AE115" s="991"/>
      <c r="AF115" s="992">
        <v>51012</v>
      </c>
      <c r="AG115" s="990"/>
      <c r="AH115" s="990"/>
      <c r="AI115" s="990"/>
      <c r="AJ115" s="991"/>
      <c r="AK115" s="992">
        <v>51012</v>
      </c>
      <c r="AL115" s="990"/>
      <c r="AM115" s="990"/>
      <c r="AN115" s="990"/>
      <c r="AO115" s="991"/>
      <c r="AP115" s="993">
        <v>0.1</v>
      </c>
      <c r="AQ115" s="994"/>
      <c r="AR115" s="994"/>
      <c r="AS115" s="994"/>
      <c r="AT115" s="995"/>
      <c r="AU115" s="956"/>
      <c r="AV115" s="957"/>
      <c r="AW115" s="957"/>
      <c r="AX115" s="957"/>
      <c r="AY115" s="957"/>
      <c r="AZ115" s="1005" t="s">
        <v>456</v>
      </c>
      <c r="BA115" s="1006"/>
      <c r="BB115" s="1006"/>
      <c r="BC115" s="1006"/>
      <c r="BD115" s="1006"/>
      <c r="BE115" s="1006"/>
      <c r="BF115" s="1006"/>
      <c r="BG115" s="1006"/>
      <c r="BH115" s="1006"/>
      <c r="BI115" s="1006"/>
      <c r="BJ115" s="1006"/>
      <c r="BK115" s="1006"/>
      <c r="BL115" s="1006"/>
      <c r="BM115" s="1006"/>
      <c r="BN115" s="1006"/>
      <c r="BO115" s="1006"/>
      <c r="BP115" s="1007"/>
      <c r="BQ115" s="975" t="s">
        <v>443</v>
      </c>
      <c r="BR115" s="976"/>
      <c r="BS115" s="976"/>
      <c r="BT115" s="976"/>
      <c r="BU115" s="976"/>
      <c r="BV115" s="976" t="s">
        <v>439</v>
      </c>
      <c r="BW115" s="976"/>
      <c r="BX115" s="976"/>
      <c r="BY115" s="976"/>
      <c r="BZ115" s="976"/>
      <c r="CA115" s="976" t="s">
        <v>128</v>
      </c>
      <c r="CB115" s="976"/>
      <c r="CC115" s="976"/>
      <c r="CD115" s="976"/>
      <c r="CE115" s="976"/>
      <c r="CF115" s="970" t="s">
        <v>128</v>
      </c>
      <c r="CG115" s="971"/>
      <c r="CH115" s="971"/>
      <c r="CI115" s="971"/>
      <c r="CJ115" s="971"/>
      <c r="CK115" s="1001"/>
      <c r="CL115" s="1002"/>
      <c r="CM115" s="1005" t="s">
        <v>457</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443</v>
      </c>
      <c r="DH115" s="1015"/>
      <c r="DI115" s="1015"/>
      <c r="DJ115" s="1015"/>
      <c r="DK115" s="1016"/>
      <c r="DL115" s="1017" t="s">
        <v>443</v>
      </c>
      <c r="DM115" s="1015"/>
      <c r="DN115" s="1015"/>
      <c r="DO115" s="1015"/>
      <c r="DP115" s="1016"/>
      <c r="DQ115" s="1017" t="s">
        <v>439</v>
      </c>
      <c r="DR115" s="1015"/>
      <c r="DS115" s="1015"/>
      <c r="DT115" s="1015"/>
      <c r="DU115" s="1016"/>
      <c r="DV115" s="1018" t="s">
        <v>439</v>
      </c>
      <c r="DW115" s="1019"/>
      <c r="DX115" s="1019"/>
      <c r="DY115" s="1019"/>
      <c r="DZ115" s="1020"/>
    </row>
    <row r="116" spans="1:130" s="247" customFormat="1" ht="26.25" customHeight="1" x14ac:dyDescent="0.15">
      <c r="A116" s="1012"/>
      <c r="B116" s="1013"/>
      <c r="C116" s="1021" t="s">
        <v>458</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691</v>
      </c>
      <c r="AB116" s="1015"/>
      <c r="AC116" s="1015"/>
      <c r="AD116" s="1015"/>
      <c r="AE116" s="1016"/>
      <c r="AF116" s="1017" t="s">
        <v>439</v>
      </c>
      <c r="AG116" s="1015"/>
      <c r="AH116" s="1015"/>
      <c r="AI116" s="1015"/>
      <c r="AJ116" s="1016"/>
      <c r="AK116" s="1017" t="s">
        <v>446</v>
      </c>
      <c r="AL116" s="1015"/>
      <c r="AM116" s="1015"/>
      <c r="AN116" s="1015"/>
      <c r="AO116" s="1016"/>
      <c r="AP116" s="1018" t="s">
        <v>443</v>
      </c>
      <c r="AQ116" s="1019"/>
      <c r="AR116" s="1019"/>
      <c r="AS116" s="1019"/>
      <c r="AT116" s="1020"/>
      <c r="AU116" s="956"/>
      <c r="AV116" s="957"/>
      <c r="AW116" s="957"/>
      <c r="AX116" s="957"/>
      <c r="AY116" s="957"/>
      <c r="AZ116" s="1023" t="s">
        <v>459</v>
      </c>
      <c r="BA116" s="1024"/>
      <c r="BB116" s="1024"/>
      <c r="BC116" s="1024"/>
      <c r="BD116" s="1024"/>
      <c r="BE116" s="1024"/>
      <c r="BF116" s="1024"/>
      <c r="BG116" s="1024"/>
      <c r="BH116" s="1024"/>
      <c r="BI116" s="1024"/>
      <c r="BJ116" s="1024"/>
      <c r="BK116" s="1024"/>
      <c r="BL116" s="1024"/>
      <c r="BM116" s="1024"/>
      <c r="BN116" s="1024"/>
      <c r="BO116" s="1024"/>
      <c r="BP116" s="1025"/>
      <c r="BQ116" s="975" t="s">
        <v>439</v>
      </c>
      <c r="BR116" s="976"/>
      <c r="BS116" s="976"/>
      <c r="BT116" s="976"/>
      <c r="BU116" s="976"/>
      <c r="BV116" s="976" t="s">
        <v>443</v>
      </c>
      <c r="BW116" s="976"/>
      <c r="BX116" s="976"/>
      <c r="BY116" s="976"/>
      <c r="BZ116" s="976"/>
      <c r="CA116" s="976" t="s">
        <v>443</v>
      </c>
      <c r="CB116" s="976"/>
      <c r="CC116" s="976"/>
      <c r="CD116" s="976"/>
      <c r="CE116" s="976"/>
      <c r="CF116" s="970" t="s">
        <v>443</v>
      </c>
      <c r="CG116" s="971"/>
      <c r="CH116" s="971"/>
      <c r="CI116" s="971"/>
      <c r="CJ116" s="971"/>
      <c r="CK116" s="1001"/>
      <c r="CL116" s="1002"/>
      <c r="CM116" s="972" t="s">
        <v>460</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128</v>
      </c>
      <c r="DH116" s="1015"/>
      <c r="DI116" s="1015"/>
      <c r="DJ116" s="1015"/>
      <c r="DK116" s="1016"/>
      <c r="DL116" s="1017" t="s">
        <v>128</v>
      </c>
      <c r="DM116" s="1015"/>
      <c r="DN116" s="1015"/>
      <c r="DO116" s="1015"/>
      <c r="DP116" s="1016"/>
      <c r="DQ116" s="1017" t="s">
        <v>439</v>
      </c>
      <c r="DR116" s="1015"/>
      <c r="DS116" s="1015"/>
      <c r="DT116" s="1015"/>
      <c r="DU116" s="1016"/>
      <c r="DV116" s="1018" t="s">
        <v>439</v>
      </c>
      <c r="DW116" s="1019"/>
      <c r="DX116" s="1019"/>
      <c r="DY116" s="1019"/>
      <c r="DZ116" s="1020"/>
    </row>
    <row r="117" spans="1:130" s="247" customFormat="1" ht="26.25" customHeight="1" x14ac:dyDescent="0.15">
      <c r="A117" s="960" t="s">
        <v>187</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461</v>
      </c>
      <c r="Z117" s="942"/>
      <c r="AA117" s="1032">
        <v>12414118</v>
      </c>
      <c r="AB117" s="1033"/>
      <c r="AC117" s="1033"/>
      <c r="AD117" s="1033"/>
      <c r="AE117" s="1034"/>
      <c r="AF117" s="1035">
        <v>11546618</v>
      </c>
      <c r="AG117" s="1033"/>
      <c r="AH117" s="1033"/>
      <c r="AI117" s="1033"/>
      <c r="AJ117" s="1034"/>
      <c r="AK117" s="1035">
        <v>10850475</v>
      </c>
      <c r="AL117" s="1033"/>
      <c r="AM117" s="1033"/>
      <c r="AN117" s="1033"/>
      <c r="AO117" s="1034"/>
      <c r="AP117" s="1036"/>
      <c r="AQ117" s="1037"/>
      <c r="AR117" s="1037"/>
      <c r="AS117" s="1037"/>
      <c r="AT117" s="1038"/>
      <c r="AU117" s="956"/>
      <c r="AV117" s="957"/>
      <c r="AW117" s="957"/>
      <c r="AX117" s="957"/>
      <c r="AY117" s="957"/>
      <c r="AZ117" s="1023" t="s">
        <v>462</v>
      </c>
      <c r="BA117" s="1024"/>
      <c r="BB117" s="1024"/>
      <c r="BC117" s="1024"/>
      <c r="BD117" s="1024"/>
      <c r="BE117" s="1024"/>
      <c r="BF117" s="1024"/>
      <c r="BG117" s="1024"/>
      <c r="BH117" s="1024"/>
      <c r="BI117" s="1024"/>
      <c r="BJ117" s="1024"/>
      <c r="BK117" s="1024"/>
      <c r="BL117" s="1024"/>
      <c r="BM117" s="1024"/>
      <c r="BN117" s="1024"/>
      <c r="BO117" s="1024"/>
      <c r="BP117" s="1025"/>
      <c r="BQ117" s="975" t="s">
        <v>128</v>
      </c>
      <c r="BR117" s="976"/>
      <c r="BS117" s="976"/>
      <c r="BT117" s="976"/>
      <c r="BU117" s="976"/>
      <c r="BV117" s="976" t="s">
        <v>128</v>
      </c>
      <c r="BW117" s="976"/>
      <c r="BX117" s="976"/>
      <c r="BY117" s="976"/>
      <c r="BZ117" s="976"/>
      <c r="CA117" s="976" t="s">
        <v>128</v>
      </c>
      <c r="CB117" s="976"/>
      <c r="CC117" s="976"/>
      <c r="CD117" s="976"/>
      <c r="CE117" s="976"/>
      <c r="CF117" s="970" t="s">
        <v>128</v>
      </c>
      <c r="CG117" s="971"/>
      <c r="CH117" s="971"/>
      <c r="CI117" s="971"/>
      <c r="CJ117" s="971"/>
      <c r="CK117" s="1001"/>
      <c r="CL117" s="1002"/>
      <c r="CM117" s="972" t="s">
        <v>463</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414</v>
      </c>
      <c r="DH117" s="1015"/>
      <c r="DI117" s="1015"/>
      <c r="DJ117" s="1015"/>
      <c r="DK117" s="1016"/>
      <c r="DL117" s="1017" t="s">
        <v>414</v>
      </c>
      <c r="DM117" s="1015"/>
      <c r="DN117" s="1015"/>
      <c r="DO117" s="1015"/>
      <c r="DP117" s="1016"/>
      <c r="DQ117" s="1017" t="s">
        <v>464</v>
      </c>
      <c r="DR117" s="1015"/>
      <c r="DS117" s="1015"/>
      <c r="DT117" s="1015"/>
      <c r="DU117" s="1016"/>
      <c r="DV117" s="1018" t="s">
        <v>128</v>
      </c>
      <c r="DW117" s="1019"/>
      <c r="DX117" s="1019"/>
      <c r="DY117" s="1019"/>
      <c r="DZ117" s="1020"/>
    </row>
    <row r="118" spans="1:130" s="247" customFormat="1" ht="26.25" customHeight="1" x14ac:dyDescent="0.15">
      <c r="A118" s="960" t="s">
        <v>434</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432</v>
      </c>
      <c r="AB118" s="941"/>
      <c r="AC118" s="941"/>
      <c r="AD118" s="941"/>
      <c r="AE118" s="942"/>
      <c r="AF118" s="940" t="s">
        <v>306</v>
      </c>
      <c r="AG118" s="941"/>
      <c r="AH118" s="941"/>
      <c r="AI118" s="941"/>
      <c r="AJ118" s="942"/>
      <c r="AK118" s="940" t="s">
        <v>305</v>
      </c>
      <c r="AL118" s="941"/>
      <c r="AM118" s="941"/>
      <c r="AN118" s="941"/>
      <c r="AO118" s="942"/>
      <c r="AP118" s="1027" t="s">
        <v>433</v>
      </c>
      <c r="AQ118" s="1028"/>
      <c r="AR118" s="1028"/>
      <c r="AS118" s="1028"/>
      <c r="AT118" s="1029"/>
      <c r="AU118" s="956"/>
      <c r="AV118" s="957"/>
      <c r="AW118" s="957"/>
      <c r="AX118" s="957"/>
      <c r="AY118" s="957"/>
      <c r="AZ118" s="1030" t="s">
        <v>465</v>
      </c>
      <c r="BA118" s="1021"/>
      <c r="BB118" s="1021"/>
      <c r="BC118" s="1021"/>
      <c r="BD118" s="1021"/>
      <c r="BE118" s="1021"/>
      <c r="BF118" s="1021"/>
      <c r="BG118" s="1021"/>
      <c r="BH118" s="1021"/>
      <c r="BI118" s="1021"/>
      <c r="BJ118" s="1021"/>
      <c r="BK118" s="1021"/>
      <c r="BL118" s="1021"/>
      <c r="BM118" s="1021"/>
      <c r="BN118" s="1021"/>
      <c r="BO118" s="1021"/>
      <c r="BP118" s="1022"/>
      <c r="BQ118" s="1053" t="s">
        <v>128</v>
      </c>
      <c r="BR118" s="1054"/>
      <c r="BS118" s="1054"/>
      <c r="BT118" s="1054"/>
      <c r="BU118" s="1054"/>
      <c r="BV118" s="1054" t="s">
        <v>464</v>
      </c>
      <c r="BW118" s="1054"/>
      <c r="BX118" s="1054"/>
      <c r="BY118" s="1054"/>
      <c r="BZ118" s="1054"/>
      <c r="CA118" s="1054" t="s">
        <v>128</v>
      </c>
      <c r="CB118" s="1054"/>
      <c r="CC118" s="1054"/>
      <c r="CD118" s="1054"/>
      <c r="CE118" s="1054"/>
      <c r="CF118" s="970" t="s">
        <v>414</v>
      </c>
      <c r="CG118" s="971"/>
      <c r="CH118" s="971"/>
      <c r="CI118" s="971"/>
      <c r="CJ118" s="971"/>
      <c r="CK118" s="1001"/>
      <c r="CL118" s="1002"/>
      <c r="CM118" s="972" t="s">
        <v>466</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467</v>
      </c>
      <c r="DH118" s="1015"/>
      <c r="DI118" s="1015"/>
      <c r="DJ118" s="1015"/>
      <c r="DK118" s="1016"/>
      <c r="DL118" s="1017" t="s">
        <v>128</v>
      </c>
      <c r="DM118" s="1015"/>
      <c r="DN118" s="1015"/>
      <c r="DO118" s="1015"/>
      <c r="DP118" s="1016"/>
      <c r="DQ118" s="1017" t="s">
        <v>128</v>
      </c>
      <c r="DR118" s="1015"/>
      <c r="DS118" s="1015"/>
      <c r="DT118" s="1015"/>
      <c r="DU118" s="1016"/>
      <c r="DV118" s="1018" t="s">
        <v>414</v>
      </c>
      <c r="DW118" s="1019"/>
      <c r="DX118" s="1019"/>
      <c r="DY118" s="1019"/>
      <c r="DZ118" s="1020"/>
    </row>
    <row r="119" spans="1:130" s="247" customFormat="1" ht="26.25" customHeight="1" x14ac:dyDescent="0.15">
      <c r="A119" s="1114" t="s">
        <v>437</v>
      </c>
      <c r="B119" s="1000"/>
      <c r="C119" s="979" t="s">
        <v>438</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414</v>
      </c>
      <c r="AB119" s="948"/>
      <c r="AC119" s="948"/>
      <c r="AD119" s="948"/>
      <c r="AE119" s="949"/>
      <c r="AF119" s="950" t="s">
        <v>128</v>
      </c>
      <c r="AG119" s="948"/>
      <c r="AH119" s="948"/>
      <c r="AI119" s="948"/>
      <c r="AJ119" s="949"/>
      <c r="AK119" s="950" t="s">
        <v>128</v>
      </c>
      <c r="AL119" s="948"/>
      <c r="AM119" s="948"/>
      <c r="AN119" s="948"/>
      <c r="AO119" s="949"/>
      <c r="AP119" s="951" t="s">
        <v>414</v>
      </c>
      <c r="AQ119" s="952"/>
      <c r="AR119" s="952"/>
      <c r="AS119" s="952"/>
      <c r="AT119" s="953"/>
      <c r="AU119" s="958"/>
      <c r="AV119" s="959"/>
      <c r="AW119" s="959"/>
      <c r="AX119" s="959"/>
      <c r="AY119" s="959"/>
      <c r="AZ119" s="278" t="s">
        <v>187</v>
      </c>
      <c r="BA119" s="278"/>
      <c r="BB119" s="278"/>
      <c r="BC119" s="278"/>
      <c r="BD119" s="278"/>
      <c r="BE119" s="278"/>
      <c r="BF119" s="278"/>
      <c r="BG119" s="278"/>
      <c r="BH119" s="278"/>
      <c r="BI119" s="278"/>
      <c r="BJ119" s="278"/>
      <c r="BK119" s="278"/>
      <c r="BL119" s="278"/>
      <c r="BM119" s="278"/>
      <c r="BN119" s="278"/>
      <c r="BO119" s="1031" t="s">
        <v>468</v>
      </c>
      <c r="BP119" s="1062"/>
      <c r="BQ119" s="1053">
        <v>111473807</v>
      </c>
      <c r="BR119" s="1054"/>
      <c r="BS119" s="1054"/>
      <c r="BT119" s="1054"/>
      <c r="BU119" s="1054"/>
      <c r="BV119" s="1054">
        <v>107856289</v>
      </c>
      <c r="BW119" s="1054"/>
      <c r="BX119" s="1054"/>
      <c r="BY119" s="1054"/>
      <c r="BZ119" s="1054"/>
      <c r="CA119" s="1054">
        <v>103752682</v>
      </c>
      <c r="CB119" s="1054"/>
      <c r="CC119" s="1054"/>
      <c r="CD119" s="1054"/>
      <c r="CE119" s="1054"/>
      <c r="CF119" s="1055"/>
      <c r="CG119" s="1056"/>
      <c r="CH119" s="1056"/>
      <c r="CI119" s="1056"/>
      <c r="CJ119" s="1057"/>
      <c r="CK119" s="1003"/>
      <c r="CL119" s="1004"/>
      <c r="CM119" s="1058" t="s">
        <v>469</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128</v>
      </c>
      <c r="DH119" s="1040"/>
      <c r="DI119" s="1040"/>
      <c r="DJ119" s="1040"/>
      <c r="DK119" s="1041"/>
      <c r="DL119" s="1039" t="s">
        <v>128</v>
      </c>
      <c r="DM119" s="1040"/>
      <c r="DN119" s="1040"/>
      <c r="DO119" s="1040"/>
      <c r="DP119" s="1041"/>
      <c r="DQ119" s="1039" t="s">
        <v>128</v>
      </c>
      <c r="DR119" s="1040"/>
      <c r="DS119" s="1040"/>
      <c r="DT119" s="1040"/>
      <c r="DU119" s="1041"/>
      <c r="DV119" s="1042" t="s">
        <v>128</v>
      </c>
      <c r="DW119" s="1043"/>
      <c r="DX119" s="1043"/>
      <c r="DY119" s="1043"/>
      <c r="DZ119" s="1044"/>
    </row>
    <row r="120" spans="1:130" s="247" customFormat="1" ht="26.25" customHeight="1" x14ac:dyDescent="0.15">
      <c r="A120" s="1115"/>
      <c r="B120" s="1002"/>
      <c r="C120" s="972" t="s">
        <v>442</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414</v>
      </c>
      <c r="AB120" s="1015"/>
      <c r="AC120" s="1015"/>
      <c r="AD120" s="1015"/>
      <c r="AE120" s="1016"/>
      <c r="AF120" s="1017" t="s">
        <v>128</v>
      </c>
      <c r="AG120" s="1015"/>
      <c r="AH120" s="1015"/>
      <c r="AI120" s="1015"/>
      <c r="AJ120" s="1016"/>
      <c r="AK120" s="1017" t="s">
        <v>128</v>
      </c>
      <c r="AL120" s="1015"/>
      <c r="AM120" s="1015"/>
      <c r="AN120" s="1015"/>
      <c r="AO120" s="1016"/>
      <c r="AP120" s="1018" t="s">
        <v>414</v>
      </c>
      <c r="AQ120" s="1019"/>
      <c r="AR120" s="1019"/>
      <c r="AS120" s="1019"/>
      <c r="AT120" s="1020"/>
      <c r="AU120" s="1045" t="s">
        <v>470</v>
      </c>
      <c r="AV120" s="1046"/>
      <c r="AW120" s="1046"/>
      <c r="AX120" s="1046"/>
      <c r="AY120" s="1047"/>
      <c r="AZ120" s="996" t="s">
        <v>471</v>
      </c>
      <c r="BA120" s="945"/>
      <c r="BB120" s="945"/>
      <c r="BC120" s="945"/>
      <c r="BD120" s="945"/>
      <c r="BE120" s="945"/>
      <c r="BF120" s="945"/>
      <c r="BG120" s="945"/>
      <c r="BH120" s="945"/>
      <c r="BI120" s="945"/>
      <c r="BJ120" s="945"/>
      <c r="BK120" s="945"/>
      <c r="BL120" s="945"/>
      <c r="BM120" s="945"/>
      <c r="BN120" s="945"/>
      <c r="BO120" s="945"/>
      <c r="BP120" s="946"/>
      <c r="BQ120" s="982">
        <v>7749119</v>
      </c>
      <c r="BR120" s="983"/>
      <c r="BS120" s="983"/>
      <c r="BT120" s="983"/>
      <c r="BU120" s="983"/>
      <c r="BV120" s="983">
        <v>7977770</v>
      </c>
      <c r="BW120" s="983"/>
      <c r="BX120" s="983"/>
      <c r="BY120" s="983"/>
      <c r="BZ120" s="983"/>
      <c r="CA120" s="983">
        <v>9513228</v>
      </c>
      <c r="CB120" s="983"/>
      <c r="CC120" s="983"/>
      <c r="CD120" s="983"/>
      <c r="CE120" s="983"/>
      <c r="CF120" s="997">
        <v>26.6</v>
      </c>
      <c r="CG120" s="998"/>
      <c r="CH120" s="998"/>
      <c r="CI120" s="998"/>
      <c r="CJ120" s="998"/>
      <c r="CK120" s="1063" t="s">
        <v>472</v>
      </c>
      <c r="CL120" s="1064"/>
      <c r="CM120" s="1064"/>
      <c r="CN120" s="1064"/>
      <c r="CO120" s="1065"/>
      <c r="CP120" s="1071" t="s">
        <v>473</v>
      </c>
      <c r="CQ120" s="1072"/>
      <c r="CR120" s="1072"/>
      <c r="CS120" s="1072"/>
      <c r="CT120" s="1072"/>
      <c r="CU120" s="1072"/>
      <c r="CV120" s="1072"/>
      <c r="CW120" s="1072"/>
      <c r="CX120" s="1072"/>
      <c r="CY120" s="1072"/>
      <c r="CZ120" s="1072"/>
      <c r="DA120" s="1072"/>
      <c r="DB120" s="1072"/>
      <c r="DC120" s="1072"/>
      <c r="DD120" s="1072"/>
      <c r="DE120" s="1072"/>
      <c r="DF120" s="1073"/>
      <c r="DG120" s="982">
        <v>24389704</v>
      </c>
      <c r="DH120" s="983"/>
      <c r="DI120" s="983"/>
      <c r="DJ120" s="983"/>
      <c r="DK120" s="983"/>
      <c r="DL120" s="983">
        <v>22906858</v>
      </c>
      <c r="DM120" s="983"/>
      <c r="DN120" s="983"/>
      <c r="DO120" s="983"/>
      <c r="DP120" s="983"/>
      <c r="DQ120" s="983">
        <v>21443352</v>
      </c>
      <c r="DR120" s="983"/>
      <c r="DS120" s="983"/>
      <c r="DT120" s="983"/>
      <c r="DU120" s="983"/>
      <c r="DV120" s="984">
        <v>60</v>
      </c>
      <c r="DW120" s="984"/>
      <c r="DX120" s="984"/>
      <c r="DY120" s="984"/>
      <c r="DZ120" s="985"/>
    </row>
    <row r="121" spans="1:130" s="247" customFormat="1" ht="26.25" customHeight="1" x14ac:dyDescent="0.15">
      <c r="A121" s="1115"/>
      <c r="B121" s="1002"/>
      <c r="C121" s="1023" t="s">
        <v>474</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v>51012</v>
      </c>
      <c r="AB121" s="1015"/>
      <c r="AC121" s="1015"/>
      <c r="AD121" s="1015"/>
      <c r="AE121" s="1016"/>
      <c r="AF121" s="1017">
        <v>51012</v>
      </c>
      <c r="AG121" s="1015"/>
      <c r="AH121" s="1015"/>
      <c r="AI121" s="1015"/>
      <c r="AJ121" s="1016"/>
      <c r="AK121" s="1017">
        <v>51012</v>
      </c>
      <c r="AL121" s="1015"/>
      <c r="AM121" s="1015"/>
      <c r="AN121" s="1015"/>
      <c r="AO121" s="1016"/>
      <c r="AP121" s="1018">
        <v>0.1</v>
      </c>
      <c r="AQ121" s="1019"/>
      <c r="AR121" s="1019"/>
      <c r="AS121" s="1019"/>
      <c r="AT121" s="1020"/>
      <c r="AU121" s="1048"/>
      <c r="AV121" s="1049"/>
      <c r="AW121" s="1049"/>
      <c r="AX121" s="1049"/>
      <c r="AY121" s="1050"/>
      <c r="AZ121" s="1005" t="s">
        <v>475</v>
      </c>
      <c r="BA121" s="1006"/>
      <c r="BB121" s="1006"/>
      <c r="BC121" s="1006"/>
      <c r="BD121" s="1006"/>
      <c r="BE121" s="1006"/>
      <c r="BF121" s="1006"/>
      <c r="BG121" s="1006"/>
      <c r="BH121" s="1006"/>
      <c r="BI121" s="1006"/>
      <c r="BJ121" s="1006"/>
      <c r="BK121" s="1006"/>
      <c r="BL121" s="1006"/>
      <c r="BM121" s="1006"/>
      <c r="BN121" s="1006"/>
      <c r="BO121" s="1006"/>
      <c r="BP121" s="1007"/>
      <c r="BQ121" s="975">
        <v>11254111</v>
      </c>
      <c r="BR121" s="976"/>
      <c r="BS121" s="976"/>
      <c r="BT121" s="976"/>
      <c r="BU121" s="976"/>
      <c r="BV121" s="976">
        <v>11247586</v>
      </c>
      <c r="BW121" s="976"/>
      <c r="BX121" s="976"/>
      <c r="BY121" s="976"/>
      <c r="BZ121" s="976"/>
      <c r="CA121" s="976">
        <v>10893958</v>
      </c>
      <c r="CB121" s="976"/>
      <c r="CC121" s="976"/>
      <c r="CD121" s="976"/>
      <c r="CE121" s="976"/>
      <c r="CF121" s="970">
        <v>30.5</v>
      </c>
      <c r="CG121" s="971"/>
      <c r="CH121" s="971"/>
      <c r="CI121" s="971"/>
      <c r="CJ121" s="971"/>
      <c r="CK121" s="1066"/>
      <c r="CL121" s="1067"/>
      <c r="CM121" s="1067"/>
      <c r="CN121" s="1067"/>
      <c r="CO121" s="1068"/>
      <c r="CP121" s="1076" t="s">
        <v>476</v>
      </c>
      <c r="CQ121" s="1077"/>
      <c r="CR121" s="1077"/>
      <c r="CS121" s="1077"/>
      <c r="CT121" s="1077"/>
      <c r="CU121" s="1077"/>
      <c r="CV121" s="1077"/>
      <c r="CW121" s="1077"/>
      <c r="CX121" s="1077"/>
      <c r="CY121" s="1077"/>
      <c r="CZ121" s="1077"/>
      <c r="DA121" s="1077"/>
      <c r="DB121" s="1077"/>
      <c r="DC121" s="1077"/>
      <c r="DD121" s="1077"/>
      <c r="DE121" s="1077"/>
      <c r="DF121" s="1078"/>
      <c r="DG121" s="975">
        <v>3426741</v>
      </c>
      <c r="DH121" s="976"/>
      <c r="DI121" s="976"/>
      <c r="DJ121" s="976"/>
      <c r="DK121" s="976"/>
      <c r="DL121" s="976">
        <v>3528499</v>
      </c>
      <c r="DM121" s="976"/>
      <c r="DN121" s="976"/>
      <c r="DO121" s="976"/>
      <c r="DP121" s="976"/>
      <c r="DQ121" s="976">
        <v>5216266</v>
      </c>
      <c r="DR121" s="976"/>
      <c r="DS121" s="976"/>
      <c r="DT121" s="976"/>
      <c r="DU121" s="976"/>
      <c r="DV121" s="977">
        <v>14.6</v>
      </c>
      <c r="DW121" s="977"/>
      <c r="DX121" s="977"/>
      <c r="DY121" s="977"/>
      <c r="DZ121" s="978"/>
    </row>
    <row r="122" spans="1:130" s="247" customFormat="1" ht="26.25" customHeight="1" x14ac:dyDescent="0.15">
      <c r="A122" s="1115"/>
      <c r="B122" s="1002"/>
      <c r="C122" s="972" t="s">
        <v>454</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414</v>
      </c>
      <c r="AB122" s="1015"/>
      <c r="AC122" s="1015"/>
      <c r="AD122" s="1015"/>
      <c r="AE122" s="1016"/>
      <c r="AF122" s="1017" t="s">
        <v>128</v>
      </c>
      <c r="AG122" s="1015"/>
      <c r="AH122" s="1015"/>
      <c r="AI122" s="1015"/>
      <c r="AJ122" s="1016"/>
      <c r="AK122" s="1017" t="s">
        <v>128</v>
      </c>
      <c r="AL122" s="1015"/>
      <c r="AM122" s="1015"/>
      <c r="AN122" s="1015"/>
      <c r="AO122" s="1016"/>
      <c r="AP122" s="1018" t="s">
        <v>467</v>
      </c>
      <c r="AQ122" s="1019"/>
      <c r="AR122" s="1019"/>
      <c r="AS122" s="1019"/>
      <c r="AT122" s="1020"/>
      <c r="AU122" s="1048"/>
      <c r="AV122" s="1049"/>
      <c r="AW122" s="1049"/>
      <c r="AX122" s="1049"/>
      <c r="AY122" s="1050"/>
      <c r="AZ122" s="1030" t="s">
        <v>477</v>
      </c>
      <c r="BA122" s="1021"/>
      <c r="BB122" s="1021"/>
      <c r="BC122" s="1021"/>
      <c r="BD122" s="1021"/>
      <c r="BE122" s="1021"/>
      <c r="BF122" s="1021"/>
      <c r="BG122" s="1021"/>
      <c r="BH122" s="1021"/>
      <c r="BI122" s="1021"/>
      <c r="BJ122" s="1021"/>
      <c r="BK122" s="1021"/>
      <c r="BL122" s="1021"/>
      <c r="BM122" s="1021"/>
      <c r="BN122" s="1021"/>
      <c r="BO122" s="1021"/>
      <c r="BP122" s="1022"/>
      <c r="BQ122" s="1053">
        <v>77177482</v>
      </c>
      <c r="BR122" s="1054"/>
      <c r="BS122" s="1054"/>
      <c r="BT122" s="1054"/>
      <c r="BU122" s="1054"/>
      <c r="BV122" s="1054">
        <v>75307809</v>
      </c>
      <c r="BW122" s="1054"/>
      <c r="BX122" s="1054"/>
      <c r="BY122" s="1054"/>
      <c r="BZ122" s="1054"/>
      <c r="CA122" s="1054">
        <v>73280166</v>
      </c>
      <c r="CB122" s="1054"/>
      <c r="CC122" s="1054"/>
      <c r="CD122" s="1054"/>
      <c r="CE122" s="1054"/>
      <c r="CF122" s="1074">
        <v>205.2</v>
      </c>
      <c r="CG122" s="1075"/>
      <c r="CH122" s="1075"/>
      <c r="CI122" s="1075"/>
      <c r="CJ122" s="1075"/>
      <c r="CK122" s="1066"/>
      <c r="CL122" s="1067"/>
      <c r="CM122" s="1067"/>
      <c r="CN122" s="1067"/>
      <c r="CO122" s="1068"/>
      <c r="CP122" s="1076" t="s">
        <v>478</v>
      </c>
      <c r="CQ122" s="1077"/>
      <c r="CR122" s="1077"/>
      <c r="CS122" s="1077"/>
      <c r="CT122" s="1077"/>
      <c r="CU122" s="1077"/>
      <c r="CV122" s="1077"/>
      <c r="CW122" s="1077"/>
      <c r="CX122" s="1077"/>
      <c r="CY122" s="1077"/>
      <c r="CZ122" s="1077"/>
      <c r="DA122" s="1077"/>
      <c r="DB122" s="1077"/>
      <c r="DC122" s="1077"/>
      <c r="DD122" s="1077"/>
      <c r="DE122" s="1077"/>
      <c r="DF122" s="1078"/>
      <c r="DG122" s="975">
        <v>144171</v>
      </c>
      <c r="DH122" s="976"/>
      <c r="DI122" s="976"/>
      <c r="DJ122" s="976"/>
      <c r="DK122" s="976"/>
      <c r="DL122" s="976">
        <v>211326</v>
      </c>
      <c r="DM122" s="976"/>
      <c r="DN122" s="976"/>
      <c r="DO122" s="976"/>
      <c r="DP122" s="976"/>
      <c r="DQ122" s="976">
        <v>238312</v>
      </c>
      <c r="DR122" s="976"/>
      <c r="DS122" s="976"/>
      <c r="DT122" s="976"/>
      <c r="DU122" s="976"/>
      <c r="DV122" s="977">
        <v>0.7</v>
      </c>
      <c r="DW122" s="977"/>
      <c r="DX122" s="977"/>
      <c r="DY122" s="977"/>
      <c r="DZ122" s="978"/>
    </row>
    <row r="123" spans="1:130" s="247" customFormat="1" ht="26.25" customHeight="1" x14ac:dyDescent="0.15">
      <c r="A123" s="1115"/>
      <c r="B123" s="1002"/>
      <c r="C123" s="972" t="s">
        <v>460</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128</v>
      </c>
      <c r="AB123" s="1015"/>
      <c r="AC123" s="1015"/>
      <c r="AD123" s="1015"/>
      <c r="AE123" s="1016"/>
      <c r="AF123" s="1017" t="s">
        <v>128</v>
      </c>
      <c r="AG123" s="1015"/>
      <c r="AH123" s="1015"/>
      <c r="AI123" s="1015"/>
      <c r="AJ123" s="1016"/>
      <c r="AK123" s="1017" t="s">
        <v>128</v>
      </c>
      <c r="AL123" s="1015"/>
      <c r="AM123" s="1015"/>
      <c r="AN123" s="1015"/>
      <c r="AO123" s="1016"/>
      <c r="AP123" s="1018" t="s">
        <v>128</v>
      </c>
      <c r="AQ123" s="1019"/>
      <c r="AR123" s="1019"/>
      <c r="AS123" s="1019"/>
      <c r="AT123" s="1020"/>
      <c r="AU123" s="1051"/>
      <c r="AV123" s="1052"/>
      <c r="AW123" s="1052"/>
      <c r="AX123" s="1052"/>
      <c r="AY123" s="1052"/>
      <c r="AZ123" s="278" t="s">
        <v>187</v>
      </c>
      <c r="BA123" s="278"/>
      <c r="BB123" s="278"/>
      <c r="BC123" s="278"/>
      <c r="BD123" s="278"/>
      <c r="BE123" s="278"/>
      <c r="BF123" s="278"/>
      <c r="BG123" s="278"/>
      <c r="BH123" s="278"/>
      <c r="BI123" s="278"/>
      <c r="BJ123" s="278"/>
      <c r="BK123" s="278"/>
      <c r="BL123" s="278"/>
      <c r="BM123" s="278"/>
      <c r="BN123" s="278"/>
      <c r="BO123" s="1031" t="s">
        <v>479</v>
      </c>
      <c r="BP123" s="1062"/>
      <c r="BQ123" s="1121">
        <v>96180712</v>
      </c>
      <c r="BR123" s="1122"/>
      <c r="BS123" s="1122"/>
      <c r="BT123" s="1122"/>
      <c r="BU123" s="1122"/>
      <c r="BV123" s="1122">
        <v>94533165</v>
      </c>
      <c r="BW123" s="1122"/>
      <c r="BX123" s="1122"/>
      <c r="BY123" s="1122"/>
      <c r="BZ123" s="1122"/>
      <c r="CA123" s="1122">
        <v>93687352</v>
      </c>
      <c r="CB123" s="1122"/>
      <c r="CC123" s="1122"/>
      <c r="CD123" s="1122"/>
      <c r="CE123" s="1122"/>
      <c r="CF123" s="1055"/>
      <c r="CG123" s="1056"/>
      <c r="CH123" s="1056"/>
      <c r="CI123" s="1056"/>
      <c r="CJ123" s="1057"/>
      <c r="CK123" s="1066"/>
      <c r="CL123" s="1067"/>
      <c r="CM123" s="1067"/>
      <c r="CN123" s="1067"/>
      <c r="CO123" s="1068"/>
      <c r="CP123" s="1076" t="s">
        <v>480</v>
      </c>
      <c r="CQ123" s="1077"/>
      <c r="CR123" s="1077"/>
      <c r="CS123" s="1077"/>
      <c r="CT123" s="1077"/>
      <c r="CU123" s="1077"/>
      <c r="CV123" s="1077"/>
      <c r="CW123" s="1077"/>
      <c r="CX123" s="1077"/>
      <c r="CY123" s="1077"/>
      <c r="CZ123" s="1077"/>
      <c r="DA123" s="1077"/>
      <c r="DB123" s="1077"/>
      <c r="DC123" s="1077"/>
      <c r="DD123" s="1077"/>
      <c r="DE123" s="1077"/>
      <c r="DF123" s="1078"/>
      <c r="DG123" s="1014" t="s">
        <v>414</v>
      </c>
      <c r="DH123" s="1015"/>
      <c r="DI123" s="1015"/>
      <c r="DJ123" s="1015"/>
      <c r="DK123" s="1016"/>
      <c r="DL123" s="1017" t="s">
        <v>128</v>
      </c>
      <c r="DM123" s="1015"/>
      <c r="DN123" s="1015"/>
      <c r="DO123" s="1015"/>
      <c r="DP123" s="1016"/>
      <c r="DQ123" s="1017" t="s">
        <v>414</v>
      </c>
      <c r="DR123" s="1015"/>
      <c r="DS123" s="1015"/>
      <c r="DT123" s="1015"/>
      <c r="DU123" s="1016"/>
      <c r="DV123" s="1018" t="s">
        <v>128</v>
      </c>
      <c r="DW123" s="1019"/>
      <c r="DX123" s="1019"/>
      <c r="DY123" s="1019"/>
      <c r="DZ123" s="1020"/>
    </row>
    <row r="124" spans="1:130" s="247" customFormat="1" ht="26.25" customHeight="1" thickBot="1" x14ac:dyDescent="0.2">
      <c r="A124" s="1115"/>
      <c r="B124" s="1002"/>
      <c r="C124" s="972" t="s">
        <v>463</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467</v>
      </c>
      <c r="AB124" s="1015"/>
      <c r="AC124" s="1015"/>
      <c r="AD124" s="1015"/>
      <c r="AE124" s="1016"/>
      <c r="AF124" s="1017" t="s">
        <v>128</v>
      </c>
      <c r="AG124" s="1015"/>
      <c r="AH124" s="1015"/>
      <c r="AI124" s="1015"/>
      <c r="AJ124" s="1016"/>
      <c r="AK124" s="1017" t="s">
        <v>414</v>
      </c>
      <c r="AL124" s="1015"/>
      <c r="AM124" s="1015"/>
      <c r="AN124" s="1015"/>
      <c r="AO124" s="1016"/>
      <c r="AP124" s="1018" t="s">
        <v>414</v>
      </c>
      <c r="AQ124" s="1019"/>
      <c r="AR124" s="1019"/>
      <c r="AS124" s="1019"/>
      <c r="AT124" s="1020"/>
      <c r="AU124" s="1117" t="s">
        <v>481</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43.9</v>
      </c>
      <c r="BR124" s="1084"/>
      <c r="BS124" s="1084"/>
      <c r="BT124" s="1084"/>
      <c r="BU124" s="1084"/>
      <c r="BV124" s="1084">
        <v>38.200000000000003</v>
      </c>
      <c r="BW124" s="1084"/>
      <c r="BX124" s="1084"/>
      <c r="BY124" s="1084"/>
      <c r="BZ124" s="1084"/>
      <c r="CA124" s="1084">
        <v>28.1</v>
      </c>
      <c r="CB124" s="1084"/>
      <c r="CC124" s="1084"/>
      <c r="CD124" s="1084"/>
      <c r="CE124" s="1084"/>
      <c r="CF124" s="1085"/>
      <c r="CG124" s="1086"/>
      <c r="CH124" s="1086"/>
      <c r="CI124" s="1086"/>
      <c r="CJ124" s="1087"/>
      <c r="CK124" s="1069"/>
      <c r="CL124" s="1069"/>
      <c r="CM124" s="1069"/>
      <c r="CN124" s="1069"/>
      <c r="CO124" s="1070"/>
      <c r="CP124" s="1076" t="s">
        <v>482</v>
      </c>
      <c r="CQ124" s="1077"/>
      <c r="CR124" s="1077"/>
      <c r="CS124" s="1077"/>
      <c r="CT124" s="1077"/>
      <c r="CU124" s="1077"/>
      <c r="CV124" s="1077"/>
      <c r="CW124" s="1077"/>
      <c r="CX124" s="1077"/>
      <c r="CY124" s="1077"/>
      <c r="CZ124" s="1077"/>
      <c r="DA124" s="1077"/>
      <c r="DB124" s="1077"/>
      <c r="DC124" s="1077"/>
      <c r="DD124" s="1077"/>
      <c r="DE124" s="1077"/>
      <c r="DF124" s="1078"/>
      <c r="DG124" s="1061" t="s">
        <v>128</v>
      </c>
      <c r="DH124" s="1040"/>
      <c r="DI124" s="1040"/>
      <c r="DJ124" s="1040"/>
      <c r="DK124" s="1041"/>
      <c r="DL124" s="1039" t="s">
        <v>128</v>
      </c>
      <c r="DM124" s="1040"/>
      <c r="DN124" s="1040"/>
      <c r="DO124" s="1040"/>
      <c r="DP124" s="1041"/>
      <c r="DQ124" s="1039" t="s">
        <v>128</v>
      </c>
      <c r="DR124" s="1040"/>
      <c r="DS124" s="1040"/>
      <c r="DT124" s="1040"/>
      <c r="DU124" s="1041"/>
      <c r="DV124" s="1042" t="s">
        <v>128</v>
      </c>
      <c r="DW124" s="1043"/>
      <c r="DX124" s="1043"/>
      <c r="DY124" s="1043"/>
      <c r="DZ124" s="1044"/>
    </row>
    <row r="125" spans="1:130" s="247" customFormat="1" ht="26.25" customHeight="1" x14ac:dyDescent="0.15">
      <c r="A125" s="1115"/>
      <c r="B125" s="1002"/>
      <c r="C125" s="972" t="s">
        <v>466</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128</v>
      </c>
      <c r="AB125" s="1015"/>
      <c r="AC125" s="1015"/>
      <c r="AD125" s="1015"/>
      <c r="AE125" s="1016"/>
      <c r="AF125" s="1017" t="s">
        <v>128</v>
      </c>
      <c r="AG125" s="1015"/>
      <c r="AH125" s="1015"/>
      <c r="AI125" s="1015"/>
      <c r="AJ125" s="1016"/>
      <c r="AK125" s="1017" t="s">
        <v>128</v>
      </c>
      <c r="AL125" s="1015"/>
      <c r="AM125" s="1015"/>
      <c r="AN125" s="1015"/>
      <c r="AO125" s="1016"/>
      <c r="AP125" s="1018" t="s">
        <v>128</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483</v>
      </c>
      <c r="CL125" s="1064"/>
      <c r="CM125" s="1064"/>
      <c r="CN125" s="1064"/>
      <c r="CO125" s="1065"/>
      <c r="CP125" s="996" t="s">
        <v>484</v>
      </c>
      <c r="CQ125" s="945"/>
      <c r="CR125" s="945"/>
      <c r="CS125" s="945"/>
      <c r="CT125" s="945"/>
      <c r="CU125" s="945"/>
      <c r="CV125" s="945"/>
      <c r="CW125" s="945"/>
      <c r="CX125" s="945"/>
      <c r="CY125" s="945"/>
      <c r="CZ125" s="945"/>
      <c r="DA125" s="945"/>
      <c r="DB125" s="945"/>
      <c r="DC125" s="945"/>
      <c r="DD125" s="945"/>
      <c r="DE125" s="945"/>
      <c r="DF125" s="946"/>
      <c r="DG125" s="982" t="s">
        <v>467</v>
      </c>
      <c r="DH125" s="983"/>
      <c r="DI125" s="983"/>
      <c r="DJ125" s="983"/>
      <c r="DK125" s="983"/>
      <c r="DL125" s="983" t="s">
        <v>128</v>
      </c>
      <c r="DM125" s="983"/>
      <c r="DN125" s="983"/>
      <c r="DO125" s="983"/>
      <c r="DP125" s="983"/>
      <c r="DQ125" s="983" t="s">
        <v>128</v>
      </c>
      <c r="DR125" s="983"/>
      <c r="DS125" s="983"/>
      <c r="DT125" s="983"/>
      <c r="DU125" s="983"/>
      <c r="DV125" s="984" t="s">
        <v>128</v>
      </c>
      <c r="DW125" s="984"/>
      <c r="DX125" s="984"/>
      <c r="DY125" s="984"/>
      <c r="DZ125" s="985"/>
    </row>
    <row r="126" spans="1:130" s="247" customFormat="1" ht="26.25" customHeight="1" thickBot="1" x14ac:dyDescent="0.2">
      <c r="A126" s="1115"/>
      <c r="B126" s="1002"/>
      <c r="C126" s="972" t="s">
        <v>469</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128</v>
      </c>
      <c r="AB126" s="1015"/>
      <c r="AC126" s="1015"/>
      <c r="AD126" s="1015"/>
      <c r="AE126" s="1016"/>
      <c r="AF126" s="1017" t="s">
        <v>128</v>
      </c>
      <c r="AG126" s="1015"/>
      <c r="AH126" s="1015"/>
      <c r="AI126" s="1015"/>
      <c r="AJ126" s="1016"/>
      <c r="AK126" s="1017" t="s">
        <v>128</v>
      </c>
      <c r="AL126" s="1015"/>
      <c r="AM126" s="1015"/>
      <c r="AN126" s="1015"/>
      <c r="AO126" s="1016"/>
      <c r="AP126" s="1018" t="s">
        <v>128</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485</v>
      </c>
      <c r="CQ126" s="1006"/>
      <c r="CR126" s="1006"/>
      <c r="CS126" s="1006"/>
      <c r="CT126" s="1006"/>
      <c r="CU126" s="1006"/>
      <c r="CV126" s="1006"/>
      <c r="CW126" s="1006"/>
      <c r="CX126" s="1006"/>
      <c r="CY126" s="1006"/>
      <c r="CZ126" s="1006"/>
      <c r="DA126" s="1006"/>
      <c r="DB126" s="1006"/>
      <c r="DC126" s="1006"/>
      <c r="DD126" s="1006"/>
      <c r="DE126" s="1006"/>
      <c r="DF126" s="1007"/>
      <c r="DG126" s="975" t="s">
        <v>128</v>
      </c>
      <c r="DH126" s="976"/>
      <c r="DI126" s="976"/>
      <c r="DJ126" s="976"/>
      <c r="DK126" s="976"/>
      <c r="DL126" s="976" t="s">
        <v>128</v>
      </c>
      <c r="DM126" s="976"/>
      <c r="DN126" s="976"/>
      <c r="DO126" s="976"/>
      <c r="DP126" s="976"/>
      <c r="DQ126" s="976" t="s">
        <v>467</v>
      </c>
      <c r="DR126" s="976"/>
      <c r="DS126" s="976"/>
      <c r="DT126" s="976"/>
      <c r="DU126" s="976"/>
      <c r="DV126" s="977" t="s">
        <v>128</v>
      </c>
      <c r="DW126" s="977"/>
      <c r="DX126" s="977"/>
      <c r="DY126" s="977"/>
      <c r="DZ126" s="978"/>
    </row>
    <row r="127" spans="1:130" s="247" customFormat="1" ht="26.25" customHeight="1" x14ac:dyDescent="0.15">
      <c r="A127" s="1116"/>
      <c r="B127" s="1004"/>
      <c r="C127" s="1058" t="s">
        <v>486</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128</v>
      </c>
      <c r="AB127" s="1015"/>
      <c r="AC127" s="1015"/>
      <c r="AD127" s="1015"/>
      <c r="AE127" s="1016"/>
      <c r="AF127" s="1017" t="s">
        <v>128</v>
      </c>
      <c r="AG127" s="1015"/>
      <c r="AH127" s="1015"/>
      <c r="AI127" s="1015"/>
      <c r="AJ127" s="1016"/>
      <c r="AK127" s="1017" t="s">
        <v>128</v>
      </c>
      <c r="AL127" s="1015"/>
      <c r="AM127" s="1015"/>
      <c r="AN127" s="1015"/>
      <c r="AO127" s="1016"/>
      <c r="AP127" s="1018" t="s">
        <v>128</v>
      </c>
      <c r="AQ127" s="1019"/>
      <c r="AR127" s="1019"/>
      <c r="AS127" s="1019"/>
      <c r="AT127" s="1020"/>
      <c r="AU127" s="283"/>
      <c r="AV127" s="283"/>
      <c r="AW127" s="283"/>
      <c r="AX127" s="1088" t="s">
        <v>487</v>
      </c>
      <c r="AY127" s="1089"/>
      <c r="AZ127" s="1089"/>
      <c r="BA127" s="1089"/>
      <c r="BB127" s="1089"/>
      <c r="BC127" s="1089"/>
      <c r="BD127" s="1089"/>
      <c r="BE127" s="1090"/>
      <c r="BF127" s="1091" t="s">
        <v>488</v>
      </c>
      <c r="BG127" s="1089"/>
      <c r="BH127" s="1089"/>
      <c r="BI127" s="1089"/>
      <c r="BJ127" s="1089"/>
      <c r="BK127" s="1089"/>
      <c r="BL127" s="1090"/>
      <c r="BM127" s="1091" t="s">
        <v>489</v>
      </c>
      <c r="BN127" s="1089"/>
      <c r="BO127" s="1089"/>
      <c r="BP127" s="1089"/>
      <c r="BQ127" s="1089"/>
      <c r="BR127" s="1089"/>
      <c r="BS127" s="1090"/>
      <c r="BT127" s="1091" t="s">
        <v>490</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491</v>
      </c>
      <c r="CQ127" s="1006"/>
      <c r="CR127" s="1006"/>
      <c r="CS127" s="1006"/>
      <c r="CT127" s="1006"/>
      <c r="CU127" s="1006"/>
      <c r="CV127" s="1006"/>
      <c r="CW127" s="1006"/>
      <c r="CX127" s="1006"/>
      <c r="CY127" s="1006"/>
      <c r="CZ127" s="1006"/>
      <c r="DA127" s="1006"/>
      <c r="DB127" s="1006"/>
      <c r="DC127" s="1006"/>
      <c r="DD127" s="1006"/>
      <c r="DE127" s="1006"/>
      <c r="DF127" s="1007"/>
      <c r="DG127" s="975" t="s">
        <v>128</v>
      </c>
      <c r="DH127" s="976"/>
      <c r="DI127" s="976"/>
      <c r="DJ127" s="976"/>
      <c r="DK127" s="976"/>
      <c r="DL127" s="976" t="s">
        <v>128</v>
      </c>
      <c r="DM127" s="976"/>
      <c r="DN127" s="976"/>
      <c r="DO127" s="976"/>
      <c r="DP127" s="976"/>
      <c r="DQ127" s="976" t="s">
        <v>128</v>
      </c>
      <c r="DR127" s="976"/>
      <c r="DS127" s="976"/>
      <c r="DT127" s="976"/>
      <c r="DU127" s="976"/>
      <c r="DV127" s="977" t="s">
        <v>128</v>
      </c>
      <c r="DW127" s="977"/>
      <c r="DX127" s="977"/>
      <c r="DY127" s="977"/>
      <c r="DZ127" s="978"/>
    </row>
    <row r="128" spans="1:130" s="247" customFormat="1" ht="26.25" customHeight="1" thickBot="1" x14ac:dyDescent="0.2">
      <c r="A128" s="1099" t="s">
        <v>492</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493</v>
      </c>
      <c r="X128" s="1101"/>
      <c r="Y128" s="1101"/>
      <c r="Z128" s="1102"/>
      <c r="AA128" s="1103">
        <v>1775697</v>
      </c>
      <c r="AB128" s="1104"/>
      <c r="AC128" s="1104"/>
      <c r="AD128" s="1104"/>
      <c r="AE128" s="1105"/>
      <c r="AF128" s="1106">
        <v>1815180</v>
      </c>
      <c r="AG128" s="1104"/>
      <c r="AH128" s="1104"/>
      <c r="AI128" s="1104"/>
      <c r="AJ128" s="1105"/>
      <c r="AK128" s="1106">
        <v>1658489</v>
      </c>
      <c r="AL128" s="1104"/>
      <c r="AM128" s="1104"/>
      <c r="AN128" s="1104"/>
      <c r="AO128" s="1105"/>
      <c r="AP128" s="1107"/>
      <c r="AQ128" s="1108"/>
      <c r="AR128" s="1108"/>
      <c r="AS128" s="1108"/>
      <c r="AT128" s="1109"/>
      <c r="AU128" s="283"/>
      <c r="AV128" s="283"/>
      <c r="AW128" s="283"/>
      <c r="AX128" s="944" t="s">
        <v>494</v>
      </c>
      <c r="AY128" s="945"/>
      <c r="AZ128" s="945"/>
      <c r="BA128" s="945"/>
      <c r="BB128" s="945"/>
      <c r="BC128" s="945"/>
      <c r="BD128" s="945"/>
      <c r="BE128" s="946"/>
      <c r="BF128" s="1110" t="s">
        <v>467</v>
      </c>
      <c r="BG128" s="1111"/>
      <c r="BH128" s="1111"/>
      <c r="BI128" s="1111"/>
      <c r="BJ128" s="1111"/>
      <c r="BK128" s="1111"/>
      <c r="BL128" s="1112"/>
      <c r="BM128" s="1110">
        <v>11.4</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495</v>
      </c>
      <c r="CQ128" s="1093"/>
      <c r="CR128" s="1093"/>
      <c r="CS128" s="1093"/>
      <c r="CT128" s="1093"/>
      <c r="CU128" s="1093"/>
      <c r="CV128" s="1093"/>
      <c r="CW128" s="1093"/>
      <c r="CX128" s="1093"/>
      <c r="CY128" s="1093"/>
      <c r="CZ128" s="1093"/>
      <c r="DA128" s="1093"/>
      <c r="DB128" s="1093"/>
      <c r="DC128" s="1093"/>
      <c r="DD128" s="1093"/>
      <c r="DE128" s="1093"/>
      <c r="DF128" s="1094"/>
      <c r="DG128" s="1095" t="s">
        <v>128</v>
      </c>
      <c r="DH128" s="1096"/>
      <c r="DI128" s="1096"/>
      <c r="DJ128" s="1096"/>
      <c r="DK128" s="1096"/>
      <c r="DL128" s="1096" t="s">
        <v>128</v>
      </c>
      <c r="DM128" s="1096"/>
      <c r="DN128" s="1096"/>
      <c r="DO128" s="1096"/>
      <c r="DP128" s="1096"/>
      <c r="DQ128" s="1096" t="s">
        <v>496</v>
      </c>
      <c r="DR128" s="1096"/>
      <c r="DS128" s="1096"/>
      <c r="DT128" s="1096"/>
      <c r="DU128" s="1096"/>
      <c r="DV128" s="1097" t="s">
        <v>497</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498</v>
      </c>
      <c r="X129" s="1130"/>
      <c r="Y129" s="1130"/>
      <c r="Z129" s="1131"/>
      <c r="AA129" s="1014">
        <v>41591278</v>
      </c>
      <c r="AB129" s="1015"/>
      <c r="AC129" s="1015"/>
      <c r="AD129" s="1015"/>
      <c r="AE129" s="1016"/>
      <c r="AF129" s="1017">
        <v>41642634</v>
      </c>
      <c r="AG129" s="1015"/>
      <c r="AH129" s="1015"/>
      <c r="AI129" s="1015"/>
      <c r="AJ129" s="1016"/>
      <c r="AK129" s="1017">
        <v>42317854</v>
      </c>
      <c r="AL129" s="1015"/>
      <c r="AM129" s="1015"/>
      <c r="AN129" s="1015"/>
      <c r="AO129" s="1016"/>
      <c r="AP129" s="1132"/>
      <c r="AQ129" s="1133"/>
      <c r="AR129" s="1133"/>
      <c r="AS129" s="1133"/>
      <c r="AT129" s="1134"/>
      <c r="AU129" s="285"/>
      <c r="AV129" s="285"/>
      <c r="AW129" s="285"/>
      <c r="AX129" s="1123" t="s">
        <v>499</v>
      </c>
      <c r="AY129" s="1006"/>
      <c r="AZ129" s="1006"/>
      <c r="BA129" s="1006"/>
      <c r="BB129" s="1006"/>
      <c r="BC129" s="1006"/>
      <c r="BD129" s="1006"/>
      <c r="BE129" s="1007"/>
      <c r="BF129" s="1124" t="s">
        <v>497</v>
      </c>
      <c r="BG129" s="1125"/>
      <c r="BH129" s="1125"/>
      <c r="BI129" s="1125"/>
      <c r="BJ129" s="1125"/>
      <c r="BK129" s="1125"/>
      <c r="BL129" s="1126"/>
      <c r="BM129" s="1124">
        <v>16.399999999999999</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500</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501</v>
      </c>
      <c r="X130" s="1130"/>
      <c r="Y130" s="1130"/>
      <c r="Z130" s="1131"/>
      <c r="AA130" s="1014">
        <v>6780901</v>
      </c>
      <c r="AB130" s="1015"/>
      <c r="AC130" s="1015"/>
      <c r="AD130" s="1015"/>
      <c r="AE130" s="1016"/>
      <c r="AF130" s="1017">
        <v>6825513</v>
      </c>
      <c r="AG130" s="1015"/>
      <c r="AH130" s="1015"/>
      <c r="AI130" s="1015"/>
      <c r="AJ130" s="1016"/>
      <c r="AK130" s="1017">
        <v>6606197</v>
      </c>
      <c r="AL130" s="1015"/>
      <c r="AM130" s="1015"/>
      <c r="AN130" s="1015"/>
      <c r="AO130" s="1016"/>
      <c r="AP130" s="1132"/>
      <c r="AQ130" s="1133"/>
      <c r="AR130" s="1133"/>
      <c r="AS130" s="1133"/>
      <c r="AT130" s="1134"/>
      <c r="AU130" s="285"/>
      <c r="AV130" s="285"/>
      <c r="AW130" s="285"/>
      <c r="AX130" s="1123" t="s">
        <v>502</v>
      </c>
      <c r="AY130" s="1006"/>
      <c r="AZ130" s="1006"/>
      <c r="BA130" s="1006"/>
      <c r="BB130" s="1006"/>
      <c r="BC130" s="1006"/>
      <c r="BD130" s="1006"/>
      <c r="BE130" s="1007"/>
      <c r="BF130" s="1160">
        <v>8.8000000000000007</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503</v>
      </c>
      <c r="X131" s="1168"/>
      <c r="Y131" s="1168"/>
      <c r="Z131" s="1169"/>
      <c r="AA131" s="1061">
        <v>34810377</v>
      </c>
      <c r="AB131" s="1040"/>
      <c r="AC131" s="1040"/>
      <c r="AD131" s="1040"/>
      <c r="AE131" s="1041"/>
      <c r="AF131" s="1039">
        <v>34817121</v>
      </c>
      <c r="AG131" s="1040"/>
      <c r="AH131" s="1040"/>
      <c r="AI131" s="1040"/>
      <c r="AJ131" s="1041"/>
      <c r="AK131" s="1039">
        <v>35711657</v>
      </c>
      <c r="AL131" s="1040"/>
      <c r="AM131" s="1040"/>
      <c r="AN131" s="1040"/>
      <c r="AO131" s="1041"/>
      <c r="AP131" s="1170"/>
      <c r="AQ131" s="1171"/>
      <c r="AR131" s="1171"/>
      <c r="AS131" s="1171"/>
      <c r="AT131" s="1172"/>
      <c r="AU131" s="285"/>
      <c r="AV131" s="285"/>
      <c r="AW131" s="285"/>
      <c r="AX131" s="1142" t="s">
        <v>504</v>
      </c>
      <c r="AY131" s="1093"/>
      <c r="AZ131" s="1093"/>
      <c r="BA131" s="1093"/>
      <c r="BB131" s="1093"/>
      <c r="BC131" s="1093"/>
      <c r="BD131" s="1093"/>
      <c r="BE131" s="1094"/>
      <c r="BF131" s="1143">
        <v>28.1</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505</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506</v>
      </c>
      <c r="W132" s="1153"/>
      <c r="X132" s="1153"/>
      <c r="Y132" s="1153"/>
      <c r="Z132" s="1154"/>
      <c r="AA132" s="1155">
        <v>11.08152319</v>
      </c>
      <c r="AB132" s="1156"/>
      <c r="AC132" s="1156"/>
      <c r="AD132" s="1156"/>
      <c r="AE132" s="1157"/>
      <c r="AF132" s="1158">
        <v>8.3462529829999994</v>
      </c>
      <c r="AG132" s="1156"/>
      <c r="AH132" s="1156"/>
      <c r="AI132" s="1156"/>
      <c r="AJ132" s="1157"/>
      <c r="AK132" s="1158">
        <v>7.2407421479999998</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507</v>
      </c>
      <c r="W133" s="1136"/>
      <c r="X133" s="1136"/>
      <c r="Y133" s="1136"/>
      <c r="Z133" s="1137"/>
      <c r="AA133" s="1138">
        <v>10.5</v>
      </c>
      <c r="AB133" s="1139"/>
      <c r="AC133" s="1139"/>
      <c r="AD133" s="1139"/>
      <c r="AE133" s="1140"/>
      <c r="AF133" s="1138">
        <v>9.9</v>
      </c>
      <c r="AG133" s="1139"/>
      <c r="AH133" s="1139"/>
      <c r="AI133" s="1139"/>
      <c r="AJ133" s="1140"/>
      <c r="AK133" s="1138">
        <v>8.8000000000000007</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7o/60LAwGc2DDvxY33PfErZOWygKR9Poily1NGJpe1jsGm/sqrRrLojnWOPZ6Wv3VnIeknCybUbSsLYv1ArqoA==" saltValue="0dvj8SctmHW3k2SxtRWXo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KQUVWG3PNwSC3dyWoi92OejjGs5zlzACjlI4tYVwdFR2r5CjbMUe+YBXY95kaZjsRvOxg2EjVbhOxIOo9QZIqA==" saltValue="ZhQ1WqltVYbB62jO7gqU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cjxlCNYMFlPo+MozYDvOMnydMhBir+xJ5k+b3wGLJ4nebB1GIWOPaAmWsHikRUxEQPlwmLCERtj0/lvT0jDRQ==" saltValue="7zjKXxruuskF0/1gAbItJ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516</v>
      </c>
      <c r="AL9" s="1179"/>
      <c r="AM9" s="1179"/>
      <c r="AN9" s="1180"/>
      <c r="AO9" s="313">
        <v>11640090</v>
      </c>
      <c r="AP9" s="313">
        <v>59950</v>
      </c>
      <c r="AQ9" s="314">
        <v>56972</v>
      </c>
      <c r="AR9" s="315">
        <v>5.2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517</v>
      </c>
      <c r="AL10" s="1179"/>
      <c r="AM10" s="1179"/>
      <c r="AN10" s="1180"/>
      <c r="AO10" s="316">
        <v>595421</v>
      </c>
      <c r="AP10" s="316">
        <v>3067</v>
      </c>
      <c r="AQ10" s="317">
        <v>4161</v>
      </c>
      <c r="AR10" s="318">
        <v>-26.3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518</v>
      </c>
      <c r="AL11" s="1179"/>
      <c r="AM11" s="1179"/>
      <c r="AN11" s="1180"/>
      <c r="AO11" s="316">
        <v>96203</v>
      </c>
      <c r="AP11" s="316">
        <v>495</v>
      </c>
      <c r="AQ11" s="317">
        <v>2113</v>
      </c>
      <c r="AR11" s="318">
        <v>-76.599999999999994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519</v>
      </c>
      <c r="AL12" s="1179"/>
      <c r="AM12" s="1179"/>
      <c r="AN12" s="1180"/>
      <c r="AO12" s="316">
        <v>445061</v>
      </c>
      <c r="AP12" s="316">
        <v>2292</v>
      </c>
      <c r="AQ12" s="317">
        <v>1531</v>
      </c>
      <c r="AR12" s="318">
        <v>49.7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520</v>
      </c>
      <c r="AL13" s="1179"/>
      <c r="AM13" s="1179"/>
      <c r="AN13" s="1180"/>
      <c r="AO13" s="316" t="s">
        <v>521</v>
      </c>
      <c r="AP13" s="316" t="s">
        <v>521</v>
      </c>
      <c r="AQ13" s="317">
        <v>63</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522</v>
      </c>
      <c r="AL14" s="1179"/>
      <c r="AM14" s="1179"/>
      <c r="AN14" s="1180"/>
      <c r="AO14" s="316">
        <v>480436</v>
      </c>
      <c r="AP14" s="316">
        <v>2474</v>
      </c>
      <c r="AQ14" s="317">
        <v>1595</v>
      </c>
      <c r="AR14" s="318">
        <v>55.1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523</v>
      </c>
      <c r="AL15" s="1179"/>
      <c r="AM15" s="1179"/>
      <c r="AN15" s="1180"/>
      <c r="AO15" s="316">
        <v>65896</v>
      </c>
      <c r="AP15" s="316">
        <v>339</v>
      </c>
      <c r="AQ15" s="317">
        <v>1299</v>
      </c>
      <c r="AR15" s="318">
        <v>-73.900000000000006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524</v>
      </c>
      <c r="AL16" s="1182"/>
      <c r="AM16" s="1182"/>
      <c r="AN16" s="1183"/>
      <c r="AO16" s="316">
        <v>-745700</v>
      </c>
      <c r="AP16" s="316">
        <v>-3841</v>
      </c>
      <c r="AQ16" s="317">
        <v>-3680</v>
      </c>
      <c r="AR16" s="318">
        <v>4.4000000000000004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187</v>
      </c>
      <c r="AL17" s="1182"/>
      <c r="AM17" s="1182"/>
      <c r="AN17" s="1183"/>
      <c r="AO17" s="316">
        <v>12577407</v>
      </c>
      <c r="AP17" s="316">
        <v>64778</v>
      </c>
      <c r="AQ17" s="317">
        <v>64053</v>
      </c>
      <c r="AR17" s="318">
        <v>1.1000000000000001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529</v>
      </c>
      <c r="AL21" s="1174"/>
      <c r="AM21" s="1174"/>
      <c r="AN21" s="1175"/>
      <c r="AO21" s="328">
        <v>6.77</v>
      </c>
      <c r="AP21" s="329">
        <v>6.41</v>
      </c>
      <c r="AQ21" s="330">
        <v>0.36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530</v>
      </c>
      <c r="AL22" s="1174"/>
      <c r="AM22" s="1174"/>
      <c r="AN22" s="1175"/>
      <c r="AO22" s="333">
        <v>97.4</v>
      </c>
      <c r="AP22" s="334">
        <v>99.9</v>
      </c>
      <c r="AQ22" s="335">
        <v>-2.5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534</v>
      </c>
      <c r="AL32" s="1190"/>
      <c r="AM32" s="1190"/>
      <c r="AN32" s="1191"/>
      <c r="AO32" s="343">
        <v>7425798</v>
      </c>
      <c r="AP32" s="343">
        <v>38245</v>
      </c>
      <c r="AQ32" s="344">
        <v>28685</v>
      </c>
      <c r="AR32" s="345">
        <v>33.299999999999997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535</v>
      </c>
      <c r="AL33" s="1190"/>
      <c r="AM33" s="1190"/>
      <c r="AN33" s="1191"/>
      <c r="AO33" s="343" t="s">
        <v>521</v>
      </c>
      <c r="AP33" s="343" t="s">
        <v>521</v>
      </c>
      <c r="AQ33" s="344">
        <v>2</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536</v>
      </c>
      <c r="AL34" s="1190"/>
      <c r="AM34" s="1190"/>
      <c r="AN34" s="1191"/>
      <c r="AO34" s="343" t="s">
        <v>521</v>
      </c>
      <c r="AP34" s="343" t="s">
        <v>521</v>
      </c>
      <c r="AQ34" s="344">
        <v>37</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537</v>
      </c>
      <c r="AL35" s="1190"/>
      <c r="AM35" s="1190"/>
      <c r="AN35" s="1191"/>
      <c r="AO35" s="343">
        <v>2645875</v>
      </c>
      <c r="AP35" s="343">
        <v>13627</v>
      </c>
      <c r="AQ35" s="344">
        <v>9040</v>
      </c>
      <c r="AR35" s="345">
        <v>50.7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538</v>
      </c>
      <c r="AL36" s="1190"/>
      <c r="AM36" s="1190"/>
      <c r="AN36" s="1191"/>
      <c r="AO36" s="343">
        <v>727790</v>
      </c>
      <c r="AP36" s="343">
        <v>3748</v>
      </c>
      <c r="AQ36" s="344">
        <v>445</v>
      </c>
      <c r="AR36" s="345">
        <v>742.2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539</v>
      </c>
      <c r="AL37" s="1190"/>
      <c r="AM37" s="1190"/>
      <c r="AN37" s="1191"/>
      <c r="AO37" s="343">
        <v>51012</v>
      </c>
      <c r="AP37" s="343">
        <v>263</v>
      </c>
      <c r="AQ37" s="344">
        <v>676</v>
      </c>
      <c r="AR37" s="345">
        <v>-61.1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540</v>
      </c>
      <c r="AL38" s="1193"/>
      <c r="AM38" s="1193"/>
      <c r="AN38" s="1194"/>
      <c r="AO38" s="346" t="s">
        <v>521</v>
      </c>
      <c r="AP38" s="346" t="s">
        <v>521</v>
      </c>
      <c r="AQ38" s="347">
        <v>0</v>
      </c>
      <c r="AR38" s="335" t="s">
        <v>521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541</v>
      </c>
      <c r="AL39" s="1193"/>
      <c r="AM39" s="1193"/>
      <c r="AN39" s="1194"/>
      <c r="AO39" s="343">
        <v>-1658489</v>
      </c>
      <c r="AP39" s="343">
        <v>-8542</v>
      </c>
      <c r="AQ39" s="344">
        <v>-7187</v>
      </c>
      <c r="AR39" s="345">
        <v>18.899999999999999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542</v>
      </c>
      <c r="AL40" s="1190"/>
      <c r="AM40" s="1190"/>
      <c r="AN40" s="1191"/>
      <c r="AO40" s="343">
        <v>-6606197</v>
      </c>
      <c r="AP40" s="343">
        <v>-34024</v>
      </c>
      <c r="AQ40" s="344">
        <v>-25299</v>
      </c>
      <c r="AR40" s="345">
        <v>34.5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298</v>
      </c>
      <c r="AL41" s="1196"/>
      <c r="AM41" s="1196"/>
      <c r="AN41" s="1197"/>
      <c r="AO41" s="343">
        <v>2585789</v>
      </c>
      <c r="AP41" s="343">
        <v>13318</v>
      </c>
      <c r="AQ41" s="344">
        <v>6399</v>
      </c>
      <c r="AR41" s="345">
        <v>108.1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511</v>
      </c>
      <c r="AN49" s="1186" t="s">
        <v>546</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5468755</v>
      </c>
      <c r="AN51" s="365">
        <v>27452</v>
      </c>
      <c r="AO51" s="366">
        <v>42.9</v>
      </c>
      <c r="AP51" s="367">
        <v>43554</v>
      </c>
      <c r="AQ51" s="368">
        <v>4</v>
      </c>
      <c r="AR51" s="369">
        <v>38.9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2057440</v>
      </c>
      <c r="AN52" s="373">
        <v>10328</v>
      </c>
      <c r="AO52" s="374">
        <v>21.3</v>
      </c>
      <c r="AP52" s="375">
        <v>24811</v>
      </c>
      <c r="AQ52" s="376">
        <v>4.5999999999999996</v>
      </c>
      <c r="AR52" s="377">
        <v>16.7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3457923</v>
      </c>
      <c r="AN53" s="365">
        <v>17463</v>
      </c>
      <c r="AO53" s="366">
        <v>-36.4</v>
      </c>
      <c r="AP53" s="367">
        <v>42581</v>
      </c>
      <c r="AQ53" s="368">
        <v>-2.2000000000000002</v>
      </c>
      <c r="AR53" s="369">
        <v>-34.200000000000003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1715924</v>
      </c>
      <c r="AN54" s="373">
        <v>8666</v>
      </c>
      <c r="AO54" s="374">
        <v>-16.100000000000001</v>
      </c>
      <c r="AP54" s="375">
        <v>24354</v>
      </c>
      <c r="AQ54" s="376">
        <v>-1.8</v>
      </c>
      <c r="AR54" s="377">
        <v>-14.3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5108918</v>
      </c>
      <c r="AN55" s="365">
        <v>25951</v>
      </c>
      <c r="AO55" s="366">
        <v>48.6</v>
      </c>
      <c r="AP55" s="367">
        <v>45426</v>
      </c>
      <c r="AQ55" s="368">
        <v>6.7</v>
      </c>
      <c r="AR55" s="369">
        <v>41.9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1636630</v>
      </c>
      <c r="AN56" s="373">
        <v>8313</v>
      </c>
      <c r="AO56" s="374">
        <v>-4.0999999999999996</v>
      </c>
      <c r="AP56" s="375">
        <v>24508</v>
      </c>
      <c r="AQ56" s="376">
        <v>0.6</v>
      </c>
      <c r="AR56" s="377">
        <v>-4.7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5431055</v>
      </c>
      <c r="AN57" s="365">
        <v>27802</v>
      </c>
      <c r="AO57" s="366">
        <v>7.1</v>
      </c>
      <c r="AP57" s="367">
        <v>45022</v>
      </c>
      <c r="AQ57" s="368">
        <v>-0.9</v>
      </c>
      <c r="AR57" s="369">
        <v>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1391282</v>
      </c>
      <c r="AN58" s="373">
        <v>7122</v>
      </c>
      <c r="AO58" s="374">
        <v>-14.3</v>
      </c>
      <c r="AP58" s="375">
        <v>25247</v>
      </c>
      <c r="AQ58" s="376">
        <v>3</v>
      </c>
      <c r="AR58" s="377">
        <v>-17.3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2232310</v>
      </c>
      <c r="AN59" s="365">
        <v>11497</v>
      </c>
      <c r="AO59" s="366">
        <v>-58.6</v>
      </c>
      <c r="AP59" s="367">
        <v>46035</v>
      </c>
      <c r="AQ59" s="368">
        <v>2.2999999999999998</v>
      </c>
      <c r="AR59" s="369">
        <v>-60.9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882249</v>
      </c>
      <c r="AN60" s="373">
        <v>4544</v>
      </c>
      <c r="AO60" s="374">
        <v>-36.200000000000003</v>
      </c>
      <c r="AP60" s="375">
        <v>25158</v>
      </c>
      <c r="AQ60" s="376">
        <v>-0.4</v>
      </c>
      <c r="AR60" s="377">
        <v>-35.799999999999997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4339792</v>
      </c>
      <c r="AN61" s="380">
        <v>22033</v>
      </c>
      <c r="AO61" s="381">
        <v>0.7</v>
      </c>
      <c r="AP61" s="382">
        <v>44524</v>
      </c>
      <c r="AQ61" s="383">
        <v>2</v>
      </c>
      <c r="AR61" s="369">
        <v>-1.3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1536705</v>
      </c>
      <c r="AN62" s="373">
        <v>7795</v>
      </c>
      <c r="AO62" s="374">
        <v>-9.9</v>
      </c>
      <c r="AP62" s="375">
        <v>24816</v>
      </c>
      <c r="AQ62" s="376">
        <v>1.2</v>
      </c>
      <c r="AR62" s="377">
        <v>-11.1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ClhRCokyBU9kjPnBHkrcr/KlkzYPd4QFkTn6CSNWGcfmNzMhbzT6rkQrcFhZwKd4ahVSSJES/KnN69EbDxq7Bw==" saltValue="x2ojyBZy2bLmJy0+6a8D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ymyOC28kcP2OSN4BnFDXf90NLJuyYVNoLQ+aCGL9vol2AcDrvGBR6IBNzj53WY7TEs4h08D6S2MoAsXEi9zgkg==" saltValue="PrrqD9FRi4gLRE+NQTvU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91Y+l/bQmQVoSjq6boM6Rjk0OnwC22lUGiKj6pO+62q2aOOnbG/ibkvNUpsSJy90XbndjEWF5hitnEhPy/w/jA==" saltValue="04piK5WaLccsrEa1GB7O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98" t="s">
        <v>3</v>
      </c>
      <c r="D47" s="1198"/>
      <c r="E47" s="1199"/>
      <c r="F47" s="11">
        <v>7.3</v>
      </c>
      <c r="G47" s="12">
        <v>7.2</v>
      </c>
      <c r="H47" s="12">
        <v>6.12</v>
      </c>
      <c r="I47" s="12">
        <v>6.22</v>
      </c>
      <c r="J47" s="13">
        <v>6.5</v>
      </c>
    </row>
    <row r="48" spans="2:10" ht="57.75" customHeight="1" x14ac:dyDescent="0.15">
      <c r="B48" s="14"/>
      <c r="C48" s="1200" t="s">
        <v>4</v>
      </c>
      <c r="D48" s="1200"/>
      <c r="E48" s="1201"/>
      <c r="F48" s="15">
        <v>0.76</v>
      </c>
      <c r="G48" s="16">
        <v>0.24</v>
      </c>
      <c r="H48" s="16">
        <v>0.21</v>
      </c>
      <c r="I48" s="16">
        <v>0.27</v>
      </c>
      <c r="J48" s="17">
        <v>0.71</v>
      </c>
    </row>
    <row r="49" spans="2:10" ht="57.75" customHeight="1" thickBot="1" x14ac:dyDescent="0.2">
      <c r="B49" s="18"/>
      <c r="C49" s="1202" t="s">
        <v>5</v>
      </c>
      <c r="D49" s="1202"/>
      <c r="E49" s="1203"/>
      <c r="F49" s="19">
        <v>1.31</v>
      </c>
      <c r="G49" s="20" t="s">
        <v>567</v>
      </c>
      <c r="H49" s="20" t="s">
        <v>568</v>
      </c>
      <c r="I49" s="20">
        <v>0.06</v>
      </c>
      <c r="J49" s="21">
        <v>0.76</v>
      </c>
    </row>
    <row r="50" spans="2:10" ht="13.5" customHeight="1" x14ac:dyDescent="0.15"/>
  </sheetData>
  <sheetProtection algorithmName="SHA-512" hashValue="s96RCzO2LShPRJAGwdsAuy9emLu4iJ5P7HEvoOC/HlqxE9ytbad0XRxT4+PULd0qR7mtz9mMByYqGnRpw1+IYQ==" saltValue="ug+AuvWG4/4thzlzl97t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図佐　実咲</dc:creator>
  <cp:lastModifiedBy>大阪府</cp:lastModifiedBy>
  <dcterms:created xsi:type="dcterms:W3CDTF">2021-03-22T01:30:08Z</dcterms:created>
  <dcterms:modified xsi:type="dcterms:W3CDTF">2021-10-29T06:43:54Z</dcterms:modified>
</cp:coreProperties>
</file>