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056D051-1A50-4946-8999-EA18BF27CA7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千円単位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2" l="1"/>
  <c r="S49" i="2"/>
  <c r="S51" i="2" s="1"/>
  <c r="S52" i="2" s="1"/>
  <c r="C50" i="2"/>
  <c r="C49" i="2"/>
  <c r="R50" i="2"/>
  <c r="N50" i="2"/>
  <c r="T44" i="2"/>
  <c r="U44" i="2"/>
  <c r="Q44" i="2"/>
  <c r="P44" i="2"/>
  <c r="J46" i="2"/>
  <c r="J47" i="2"/>
  <c r="J48" i="2"/>
  <c r="J45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7" i="2"/>
  <c r="J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L41" i="2" s="1"/>
  <c r="K42" i="2"/>
  <c r="K43" i="2"/>
  <c r="K45" i="2"/>
  <c r="K46" i="2"/>
  <c r="K47" i="2"/>
  <c r="K48" i="2"/>
  <c r="K7" i="2"/>
  <c r="K6" i="2"/>
  <c r="I50" i="2"/>
  <c r="R49" i="2"/>
  <c r="N49" i="2"/>
  <c r="Q49" i="2" s="1"/>
  <c r="I49" i="2"/>
  <c r="B50" i="2"/>
  <c r="B49" i="2"/>
  <c r="U48" i="2"/>
  <c r="T48" i="2"/>
  <c r="U47" i="2"/>
  <c r="T47" i="2"/>
  <c r="U46" i="2"/>
  <c r="T46" i="2"/>
  <c r="U45" i="2"/>
  <c r="T45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Q48" i="2"/>
  <c r="P48" i="2"/>
  <c r="Q47" i="2"/>
  <c r="P47" i="2"/>
  <c r="Q46" i="2"/>
  <c r="P46" i="2"/>
  <c r="Q45" i="2"/>
  <c r="P45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I48" i="2"/>
  <c r="H48" i="2"/>
  <c r="I47" i="2"/>
  <c r="H47" i="2"/>
  <c r="I46" i="2"/>
  <c r="H46" i="2"/>
  <c r="I45" i="2"/>
  <c r="H45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E46" i="2"/>
  <c r="E47" i="2"/>
  <c r="E48" i="2"/>
  <c r="E4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7" i="2"/>
  <c r="E6" i="2"/>
  <c r="D48" i="2"/>
  <c r="D47" i="2"/>
  <c r="D46" i="2"/>
  <c r="D4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7" i="2"/>
  <c r="D6" i="2"/>
  <c r="M35" i="2" l="1"/>
  <c r="M27" i="2"/>
  <c r="M11" i="2"/>
  <c r="C51" i="2"/>
  <c r="C52" i="2" s="1"/>
  <c r="M16" i="2"/>
  <c r="M8" i="2"/>
  <c r="L40" i="2"/>
  <c r="M40" i="2"/>
  <c r="M31" i="2"/>
  <c r="M23" i="2"/>
  <c r="M15" i="2"/>
  <c r="U50" i="2"/>
  <c r="E50" i="2"/>
  <c r="E49" i="2"/>
  <c r="P50" i="2"/>
  <c r="M47" i="2"/>
  <c r="L28" i="2"/>
  <c r="L10" i="2"/>
  <c r="M7" i="2"/>
  <c r="M32" i="2"/>
  <c r="M24" i="2"/>
  <c r="L16" i="2"/>
  <c r="L30" i="2"/>
  <c r="M21" i="2"/>
  <c r="M36" i="2"/>
  <c r="M28" i="2"/>
  <c r="M20" i="2"/>
  <c r="M12" i="2"/>
  <c r="M48" i="2"/>
  <c r="L38" i="2"/>
  <c r="L14" i="2"/>
  <c r="M46" i="2"/>
  <c r="M37" i="2"/>
  <c r="M29" i="2"/>
  <c r="M13" i="2"/>
  <c r="L47" i="2"/>
  <c r="L22" i="2"/>
  <c r="L6" i="2"/>
  <c r="T50" i="2"/>
  <c r="L48" i="2"/>
  <c r="L20" i="2"/>
  <c r="M22" i="2"/>
  <c r="D50" i="2"/>
  <c r="L24" i="2"/>
  <c r="L7" i="2"/>
  <c r="L32" i="2"/>
  <c r="M42" i="2"/>
  <c r="M34" i="2"/>
  <c r="M18" i="2"/>
  <c r="M10" i="2"/>
  <c r="M41" i="2"/>
  <c r="M25" i="2"/>
  <c r="M17" i="2"/>
  <c r="M9" i="2"/>
  <c r="K49" i="2"/>
  <c r="M43" i="2"/>
  <c r="M19" i="2"/>
  <c r="M26" i="2"/>
  <c r="M33" i="2"/>
  <c r="L17" i="2"/>
  <c r="L25" i="2"/>
  <c r="L33" i="2"/>
  <c r="L8" i="2"/>
  <c r="L34" i="2"/>
  <c r="L42" i="2"/>
  <c r="K50" i="2"/>
  <c r="J50" i="2"/>
  <c r="J49" i="2"/>
  <c r="L18" i="2"/>
  <c r="L26" i="2"/>
  <c r="M38" i="2"/>
  <c r="M30" i="2"/>
  <c r="M14" i="2"/>
  <c r="H49" i="2"/>
  <c r="H50" i="2"/>
  <c r="H51" i="2" s="1"/>
  <c r="H52" i="2" s="1"/>
  <c r="L9" i="2"/>
  <c r="L27" i="2"/>
  <c r="L35" i="2"/>
  <c r="L43" i="2"/>
  <c r="D49" i="2"/>
  <c r="M45" i="2"/>
  <c r="L36" i="2"/>
  <c r="L12" i="2"/>
  <c r="Q50" i="2"/>
  <c r="T49" i="2"/>
  <c r="R51" i="2"/>
  <c r="U49" i="2"/>
  <c r="P49" i="2"/>
  <c r="P51" i="2" s="1"/>
  <c r="P52" i="2" s="1"/>
  <c r="N51" i="2"/>
  <c r="L19" i="2"/>
  <c r="L11" i="2"/>
  <c r="L15" i="2"/>
  <c r="L23" i="2"/>
  <c r="L31" i="2"/>
  <c r="L39" i="2"/>
  <c r="M39" i="2"/>
  <c r="L13" i="2"/>
  <c r="L21" i="2"/>
  <c r="L29" i="2"/>
  <c r="L37" i="2"/>
  <c r="L46" i="2"/>
  <c r="L45" i="2"/>
  <c r="M6" i="2"/>
  <c r="B51" i="2"/>
  <c r="E51" i="2" l="1"/>
  <c r="J51" i="2"/>
  <c r="J52" i="2" s="1"/>
  <c r="T51" i="2"/>
  <c r="T52" i="2" s="1"/>
  <c r="D51" i="2"/>
  <c r="D52" i="2" s="1"/>
  <c r="M50" i="2"/>
  <c r="M49" i="2"/>
  <c r="L50" i="2"/>
  <c r="K51" i="2"/>
  <c r="L49" i="2"/>
  <c r="B52" i="2"/>
  <c r="E52" i="2" s="1"/>
  <c r="R52" i="2"/>
  <c r="U52" i="2" s="1"/>
  <c r="U51" i="2"/>
  <c r="N52" i="2"/>
  <c r="Q52" i="2" s="1"/>
  <c r="Q51" i="2"/>
  <c r="I52" i="2"/>
  <c r="I51" i="2"/>
  <c r="M51" i="2" l="1"/>
  <c r="L51" i="2"/>
  <c r="L52" i="2" s="1"/>
  <c r="K52" i="2"/>
  <c r="M52" i="2" s="1"/>
</calcChain>
</file>

<file path=xl/sharedStrings.xml><?xml version="1.0" encoding="utf-8"?>
<sst xmlns="http://schemas.openxmlformats.org/spreadsheetml/2006/main" count="89" uniqueCount="63">
  <si>
    <t>増減額</t>
    <rPh sb="0" eb="3">
      <t>ゾウゲンガク</t>
    </rPh>
    <phoneticPr fontId="4"/>
  </si>
  <si>
    <t>増減率</t>
    <rPh sb="0" eb="2">
      <t>ゾウゲン</t>
    </rPh>
    <rPh sb="2" eb="3">
      <t>リツ</t>
    </rPh>
    <phoneticPr fontId="4"/>
  </si>
  <si>
    <t>大 阪 市</t>
  </si>
  <si>
    <t>堺　　市</t>
    <rPh sb="0" eb="1">
      <t>サカイ</t>
    </rPh>
    <rPh sb="3" eb="4">
      <t>シ</t>
    </rPh>
    <phoneticPr fontId="2"/>
  </si>
  <si>
    <t>岸和田市</t>
  </si>
  <si>
    <t>豊 中 市</t>
  </si>
  <si>
    <t>池 田 市</t>
    <rPh sb="0" eb="1">
      <t>イケ</t>
    </rPh>
    <rPh sb="2" eb="3">
      <t>タ</t>
    </rPh>
    <rPh sb="4" eb="5">
      <t>シ</t>
    </rPh>
    <phoneticPr fontId="2"/>
  </si>
  <si>
    <t>吹 田 市</t>
  </si>
  <si>
    <t>泉大津市</t>
  </si>
  <si>
    <t>高 槻 市</t>
  </si>
  <si>
    <t>貝 塚 市</t>
  </si>
  <si>
    <t>守 口 市</t>
  </si>
  <si>
    <t>枚 方 市</t>
  </si>
  <si>
    <t>茨 木 市</t>
  </si>
  <si>
    <t>八 尾 市</t>
  </si>
  <si>
    <t>泉佐野市</t>
  </si>
  <si>
    <t>富田林市</t>
  </si>
  <si>
    <t>寝屋川市</t>
  </si>
  <si>
    <t>河内長野市</t>
  </si>
  <si>
    <t>松 原 市</t>
  </si>
  <si>
    <t>大 東 市</t>
  </si>
  <si>
    <t>和 泉 市</t>
  </si>
  <si>
    <t>箕 面 市</t>
  </si>
  <si>
    <t>柏 原 市</t>
  </si>
  <si>
    <t>羽曳野市</t>
  </si>
  <si>
    <t>門 真 市</t>
  </si>
  <si>
    <t>摂 津 市</t>
  </si>
  <si>
    <t>高 石 市</t>
    <rPh sb="0" eb="1">
      <t>タカ</t>
    </rPh>
    <rPh sb="2" eb="3">
      <t>イシ</t>
    </rPh>
    <rPh sb="4" eb="5">
      <t>シ</t>
    </rPh>
    <phoneticPr fontId="2"/>
  </si>
  <si>
    <t>藤井寺市</t>
  </si>
  <si>
    <t>東大阪市</t>
  </si>
  <si>
    <t>泉 南 市</t>
  </si>
  <si>
    <t>四條畷市</t>
  </si>
  <si>
    <t>交 野 市</t>
  </si>
  <si>
    <t>大阪狭山市</t>
  </si>
  <si>
    <t>阪 南 市</t>
  </si>
  <si>
    <t>島 本 町</t>
  </si>
  <si>
    <t>豊 能 町</t>
  </si>
  <si>
    <t>能 勢 町</t>
  </si>
  <si>
    <t>忠 岡 町</t>
  </si>
  <si>
    <t>熊 取 町</t>
  </si>
  <si>
    <t>田 尻 町</t>
  </si>
  <si>
    <t>岬    町</t>
  </si>
  <si>
    <t>太 子 町</t>
  </si>
  <si>
    <t>河 南 町</t>
  </si>
  <si>
    <t>千早赤阪村</t>
  </si>
  <si>
    <t>町村計</t>
    <rPh sb="0" eb="2">
      <t>チョウソン</t>
    </rPh>
    <rPh sb="2" e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</si>
  <si>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</si>
  <si>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都市計（政令市除く）</t>
    <rPh sb="0" eb="2">
      <t>トシ</t>
    </rPh>
    <rPh sb="2" eb="3">
      <t>ケイ</t>
    </rPh>
    <rPh sb="4" eb="7">
      <t>セイレイシ</t>
    </rPh>
    <rPh sb="7" eb="8">
      <t>ノゾ</t>
    </rPh>
    <phoneticPr fontId="4"/>
  </si>
  <si>
    <t>市町村計(政令市除く）</t>
    <rPh sb="0" eb="3">
      <t>シチョウソン</t>
    </rPh>
    <rPh sb="3" eb="4">
      <t>ケイ</t>
    </rPh>
    <rPh sb="5" eb="8">
      <t>セイレイシ</t>
    </rPh>
    <rPh sb="8" eb="9">
      <t>ノゾ</t>
    </rPh>
    <phoneticPr fontId="4"/>
  </si>
  <si>
    <t>①交付決定額</t>
    <rPh sb="1" eb="3">
      <t>コウフ</t>
    </rPh>
    <rPh sb="3" eb="5">
      <t>ケッテイ</t>
    </rPh>
    <rPh sb="5" eb="6">
      <t>ガク</t>
    </rPh>
    <phoneticPr fontId="4"/>
  </si>
  <si>
    <t>②臨時財政対策債発行可能額</t>
    <rPh sb="1" eb="3">
      <t>リンジ</t>
    </rPh>
    <rPh sb="3" eb="5">
      <t>ザイセイ</t>
    </rPh>
    <rPh sb="5" eb="7">
      <t>タイサク</t>
    </rPh>
    <rPh sb="7" eb="8">
      <t>サイ</t>
    </rPh>
    <rPh sb="8" eb="10">
      <t>ハッコウ</t>
    </rPh>
    <rPh sb="10" eb="12">
      <t>カノウ</t>
    </rPh>
    <rPh sb="12" eb="13">
      <t>ガク</t>
    </rPh>
    <phoneticPr fontId="4"/>
  </si>
  <si>
    <t>合計（①＋②）</t>
    <rPh sb="0" eb="2">
      <t>ゴウケイ</t>
    </rPh>
    <rPh sb="4" eb="5">
      <t>テイガク</t>
    </rPh>
    <phoneticPr fontId="4"/>
  </si>
  <si>
    <t>（単位：千円）</t>
    <rPh sb="1" eb="3">
      <t>タンイ</t>
    </rPh>
    <rPh sb="4" eb="6">
      <t>センエン</t>
    </rPh>
    <phoneticPr fontId="4"/>
  </si>
  <si>
    <t>―</t>
  </si>
  <si>
    <t>基準財政収入額（錯誤含む）</t>
    <rPh sb="0" eb="2">
      <t>キジュン</t>
    </rPh>
    <rPh sb="2" eb="4">
      <t>ザイセイ</t>
    </rPh>
    <rPh sb="4" eb="6">
      <t>シュウニュウ</t>
    </rPh>
    <rPh sb="6" eb="7">
      <t>ガク</t>
    </rPh>
    <rPh sb="8" eb="10">
      <t>サクゴ</t>
    </rPh>
    <rPh sb="10" eb="11">
      <t>フク</t>
    </rPh>
    <phoneticPr fontId="4"/>
  </si>
  <si>
    <t>基準財政需要額（錯誤含む・臨財債振替前）</t>
    <rPh sb="0" eb="2">
      <t>キジュン</t>
    </rPh>
    <rPh sb="2" eb="4">
      <t>ザイセイ</t>
    </rPh>
    <rPh sb="4" eb="6">
      <t>ジュヨウ</t>
    </rPh>
    <rPh sb="6" eb="7">
      <t>ガク</t>
    </rPh>
    <rPh sb="8" eb="10">
      <t>サクゴ</t>
    </rPh>
    <rPh sb="10" eb="11">
      <t>フク</t>
    </rPh>
    <rPh sb="13" eb="14">
      <t>リン</t>
    </rPh>
    <rPh sb="14" eb="15">
      <t>ザイ</t>
    </rPh>
    <rPh sb="15" eb="16">
      <t>サイ</t>
    </rPh>
    <rPh sb="16" eb="18">
      <t>フリカエ</t>
    </rPh>
    <rPh sb="18" eb="19">
      <t>マエ</t>
    </rPh>
    <phoneticPr fontId="4"/>
  </si>
  <si>
    <t>※田尻町は不交付団体</t>
  </si>
  <si>
    <t>大阪府総務部市町村局行政課財政グループ（問合せ先：06-6944-9114(内線2226))</t>
    <rPh sb="0" eb="3">
      <t>オオサカフ</t>
    </rPh>
    <rPh sb="3" eb="5">
      <t>ソウム</t>
    </rPh>
    <rPh sb="5" eb="6">
      <t>ブ</t>
    </rPh>
    <rPh sb="6" eb="9">
      <t>シチョウソン</t>
    </rPh>
    <rPh sb="9" eb="10">
      <t>キョク</t>
    </rPh>
    <rPh sb="10" eb="12">
      <t>ギョウセイ</t>
    </rPh>
    <rPh sb="12" eb="13">
      <t>カ</t>
    </rPh>
    <rPh sb="13" eb="15">
      <t>ザイセイ</t>
    </rPh>
    <rPh sb="20" eb="22">
      <t>トイアワ</t>
    </rPh>
    <rPh sb="23" eb="24">
      <t>サキ</t>
    </rPh>
    <rPh sb="38" eb="40">
      <t>ナイセン</t>
    </rPh>
    <phoneticPr fontId="6"/>
  </si>
  <si>
    <t>―</t>
    <phoneticPr fontId="4"/>
  </si>
  <si>
    <t>R6</t>
  </si>
  <si>
    <t>令和７年度普通交付税算定結果</t>
    <phoneticPr fontId="4"/>
  </si>
  <si>
    <t>R7</t>
  </si>
  <si>
    <t>※R6は当初算定額であり追加交付分は含めない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</si>
</sst>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▲ &quot;#,##0"/>
    <numFmt numFmtId="177" formatCode="#,##0.0;&quot;▲ &quot;#,##0.0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/>
    <xf numFmtId="0" fontId="3" fillId="2" borderId="4" xfId="0" applyFont="1" applyFill="1" applyBorder="1" applyAlignment="1">
      <alignment horizontal="distributed"/>
    </xf>
    <xf numFmtId="0" fontId="3" fillId="2" borderId="5" xfId="0" applyFont="1" applyFill="1" applyBorder="1" applyAlignment="1">
      <alignment horizontal="distributed"/>
    </xf>
    <xf numFmtId="0" fontId="5" fillId="2" borderId="7" xfId="0" applyFont="1" applyFill="1" applyBorder="1" applyAlignment="1">
      <alignment horizontal="distributed"/>
    </xf>
    <xf numFmtId="177" fontId="3" fillId="0" borderId="7" xfId="0" applyNumberFormat="1" applyFont="1" applyBorder="1"/>
    <xf numFmtId="38" fontId="3" fillId="0" borderId="4" xfId="1" applyFont="1" applyBorder="1" applyAlignment="1"/>
    <xf numFmtId="38" fontId="3" fillId="0" borderId="3" xfId="1" applyFont="1" applyBorder="1" applyAlignment="1"/>
    <xf numFmtId="38" fontId="3" fillId="0" borderId="9" xfId="1" applyFont="1" applyBorder="1" applyAlignment="1"/>
    <xf numFmtId="38" fontId="3" fillId="0" borderId="8" xfId="1" applyFont="1" applyBorder="1" applyAlignment="1"/>
    <xf numFmtId="0" fontId="3" fillId="2" borderId="7" xfId="0" applyFont="1" applyFill="1" applyBorder="1" applyAlignment="1">
      <alignment horizontal="center"/>
    </xf>
    <xf numFmtId="177" fontId="3" fillId="0" borderId="15" xfId="0" applyNumberFormat="1" applyFont="1" applyBorder="1"/>
    <xf numFmtId="38" fontId="3" fillId="0" borderId="1" xfId="1" applyFont="1" applyBorder="1" applyAlignment="1"/>
    <xf numFmtId="0" fontId="3" fillId="2" borderId="19" xfId="0" applyFont="1" applyFill="1" applyBorder="1" applyAlignment="1">
      <alignment horizontal="center"/>
    </xf>
    <xf numFmtId="177" fontId="3" fillId="0" borderId="20" xfId="0" applyNumberFormat="1" applyFont="1" applyBorder="1"/>
    <xf numFmtId="0" fontId="3" fillId="2" borderId="2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3" fillId="2" borderId="2" xfId="0" applyFont="1" applyFill="1" applyBorder="1" applyAlignment="1">
      <alignment horizontal="distributed"/>
    </xf>
    <xf numFmtId="0" fontId="3" fillId="2" borderId="13" xfId="0" applyFont="1" applyFill="1" applyBorder="1" applyAlignment="1">
      <alignment horizontal="center"/>
    </xf>
    <xf numFmtId="38" fontId="3" fillId="0" borderId="0" xfId="0" applyNumberFormat="1" applyFont="1"/>
    <xf numFmtId="0" fontId="3" fillId="2" borderId="14" xfId="0" applyFont="1" applyFill="1" applyBorder="1" applyAlignment="1">
      <alignment horizontal="center"/>
    </xf>
    <xf numFmtId="41" fontId="3" fillId="0" borderId="4" xfId="1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38" fontId="3" fillId="0" borderId="0" xfId="1" applyFont="1" applyBorder="1" applyAlignment="1"/>
    <xf numFmtId="38" fontId="3" fillId="0" borderId="22" xfId="1" applyFont="1" applyBorder="1" applyAlignment="1"/>
    <xf numFmtId="38" fontId="3" fillId="0" borderId="6" xfId="1" applyFont="1" applyBorder="1" applyAlignment="1"/>
    <xf numFmtId="38" fontId="3" fillId="0" borderId="23" xfId="1" applyFont="1" applyBorder="1" applyAlignment="1"/>
    <xf numFmtId="38" fontId="3" fillId="0" borderId="11" xfId="1" applyFont="1" applyBorder="1" applyAlignment="1"/>
    <xf numFmtId="38" fontId="3" fillId="0" borderId="12" xfId="1" applyFont="1" applyBorder="1" applyAlignment="1"/>
    <xf numFmtId="38" fontId="3" fillId="0" borderId="15" xfId="1" applyFont="1" applyBorder="1" applyAlignment="1"/>
    <xf numFmtId="176" fontId="3" fillId="0" borderId="7" xfId="0" applyNumberFormat="1" applyFont="1" applyBorder="1"/>
    <xf numFmtId="0" fontId="3" fillId="2" borderId="7" xfId="0" applyFont="1" applyFill="1" applyBorder="1" applyAlignment="1">
      <alignment horizontal="distributed"/>
    </xf>
    <xf numFmtId="177" fontId="3" fillId="0" borderId="25" xfId="0" applyNumberFormat="1" applyFont="1" applyBorder="1"/>
    <xf numFmtId="38" fontId="3" fillId="0" borderId="26" xfId="1" applyFont="1" applyBorder="1" applyAlignment="1"/>
    <xf numFmtId="38" fontId="3" fillId="0" borderId="27" xfId="1" applyFont="1" applyBorder="1" applyAlignment="1"/>
    <xf numFmtId="176" fontId="3" fillId="0" borderId="4" xfId="0" applyNumberFormat="1" applyFont="1" applyBorder="1"/>
    <xf numFmtId="38" fontId="3" fillId="0" borderId="4" xfId="1" applyFont="1" applyBorder="1" applyAlignment="1">
      <alignment horizontal="center"/>
    </xf>
    <xf numFmtId="38" fontId="3" fillId="0" borderId="22" xfId="1" applyFont="1" applyBorder="1" applyAlignment="1">
      <alignment horizontal="center"/>
    </xf>
    <xf numFmtId="176" fontId="3" fillId="0" borderId="23" xfId="0" applyNumberFormat="1" applyFont="1" applyBorder="1"/>
    <xf numFmtId="176" fontId="3" fillId="0" borderId="11" xfId="0" applyNumberFormat="1" applyFont="1" applyBorder="1"/>
    <xf numFmtId="176" fontId="3" fillId="0" borderId="24" xfId="0" applyNumberFormat="1" applyFont="1" applyBorder="1"/>
    <xf numFmtId="0" fontId="3" fillId="2" borderId="14" xfId="0" applyFont="1" applyFill="1" applyBorder="1" applyAlignment="1">
      <alignment horizontal="center"/>
    </xf>
    <xf numFmtId="38" fontId="3" fillId="0" borderId="13" xfId="1" applyFont="1" applyBorder="1" applyAlignment="1"/>
    <xf numFmtId="38" fontId="3" fillId="0" borderId="28" xfId="1" applyFont="1" applyBorder="1" applyAlignment="1"/>
    <xf numFmtId="38" fontId="3" fillId="0" borderId="29" xfId="1" applyFont="1" applyBorder="1" applyAlignment="1"/>
    <xf numFmtId="38" fontId="3" fillId="0" borderId="30" xfId="1" applyFont="1" applyBorder="1" applyAlignment="1"/>
    <xf numFmtId="38" fontId="3" fillId="0" borderId="31" xfId="1" applyFont="1" applyBorder="1" applyAlignment="1"/>
    <xf numFmtId="177" fontId="3" fillId="0" borderId="32" xfId="0" applyNumberFormat="1" applyFont="1" applyBorder="1"/>
    <xf numFmtId="177" fontId="3" fillId="0" borderId="4" xfId="0" applyNumberFormat="1" applyFont="1" applyBorder="1"/>
    <xf numFmtId="177" fontId="3" fillId="0" borderId="4" xfId="0" applyNumberFormat="1" applyFont="1" applyBorder="1" applyAlignment="1">
      <alignment horizontal="center"/>
    </xf>
    <xf numFmtId="177" fontId="3" fillId="0" borderId="23" xfId="0" applyNumberFormat="1" applyFont="1" applyBorder="1"/>
    <xf numFmtId="177" fontId="3" fillId="0" borderId="33" xfId="0" applyNumberFormat="1" applyFont="1" applyBorder="1"/>
    <xf numFmtId="177" fontId="3" fillId="0" borderId="34" xfId="0" applyNumberFormat="1" applyFont="1" applyBorder="1"/>
    <xf numFmtId="177" fontId="3" fillId="0" borderId="34" xfId="0" applyNumberFormat="1" applyFont="1" applyBorder="1" applyAlignment="1">
      <alignment horizontal="center"/>
    </xf>
    <xf numFmtId="177" fontId="3" fillId="0" borderId="35" xfId="0" applyNumberFormat="1" applyFont="1" applyBorder="1"/>
    <xf numFmtId="38" fontId="3" fillId="0" borderId="7" xfId="1" applyFont="1" applyBorder="1" applyAlignment="1"/>
    <xf numFmtId="177" fontId="3" fillId="0" borderId="4" xfId="0" applyNumberFormat="1" applyFont="1" applyBorder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C60" sqref="C60"/>
    </sheetView>
  </sheetViews>
  <sheetFormatPr defaultRowHeight="18" x14ac:dyDescent="0.45"/>
  <cols>
    <col min="1" max="1" width="18" style="1" customWidth="1"/>
    <col min="2" max="4" width="15.09765625" style="1" customWidth="1"/>
    <col min="5" max="5" width="8.59765625" style="1" customWidth="1"/>
    <col min="6" max="8" width="15.09765625" style="1" customWidth="1"/>
    <col min="9" max="9" width="8.59765625" style="1" customWidth="1"/>
    <col min="10" max="12" width="15.09765625" style="1" customWidth="1"/>
    <col min="13" max="13" width="8.59765625" style="1" customWidth="1"/>
    <col min="14" max="16" width="15.09765625" style="1" customWidth="1"/>
    <col min="17" max="17" width="8.59765625" style="1" customWidth="1"/>
    <col min="18" max="20" width="15.09765625" style="1" customWidth="1"/>
    <col min="21" max="21" width="8.59765625" style="1" customWidth="1"/>
    <col min="22" max="26" width="9" style="1"/>
  </cols>
  <sheetData>
    <row r="1" spans="1:21" x14ac:dyDescent="0.45">
      <c r="A1" s="17" t="s">
        <v>60</v>
      </c>
    </row>
    <row r="2" spans="1:21" x14ac:dyDescent="0.45">
      <c r="A2" s="17"/>
      <c r="U2" s="16" t="s">
        <v>57</v>
      </c>
    </row>
    <row r="3" spans="1:21" ht="18.600000000000001" thickBot="1" x14ac:dyDescent="0.5">
      <c r="A3" s="17"/>
      <c r="U3" s="16" t="s">
        <v>52</v>
      </c>
    </row>
    <row r="4" spans="1:21" x14ac:dyDescent="0.45">
      <c r="A4" s="62"/>
      <c r="B4" s="60" t="s">
        <v>49</v>
      </c>
      <c r="C4" s="60"/>
      <c r="D4" s="60"/>
      <c r="E4" s="61"/>
      <c r="F4" s="59" t="s">
        <v>50</v>
      </c>
      <c r="G4" s="60"/>
      <c r="H4" s="60"/>
      <c r="I4" s="60"/>
      <c r="J4" s="64" t="s">
        <v>51</v>
      </c>
      <c r="K4" s="65"/>
      <c r="L4" s="65"/>
      <c r="M4" s="66"/>
      <c r="N4" s="60" t="s">
        <v>55</v>
      </c>
      <c r="O4" s="60"/>
      <c r="P4" s="60"/>
      <c r="Q4" s="60"/>
      <c r="R4" s="59" t="s">
        <v>54</v>
      </c>
      <c r="S4" s="60"/>
      <c r="T4" s="60"/>
      <c r="U4" s="61"/>
    </row>
    <row r="5" spans="1:21" x14ac:dyDescent="0.45">
      <c r="A5" s="63"/>
      <c r="B5" s="10" t="s">
        <v>61</v>
      </c>
      <c r="C5" s="10" t="s">
        <v>59</v>
      </c>
      <c r="D5" s="19" t="s">
        <v>0</v>
      </c>
      <c r="E5" s="10" t="s">
        <v>1</v>
      </c>
      <c r="F5" s="10" t="s">
        <v>61</v>
      </c>
      <c r="G5" s="10" t="s">
        <v>59</v>
      </c>
      <c r="H5" s="10" t="s">
        <v>0</v>
      </c>
      <c r="I5" s="19" t="s">
        <v>1</v>
      </c>
      <c r="J5" s="13" t="s">
        <v>61</v>
      </c>
      <c r="K5" s="10" t="s">
        <v>59</v>
      </c>
      <c r="L5" s="43" t="s">
        <v>0</v>
      </c>
      <c r="M5" s="15" t="s">
        <v>1</v>
      </c>
      <c r="N5" s="24" t="s">
        <v>61</v>
      </c>
      <c r="O5" s="10" t="s">
        <v>59</v>
      </c>
      <c r="P5" s="10" t="s">
        <v>0</v>
      </c>
      <c r="Q5" s="10" t="s">
        <v>1</v>
      </c>
      <c r="R5" s="10" t="s">
        <v>61</v>
      </c>
      <c r="S5" s="23" t="s">
        <v>59</v>
      </c>
      <c r="T5" s="10" t="s">
        <v>0</v>
      </c>
      <c r="U5" s="21" t="s">
        <v>1</v>
      </c>
    </row>
    <row r="6" spans="1:21" x14ac:dyDescent="0.45">
      <c r="A6" s="18" t="s">
        <v>2</v>
      </c>
      <c r="B6" s="7">
        <v>26788250</v>
      </c>
      <c r="C6" s="7">
        <v>33182461</v>
      </c>
      <c r="D6" s="41">
        <f>B6-C6</f>
        <v>-6394211</v>
      </c>
      <c r="E6" s="49">
        <f>(B6/C6-1)*100</f>
        <v>-19.269851624326474</v>
      </c>
      <c r="F6" s="25">
        <v>0</v>
      </c>
      <c r="G6" s="7">
        <v>5664788</v>
      </c>
      <c r="H6" s="41">
        <f>F6-G6</f>
        <v>-5664788</v>
      </c>
      <c r="I6" s="49">
        <f>(F6/G6-1)*100</f>
        <v>-100</v>
      </c>
      <c r="J6" s="45">
        <f>B6+F6</f>
        <v>26788250</v>
      </c>
      <c r="K6" s="29">
        <f>C6+G6</f>
        <v>38847249</v>
      </c>
      <c r="L6" s="41">
        <f>J6-K6</f>
        <v>-12058999</v>
      </c>
      <c r="M6" s="53">
        <f>(J6/K6-1)*100</f>
        <v>-31.042092581639437</v>
      </c>
      <c r="N6" s="12">
        <v>736039421</v>
      </c>
      <c r="O6" s="12">
        <v>709603769</v>
      </c>
      <c r="P6" s="41">
        <f>N6-O6</f>
        <v>26435652</v>
      </c>
      <c r="Q6" s="49">
        <f>(N6/O6-1)*100</f>
        <v>3.7254103141608264</v>
      </c>
      <c r="R6" s="29">
        <v>708864398</v>
      </c>
      <c r="S6" s="30">
        <v>675932216</v>
      </c>
      <c r="T6" s="41">
        <f>R6-S6</f>
        <v>32932182</v>
      </c>
      <c r="U6" s="49">
        <f>(R6/S6-1)*100</f>
        <v>4.872113093659669</v>
      </c>
    </row>
    <row r="7" spans="1:21" x14ac:dyDescent="0.45">
      <c r="A7" s="2" t="s">
        <v>3</v>
      </c>
      <c r="B7" s="6">
        <v>61641367</v>
      </c>
      <c r="C7" s="6">
        <v>51829185</v>
      </c>
      <c r="D7" s="37">
        <f>B7-C7</f>
        <v>9812182</v>
      </c>
      <c r="E7" s="50">
        <f>(B7/C7-1)*100</f>
        <v>18.931769812703013</v>
      </c>
      <c r="F7" s="8">
        <v>0</v>
      </c>
      <c r="G7" s="6">
        <v>5151786</v>
      </c>
      <c r="H7" s="37">
        <f>F7-G7</f>
        <v>-5151786</v>
      </c>
      <c r="I7" s="50">
        <f>(F7/G7-1)*100</f>
        <v>-100</v>
      </c>
      <c r="J7" s="26">
        <f>B7+F7</f>
        <v>61641367</v>
      </c>
      <c r="K7" s="6">
        <f>C7+G7</f>
        <v>56980971</v>
      </c>
      <c r="L7" s="37">
        <f>J7-K7</f>
        <v>4660396</v>
      </c>
      <c r="M7" s="54">
        <f>(J7/K7-1)*100</f>
        <v>8.17886378243713</v>
      </c>
      <c r="N7" s="27">
        <v>209971501</v>
      </c>
      <c r="O7" s="27">
        <v>196077878</v>
      </c>
      <c r="P7" s="37">
        <f>N7-O7</f>
        <v>13893623</v>
      </c>
      <c r="Q7" s="50">
        <f>(N7/O7-1)*100</f>
        <v>7.0857677274536846</v>
      </c>
      <c r="R7" s="6">
        <v>148219799</v>
      </c>
      <c r="S7" s="9">
        <v>144113547</v>
      </c>
      <c r="T7" s="37">
        <f>R7-S7</f>
        <v>4106252</v>
      </c>
      <c r="U7" s="50">
        <f>(R7/S7-1)*100</f>
        <v>2.8493171429608832</v>
      </c>
    </row>
    <row r="8" spans="1:21" x14ac:dyDescent="0.45">
      <c r="A8" s="2" t="s">
        <v>4</v>
      </c>
      <c r="B8" s="6">
        <v>15021312</v>
      </c>
      <c r="C8" s="6">
        <v>15062695</v>
      </c>
      <c r="D8" s="37">
        <f t="shared" ref="D8:D48" si="0">B8-C8</f>
        <v>-41383</v>
      </c>
      <c r="E8" s="50">
        <f t="shared" ref="E8:E52" si="1">(B8/C8-1)*100</f>
        <v>-0.27473835193503326</v>
      </c>
      <c r="F8" s="8">
        <v>0</v>
      </c>
      <c r="G8" s="6">
        <v>467109</v>
      </c>
      <c r="H8" s="37">
        <f t="shared" ref="H8:H43" si="2">F8-G8</f>
        <v>-467109</v>
      </c>
      <c r="I8" s="50">
        <f t="shared" ref="I8:I43" si="3">(F8/G8-1)*100</f>
        <v>-100</v>
      </c>
      <c r="J8" s="26">
        <f t="shared" ref="J8:J48" si="4">B8+F8</f>
        <v>15021312</v>
      </c>
      <c r="K8" s="6">
        <f t="shared" ref="K8:K48" si="5">C8+G8</f>
        <v>15529804</v>
      </c>
      <c r="L8" s="37">
        <f t="shared" ref="L8:L43" si="6">J8-K8</f>
        <v>-508492</v>
      </c>
      <c r="M8" s="54">
        <f t="shared" ref="M8:M43" si="7">(J8/K8-1)*100</f>
        <v>-3.274297602210563</v>
      </c>
      <c r="N8" s="27">
        <v>38995618</v>
      </c>
      <c r="O8" s="27">
        <v>38405573</v>
      </c>
      <c r="P8" s="37">
        <f t="shared" ref="P8:P44" si="8">N8-O8</f>
        <v>590045</v>
      </c>
      <c r="Q8" s="50">
        <f t="shared" ref="Q8:Q44" si="9">(N8/O8-1)*100</f>
        <v>1.5363525496677299</v>
      </c>
      <c r="R8" s="6">
        <v>23953815</v>
      </c>
      <c r="S8" s="9">
        <v>23316407</v>
      </c>
      <c r="T8" s="37">
        <f t="shared" ref="T8:T43" si="10">R8-S8</f>
        <v>637408</v>
      </c>
      <c r="U8" s="50">
        <f t="shared" ref="U8:U43" si="11">(R8/S8-1)*100</f>
        <v>2.7337316594276295</v>
      </c>
    </row>
    <row r="9" spans="1:21" x14ac:dyDescent="0.45">
      <c r="A9" s="2" t="s">
        <v>5</v>
      </c>
      <c r="B9" s="6">
        <v>13747891</v>
      </c>
      <c r="C9" s="6">
        <v>10862801</v>
      </c>
      <c r="D9" s="37">
        <f t="shared" si="0"/>
        <v>2885090</v>
      </c>
      <c r="E9" s="50">
        <f t="shared" si="1"/>
        <v>26.559356099775734</v>
      </c>
      <c r="F9" s="8">
        <v>0</v>
      </c>
      <c r="G9" s="6">
        <v>895995</v>
      </c>
      <c r="H9" s="37">
        <f t="shared" si="2"/>
        <v>-895995</v>
      </c>
      <c r="I9" s="50">
        <f t="shared" si="3"/>
        <v>-100</v>
      </c>
      <c r="J9" s="26">
        <f t="shared" si="4"/>
        <v>13747891</v>
      </c>
      <c r="K9" s="6">
        <f t="shared" si="5"/>
        <v>11758796</v>
      </c>
      <c r="L9" s="37">
        <f t="shared" si="6"/>
        <v>1989095</v>
      </c>
      <c r="M9" s="54">
        <f t="shared" si="7"/>
        <v>16.915804985476402</v>
      </c>
      <c r="N9" s="27">
        <v>78320404</v>
      </c>
      <c r="O9" s="27">
        <v>73678236</v>
      </c>
      <c r="P9" s="37">
        <f t="shared" si="8"/>
        <v>4642168</v>
      </c>
      <c r="Q9" s="50">
        <f t="shared" si="9"/>
        <v>6.3005960131836014</v>
      </c>
      <c r="R9" s="6">
        <v>64531357</v>
      </c>
      <c r="S9" s="9">
        <v>62764653</v>
      </c>
      <c r="T9" s="37">
        <f t="shared" si="10"/>
        <v>1766704</v>
      </c>
      <c r="U9" s="50">
        <f t="shared" si="11"/>
        <v>2.8148072450906447</v>
      </c>
    </row>
    <row r="10" spans="1:21" x14ac:dyDescent="0.45">
      <c r="A10" s="2" t="s">
        <v>6</v>
      </c>
      <c r="B10" s="6">
        <v>5671984</v>
      </c>
      <c r="C10" s="6">
        <v>4884462</v>
      </c>
      <c r="D10" s="37">
        <f t="shared" si="0"/>
        <v>787522</v>
      </c>
      <c r="E10" s="50">
        <f t="shared" si="1"/>
        <v>16.123003925509096</v>
      </c>
      <c r="F10" s="8">
        <v>0</v>
      </c>
      <c r="G10" s="6">
        <v>146346</v>
      </c>
      <c r="H10" s="37">
        <f t="shared" si="2"/>
        <v>-146346</v>
      </c>
      <c r="I10" s="50">
        <f t="shared" si="3"/>
        <v>-100</v>
      </c>
      <c r="J10" s="26">
        <f t="shared" si="4"/>
        <v>5671984</v>
      </c>
      <c r="K10" s="6">
        <f t="shared" si="5"/>
        <v>5030808</v>
      </c>
      <c r="L10" s="37">
        <f t="shared" si="6"/>
        <v>641176</v>
      </c>
      <c r="M10" s="54">
        <f t="shared" si="7"/>
        <v>12.744990466740136</v>
      </c>
      <c r="N10" s="27">
        <v>20312989</v>
      </c>
      <c r="O10" s="27">
        <v>19656318</v>
      </c>
      <c r="P10" s="37">
        <f t="shared" si="8"/>
        <v>656671</v>
      </c>
      <c r="Q10" s="50">
        <f t="shared" si="9"/>
        <v>3.3407630055639181</v>
      </c>
      <c r="R10" s="6">
        <v>14630331</v>
      </c>
      <c r="S10" s="9">
        <v>14758308</v>
      </c>
      <c r="T10" s="37">
        <f t="shared" si="10"/>
        <v>-127977</v>
      </c>
      <c r="U10" s="50">
        <f t="shared" si="11"/>
        <v>-0.86715225078647373</v>
      </c>
    </row>
    <row r="11" spans="1:21" x14ac:dyDescent="0.45">
      <c r="A11" s="2" t="s">
        <v>7</v>
      </c>
      <c r="B11" s="6">
        <v>3471492</v>
      </c>
      <c r="C11" s="6">
        <v>2574683</v>
      </c>
      <c r="D11" s="37">
        <f t="shared" si="0"/>
        <v>896809</v>
      </c>
      <c r="E11" s="50">
        <f t="shared" si="1"/>
        <v>34.831822014593648</v>
      </c>
      <c r="F11" s="8">
        <v>0</v>
      </c>
      <c r="G11" s="6">
        <v>313069</v>
      </c>
      <c r="H11" s="37">
        <f t="shared" si="2"/>
        <v>-313069</v>
      </c>
      <c r="I11" s="50">
        <f t="shared" si="3"/>
        <v>-100</v>
      </c>
      <c r="J11" s="26">
        <f t="shared" si="4"/>
        <v>3471492</v>
      </c>
      <c r="K11" s="6">
        <f t="shared" si="5"/>
        <v>2887752</v>
      </c>
      <c r="L11" s="37">
        <f t="shared" si="6"/>
        <v>583740</v>
      </c>
      <c r="M11" s="54">
        <f t="shared" si="7"/>
        <v>20.21433973554516</v>
      </c>
      <c r="N11" s="27">
        <v>66615080</v>
      </c>
      <c r="O11" s="27">
        <v>64075522</v>
      </c>
      <c r="P11" s="37">
        <f t="shared" si="8"/>
        <v>2539558</v>
      </c>
      <c r="Q11" s="50">
        <f t="shared" si="9"/>
        <v>3.9633824598416911</v>
      </c>
      <c r="R11" s="6">
        <v>63108583</v>
      </c>
      <c r="S11" s="9">
        <v>61456675</v>
      </c>
      <c r="T11" s="37">
        <f t="shared" si="10"/>
        <v>1651908</v>
      </c>
      <c r="U11" s="50">
        <f t="shared" si="11"/>
        <v>2.6879228334432348</v>
      </c>
    </row>
    <row r="12" spans="1:21" x14ac:dyDescent="0.45">
      <c r="A12" s="2" t="s">
        <v>8</v>
      </c>
      <c r="B12" s="6">
        <v>4967926</v>
      </c>
      <c r="C12" s="6">
        <v>4759990</v>
      </c>
      <c r="D12" s="37">
        <f t="shared" si="0"/>
        <v>207936</v>
      </c>
      <c r="E12" s="50">
        <f t="shared" si="1"/>
        <v>4.3684125386818096</v>
      </c>
      <c r="F12" s="8">
        <v>0</v>
      </c>
      <c r="G12" s="6">
        <v>87734</v>
      </c>
      <c r="H12" s="37">
        <f t="shared" si="2"/>
        <v>-87734</v>
      </c>
      <c r="I12" s="50">
        <f t="shared" si="3"/>
        <v>-100</v>
      </c>
      <c r="J12" s="26">
        <f t="shared" si="4"/>
        <v>4967926</v>
      </c>
      <c r="K12" s="6">
        <f t="shared" si="5"/>
        <v>4847724</v>
      </c>
      <c r="L12" s="37">
        <f t="shared" si="6"/>
        <v>120202</v>
      </c>
      <c r="M12" s="54">
        <f t="shared" si="7"/>
        <v>2.4795553542239723</v>
      </c>
      <c r="N12" s="27">
        <v>15757946</v>
      </c>
      <c r="O12" s="27">
        <v>15237234</v>
      </c>
      <c r="P12" s="37">
        <f t="shared" si="8"/>
        <v>520712</v>
      </c>
      <c r="Q12" s="50">
        <f t="shared" si="9"/>
        <v>3.4173656452345602</v>
      </c>
      <c r="R12" s="6">
        <v>10781740</v>
      </c>
      <c r="S12" s="9">
        <v>10466742</v>
      </c>
      <c r="T12" s="37">
        <f t="shared" si="10"/>
        <v>314998</v>
      </c>
      <c r="U12" s="50">
        <f t="shared" si="11"/>
        <v>3.0095133710184019</v>
      </c>
    </row>
    <row r="13" spans="1:21" x14ac:dyDescent="0.45">
      <c r="A13" s="2" t="s">
        <v>9</v>
      </c>
      <c r="B13" s="6">
        <v>16237966</v>
      </c>
      <c r="C13" s="6">
        <v>15045335</v>
      </c>
      <c r="D13" s="37">
        <f t="shared" si="0"/>
        <v>1192631</v>
      </c>
      <c r="E13" s="50">
        <f t="shared" si="1"/>
        <v>7.9269155522293078</v>
      </c>
      <c r="F13" s="8">
        <v>0</v>
      </c>
      <c r="G13" s="6">
        <v>860952</v>
      </c>
      <c r="H13" s="37">
        <f t="shared" si="2"/>
        <v>-860952</v>
      </c>
      <c r="I13" s="50">
        <f t="shared" si="3"/>
        <v>-100</v>
      </c>
      <c r="J13" s="26">
        <f t="shared" si="4"/>
        <v>16237966</v>
      </c>
      <c r="K13" s="6">
        <f t="shared" si="5"/>
        <v>15906287</v>
      </c>
      <c r="L13" s="37">
        <f t="shared" si="6"/>
        <v>331679</v>
      </c>
      <c r="M13" s="54">
        <f t="shared" si="7"/>
        <v>2.0852069373575421</v>
      </c>
      <c r="N13" s="27">
        <v>63574396</v>
      </c>
      <c r="O13" s="27">
        <v>61079161</v>
      </c>
      <c r="P13" s="37">
        <f t="shared" si="8"/>
        <v>2495235</v>
      </c>
      <c r="Q13" s="50">
        <f t="shared" si="9"/>
        <v>4.0852476673672644</v>
      </c>
      <c r="R13" s="6">
        <v>47303023</v>
      </c>
      <c r="S13" s="9">
        <v>45991727</v>
      </c>
      <c r="T13" s="37">
        <f t="shared" si="10"/>
        <v>1311296</v>
      </c>
      <c r="U13" s="50">
        <f t="shared" si="11"/>
        <v>2.8511562525147083</v>
      </c>
    </row>
    <row r="14" spans="1:21" x14ac:dyDescent="0.45">
      <c r="A14" s="2" t="s">
        <v>10</v>
      </c>
      <c r="B14" s="6">
        <v>6301481</v>
      </c>
      <c r="C14" s="6">
        <v>6149254</v>
      </c>
      <c r="D14" s="37">
        <f t="shared" si="0"/>
        <v>152227</v>
      </c>
      <c r="E14" s="50">
        <f t="shared" si="1"/>
        <v>2.4755360568940565</v>
      </c>
      <c r="F14" s="8">
        <v>0</v>
      </c>
      <c r="G14" s="6">
        <v>83820</v>
      </c>
      <c r="H14" s="37">
        <f t="shared" si="2"/>
        <v>-83820</v>
      </c>
      <c r="I14" s="50">
        <f t="shared" si="3"/>
        <v>-100</v>
      </c>
      <c r="J14" s="26">
        <f t="shared" si="4"/>
        <v>6301481</v>
      </c>
      <c r="K14" s="6">
        <f t="shared" si="5"/>
        <v>6233074</v>
      </c>
      <c r="L14" s="37">
        <f t="shared" si="6"/>
        <v>68407</v>
      </c>
      <c r="M14" s="54">
        <f t="shared" si="7"/>
        <v>1.097484162710094</v>
      </c>
      <c r="N14" s="27">
        <v>17077004</v>
      </c>
      <c r="O14" s="27">
        <v>16571719</v>
      </c>
      <c r="P14" s="37">
        <f t="shared" si="8"/>
        <v>505285</v>
      </c>
      <c r="Q14" s="50">
        <f t="shared" si="9"/>
        <v>3.04908018293093</v>
      </c>
      <c r="R14" s="6">
        <v>10766549</v>
      </c>
      <c r="S14" s="9">
        <v>10411043</v>
      </c>
      <c r="T14" s="37">
        <f t="shared" si="10"/>
        <v>355506</v>
      </c>
      <c r="U14" s="50">
        <f t="shared" si="11"/>
        <v>3.4147011015130735</v>
      </c>
    </row>
    <row r="15" spans="1:21" x14ac:dyDescent="0.45">
      <c r="A15" s="2" t="s">
        <v>11</v>
      </c>
      <c r="B15" s="6">
        <v>8585070</v>
      </c>
      <c r="C15" s="6">
        <v>8908481</v>
      </c>
      <c r="D15" s="37">
        <f t="shared" si="0"/>
        <v>-323411</v>
      </c>
      <c r="E15" s="50">
        <f t="shared" si="1"/>
        <v>-3.6303720016914176</v>
      </c>
      <c r="F15" s="8">
        <v>0</v>
      </c>
      <c r="G15" s="6">
        <v>153930</v>
      </c>
      <c r="H15" s="37">
        <f t="shared" si="2"/>
        <v>-153930</v>
      </c>
      <c r="I15" s="50">
        <f t="shared" si="3"/>
        <v>-100</v>
      </c>
      <c r="J15" s="26">
        <f t="shared" si="4"/>
        <v>8585070</v>
      </c>
      <c r="K15" s="6">
        <f t="shared" si="5"/>
        <v>9062411</v>
      </c>
      <c r="L15" s="37">
        <f t="shared" si="6"/>
        <v>-477341</v>
      </c>
      <c r="M15" s="54">
        <f t="shared" si="7"/>
        <v>-5.2672627626356832</v>
      </c>
      <c r="N15" s="27">
        <v>29000647</v>
      </c>
      <c r="O15" s="27">
        <v>28649171</v>
      </c>
      <c r="P15" s="37">
        <f t="shared" si="8"/>
        <v>351476</v>
      </c>
      <c r="Q15" s="50">
        <f t="shared" si="9"/>
        <v>1.2268278199044635</v>
      </c>
      <c r="R15" s="6">
        <v>20400338</v>
      </c>
      <c r="S15" s="9">
        <v>19720944</v>
      </c>
      <c r="T15" s="37">
        <f t="shared" si="10"/>
        <v>679394</v>
      </c>
      <c r="U15" s="50">
        <f t="shared" si="11"/>
        <v>3.4450379251621976</v>
      </c>
    </row>
    <row r="16" spans="1:21" x14ac:dyDescent="0.45">
      <c r="A16" s="2" t="s">
        <v>12</v>
      </c>
      <c r="B16" s="6">
        <v>17978691</v>
      </c>
      <c r="C16" s="6">
        <v>16937914</v>
      </c>
      <c r="D16" s="37">
        <f t="shared" si="0"/>
        <v>1040777</v>
      </c>
      <c r="E16" s="50">
        <f t="shared" si="1"/>
        <v>6.1446586633985723</v>
      </c>
      <c r="F16" s="8">
        <v>0</v>
      </c>
      <c r="G16" s="6">
        <v>969421</v>
      </c>
      <c r="H16" s="37">
        <f t="shared" si="2"/>
        <v>-969421</v>
      </c>
      <c r="I16" s="50">
        <f t="shared" si="3"/>
        <v>-100</v>
      </c>
      <c r="J16" s="26">
        <f t="shared" si="4"/>
        <v>17978691</v>
      </c>
      <c r="K16" s="6">
        <f t="shared" si="5"/>
        <v>17907335</v>
      </c>
      <c r="L16" s="37">
        <f t="shared" si="6"/>
        <v>71356</v>
      </c>
      <c r="M16" s="54">
        <f t="shared" si="7"/>
        <v>0.39847358638234187</v>
      </c>
      <c r="N16" s="27">
        <v>71180976</v>
      </c>
      <c r="O16" s="27">
        <v>68163276</v>
      </c>
      <c r="P16" s="37">
        <f t="shared" si="8"/>
        <v>3017700</v>
      </c>
      <c r="Q16" s="50">
        <f t="shared" si="9"/>
        <v>4.4271639760976367</v>
      </c>
      <c r="R16" s="6">
        <v>53164881</v>
      </c>
      <c r="S16" s="9">
        <v>51178381</v>
      </c>
      <c r="T16" s="37">
        <f t="shared" si="10"/>
        <v>1986500</v>
      </c>
      <c r="U16" s="50">
        <f t="shared" si="11"/>
        <v>3.8815217699051496</v>
      </c>
    </row>
    <row r="17" spans="1:21" x14ac:dyDescent="0.45">
      <c r="A17" s="2" t="s">
        <v>13</v>
      </c>
      <c r="B17" s="6">
        <v>633041</v>
      </c>
      <c r="C17" s="6">
        <v>546128</v>
      </c>
      <c r="D17" s="37">
        <f t="shared" si="0"/>
        <v>86913</v>
      </c>
      <c r="E17" s="50">
        <f t="shared" si="1"/>
        <v>15.914401019541202</v>
      </c>
      <c r="F17" s="8">
        <v>0</v>
      </c>
      <c r="G17" s="6">
        <v>62601</v>
      </c>
      <c r="H17" s="37">
        <f t="shared" si="2"/>
        <v>-62601</v>
      </c>
      <c r="I17" s="50">
        <f t="shared" si="3"/>
        <v>-100</v>
      </c>
      <c r="J17" s="26">
        <f t="shared" si="4"/>
        <v>633041</v>
      </c>
      <c r="K17" s="6">
        <f t="shared" si="5"/>
        <v>608729</v>
      </c>
      <c r="L17" s="37">
        <f t="shared" si="6"/>
        <v>24312</v>
      </c>
      <c r="M17" s="54">
        <f t="shared" si="7"/>
        <v>3.9938954772977819</v>
      </c>
      <c r="N17" s="27">
        <v>46504242</v>
      </c>
      <c r="O17" s="27">
        <v>45035209</v>
      </c>
      <c r="P17" s="37">
        <f t="shared" si="8"/>
        <v>1469033</v>
      </c>
      <c r="Q17" s="50">
        <f t="shared" si="9"/>
        <v>3.261965543448464</v>
      </c>
      <c r="R17" s="6">
        <v>45846764</v>
      </c>
      <c r="S17" s="9">
        <v>44458041</v>
      </c>
      <c r="T17" s="37">
        <f t="shared" si="10"/>
        <v>1388723</v>
      </c>
      <c r="U17" s="50">
        <f t="shared" si="11"/>
        <v>3.1236711487130142</v>
      </c>
    </row>
    <row r="18" spans="1:21" x14ac:dyDescent="0.45">
      <c r="A18" s="2" t="s">
        <v>14</v>
      </c>
      <c r="B18" s="6">
        <v>17258878</v>
      </c>
      <c r="C18" s="6">
        <v>16323800</v>
      </c>
      <c r="D18" s="37">
        <f t="shared" si="0"/>
        <v>935078</v>
      </c>
      <c r="E18" s="50">
        <f t="shared" si="1"/>
        <v>5.7283108099829727</v>
      </c>
      <c r="F18" s="8">
        <v>0</v>
      </c>
      <c r="G18" s="6">
        <v>722426</v>
      </c>
      <c r="H18" s="37">
        <f t="shared" si="2"/>
        <v>-722426</v>
      </c>
      <c r="I18" s="50">
        <f t="shared" si="3"/>
        <v>-100</v>
      </c>
      <c r="J18" s="26">
        <f t="shared" si="4"/>
        <v>17258878</v>
      </c>
      <c r="K18" s="6">
        <f t="shared" si="5"/>
        <v>17046226</v>
      </c>
      <c r="L18" s="37">
        <f t="shared" si="6"/>
        <v>212652</v>
      </c>
      <c r="M18" s="54">
        <f t="shared" si="7"/>
        <v>1.2475019397255371</v>
      </c>
      <c r="N18" s="27">
        <v>53908039</v>
      </c>
      <c r="O18" s="27">
        <v>51572420</v>
      </c>
      <c r="P18" s="37">
        <f t="shared" si="8"/>
        <v>2335619</v>
      </c>
      <c r="Q18" s="50">
        <f t="shared" si="9"/>
        <v>4.5288140444059044</v>
      </c>
      <c r="R18" s="6">
        <v>36620834</v>
      </c>
      <c r="S18" s="9">
        <v>35213074</v>
      </c>
      <c r="T18" s="37">
        <f t="shared" si="10"/>
        <v>1407760</v>
      </c>
      <c r="U18" s="50">
        <f t="shared" si="11"/>
        <v>3.9978333047549386</v>
      </c>
    </row>
    <row r="19" spans="1:21" x14ac:dyDescent="0.45">
      <c r="A19" s="2" t="s">
        <v>15</v>
      </c>
      <c r="B19" s="6">
        <v>2838821</v>
      </c>
      <c r="C19" s="6">
        <v>2933270</v>
      </c>
      <c r="D19" s="37">
        <f t="shared" si="0"/>
        <v>-94449</v>
      </c>
      <c r="E19" s="50">
        <f t="shared" si="1"/>
        <v>-3.2199217937660007</v>
      </c>
      <c r="F19" s="8">
        <v>0</v>
      </c>
      <c r="G19" s="6">
        <v>122296</v>
      </c>
      <c r="H19" s="37">
        <f t="shared" si="2"/>
        <v>-122296</v>
      </c>
      <c r="I19" s="50">
        <f t="shared" si="3"/>
        <v>-100</v>
      </c>
      <c r="J19" s="26">
        <f t="shared" si="4"/>
        <v>2838821</v>
      </c>
      <c r="K19" s="6">
        <f t="shared" si="5"/>
        <v>3055566</v>
      </c>
      <c r="L19" s="37">
        <f t="shared" si="6"/>
        <v>-216745</v>
      </c>
      <c r="M19" s="54">
        <f t="shared" si="7"/>
        <v>-7.0934484805761038</v>
      </c>
      <c r="N19" s="27">
        <v>20355796</v>
      </c>
      <c r="O19" s="27">
        <v>19636003</v>
      </c>
      <c r="P19" s="37">
        <f t="shared" si="8"/>
        <v>719793</v>
      </c>
      <c r="Q19" s="50">
        <f t="shared" si="9"/>
        <v>3.6656798229252718</v>
      </c>
      <c r="R19" s="6">
        <v>17506278</v>
      </c>
      <c r="S19" s="9">
        <v>16689199</v>
      </c>
      <c r="T19" s="37">
        <f t="shared" si="10"/>
        <v>817079</v>
      </c>
      <c r="U19" s="50">
        <f t="shared" si="11"/>
        <v>4.895855097659263</v>
      </c>
    </row>
    <row r="20" spans="1:21" x14ac:dyDescent="0.45">
      <c r="A20" s="2" t="s">
        <v>16</v>
      </c>
      <c r="B20" s="6">
        <v>8763939</v>
      </c>
      <c r="C20" s="6">
        <v>8368146</v>
      </c>
      <c r="D20" s="37">
        <f t="shared" si="0"/>
        <v>395793</v>
      </c>
      <c r="E20" s="50">
        <f t="shared" si="1"/>
        <v>4.729757344099883</v>
      </c>
      <c r="F20" s="8">
        <v>0</v>
      </c>
      <c r="G20" s="6">
        <v>103879</v>
      </c>
      <c r="H20" s="37">
        <f t="shared" si="2"/>
        <v>-103879</v>
      </c>
      <c r="I20" s="50">
        <f t="shared" si="3"/>
        <v>-100</v>
      </c>
      <c r="J20" s="26">
        <f t="shared" si="4"/>
        <v>8763939</v>
      </c>
      <c r="K20" s="6">
        <f t="shared" si="5"/>
        <v>8472025</v>
      </c>
      <c r="L20" s="37">
        <f t="shared" si="6"/>
        <v>291914</v>
      </c>
      <c r="M20" s="54">
        <f t="shared" si="7"/>
        <v>3.4456225046550326</v>
      </c>
      <c r="N20" s="27">
        <v>21685009</v>
      </c>
      <c r="O20" s="27">
        <v>20930544</v>
      </c>
      <c r="P20" s="37">
        <f t="shared" si="8"/>
        <v>754465</v>
      </c>
      <c r="Q20" s="50">
        <f t="shared" si="9"/>
        <v>3.6046124744774977</v>
      </c>
      <c r="R20" s="6">
        <v>12909675</v>
      </c>
      <c r="S20" s="9">
        <v>12547972</v>
      </c>
      <c r="T20" s="37">
        <f t="shared" si="10"/>
        <v>361703</v>
      </c>
      <c r="U20" s="50">
        <f t="shared" si="11"/>
        <v>2.8825614210806316</v>
      </c>
    </row>
    <row r="21" spans="1:21" x14ac:dyDescent="0.45">
      <c r="A21" s="2" t="s">
        <v>17</v>
      </c>
      <c r="B21" s="6">
        <v>16970659</v>
      </c>
      <c r="C21" s="6">
        <v>16424970</v>
      </c>
      <c r="D21" s="37">
        <f t="shared" si="0"/>
        <v>545689</v>
      </c>
      <c r="E21" s="50">
        <f t="shared" si="1"/>
        <v>3.3223135262956394</v>
      </c>
      <c r="F21" s="8">
        <v>0</v>
      </c>
      <c r="G21" s="6">
        <v>521293</v>
      </c>
      <c r="H21" s="37">
        <f t="shared" si="2"/>
        <v>-521293</v>
      </c>
      <c r="I21" s="50">
        <f t="shared" si="3"/>
        <v>-100</v>
      </c>
      <c r="J21" s="26">
        <f t="shared" si="4"/>
        <v>16970659</v>
      </c>
      <c r="K21" s="6">
        <f t="shared" si="5"/>
        <v>16946263</v>
      </c>
      <c r="L21" s="37">
        <f t="shared" si="6"/>
        <v>24396</v>
      </c>
      <c r="M21" s="54">
        <f t="shared" si="7"/>
        <v>0.14396094289341743</v>
      </c>
      <c r="N21" s="27">
        <v>44226733</v>
      </c>
      <c r="O21" s="27">
        <v>42846106</v>
      </c>
      <c r="P21" s="37">
        <f t="shared" si="8"/>
        <v>1380627</v>
      </c>
      <c r="Q21" s="50">
        <f t="shared" si="9"/>
        <v>3.2222928263305972</v>
      </c>
      <c r="R21" s="6">
        <v>27232834</v>
      </c>
      <c r="S21" s="9">
        <v>26391604</v>
      </c>
      <c r="T21" s="37">
        <f t="shared" si="10"/>
        <v>841230</v>
      </c>
      <c r="U21" s="50">
        <f t="shared" si="11"/>
        <v>3.1874909914531901</v>
      </c>
    </row>
    <row r="22" spans="1:21" x14ac:dyDescent="0.45">
      <c r="A22" s="2" t="s">
        <v>18</v>
      </c>
      <c r="B22" s="6">
        <v>8693890</v>
      </c>
      <c r="C22" s="6">
        <v>8330024</v>
      </c>
      <c r="D22" s="37">
        <f t="shared" si="0"/>
        <v>363866</v>
      </c>
      <c r="E22" s="50">
        <f t="shared" si="1"/>
        <v>4.3681266704633792</v>
      </c>
      <c r="F22" s="8">
        <v>0</v>
      </c>
      <c r="G22" s="6">
        <v>91780</v>
      </c>
      <c r="H22" s="37">
        <f t="shared" si="2"/>
        <v>-91780</v>
      </c>
      <c r="I22" s="50">
        <f t="shared" si="3"/>
        <v>-100</v>
      </c>
      <c r="J22" s="26">
        <f t="shared" si="4"/>
        <v>8693890</v>
      </c>
      <c r="K22" s="6">
        <f t="shared" si="5"/>
        <v>8421804</v>
      </c>
      <c r="L22" s="37">
        <f t="shared" si="6"/>
        <v>272086</v>
      </c>
      <c r="M22" s="54">
        <f t="shared" si="7"/>
        <v>3.2307329878491498</v>
      </c>
      <c r="N22" s="27">
        <v>19922957</v>
      </c>
      <c r="O22" s="27">
        <v>19380561</v>
      </c>
      <c r="P22" s="37">
        <f t="shared" si="8"/>
        <v>542396</v>
      </c>
      <c r="Q22" s="50">
        <f t="shared" si="9"/>
        <v>2.7986599562314085</v>
      </c>
      <c r="R22" s="6">
        <v>11218598</v>
      </c>
      <c r="S22" s="9">
        <v>11037179</v>
      </c>
      <c r="T22" s="37">
        <f t="shared" si="10"/>
        <v>181419</v>
      </c>
      <c r="U22" s="50">
        <f t="shared" si="11"/>
        <v>1.6437080525739445</v>
      </c>
    </row>
    <row r="23" spans="1:21" x14ac:dyDescent="0.45">
      <c r="A23" s="2" t="s">
        <v>19</v>
      </c>
      <c r="B23" s="6">
        <v>9775220</v>
      </c>
      <c r="C23" s="6">
        <v>9411099</v>
      </c>
      <c r="D23" s="37">
        <f t="shared" si="0"/>
        <v>364121</v>
      </c>
      <c r="E23" s="50">
        <f t="shared" si="1"/>
        <v>3.869059288399801</v>
      </c>
      <c r="F23" s="8">
        <v>0</v>
      </c>
      <c r="G23" s="6">
        <v>103886</v>
      </c>
      <c r="H23" s="37">
        <f t="shared" si="2"/>
        <v>-103886</v>
      </c>
      <c r="I23" s="50">
        <f t="shared" si="3"/>
        <v>-100</v>
      </c>
      <c r="J23" s="26">
        <f t="shared" si="4"/>
        <v>9775220</v>
      </c>
      <c r="K23" s="6">
        <f t="shared" si="5"/>
        <v>9514985</v>
      </c>
      <c r="L23" s="37">
        <f t="shared" si="6"/>
        <v>260235</v>
      </c>
      <c r="M23" s="54">
        <f t="shared" si="7"/>
        <v>2.7350016841855229</v>
      </c>
      <c r="N23" s="27">
        <v>24037356</v>
      </c>
      <c r="O23" s="27">
        <v>23102014</v>
      </c>
      <c r="P23" s="37">
        <f t="shared" si="8"/>
        <v>935342</v>
      </c>
      <c r="Q23" s="50">
        <f t="shared" si="9"/>
        <v>4.0487465724849736</v>
      </c>
      <c r="R23" s="6">
        <v>14249505</v>
      </c>
      <c r="S23" s="9">
        <v>13674992</v>
      </c>
      <c r="T23" s="37">
        <f t="shared" si="10"/>
        <v>574513</v>
      </c>
      <c r="U23" s="50">
        <f t="shared" si="11"/>
        <v>4.2011944138614421</v>
      </c>
    </row>
    <row r="24" spans="1:21" x14ac:dyDescent="0.45">
      <c r="A24" s="2" t="s">
        <v>20</v>
      </c>
      <c r="B24" s="6">
        <v>6929439</v>
      </c>
      <c r="C24" s="6">
        <v>6774763</v>
      </c>
      <c r="D24" s="37">
        <f t="shared" si="0"/>
        <v>154676</v>
      </c>
      <c r="E24" s="50">
        <f t="shared" si="1"/>
        <v>2.2831204574979225</v>
      </c>
      <c r="F24" s="8">
        <v>0</v>
      </c>
      <c r="G24" s="6">
        <v>130435</v>
      </c>
      <c r="H24" s="37">
        <f t="shared" si="2"/>
        <v>-130435</v>
      </c>
      <c r="I24" s="50">
        <f t="shared" si="3"/>
        <v>-100</v>
      </c>
      <c r="J24" s="26">
        <f t="shared" si="4"/>
        <v>6929439</v>
      </c>
      <c r="K24" s="6">
        <f t="shared" si="5"/>
        <v>6905198</v>
      </c>
      <c r="L24" s="37">
        <f t="shared" si="6"/>
        <v>24241</v>
      </c>
      <c r="M24" s="54">
        <f t="shared" si="7"/>
        <v>0.35105437961373553</v>
      </c>
      <c r="N24" s="27">
        <v>22240688</v>
      </c>
      <c r="O24" s="27">
        <v>21796753</v>
      </c>
      <c r="P24" s="37">
        <f t="shared" si="8"/>
        <v>443935</v>
      </c>
      <c r="Q24" s="50">
        <f t="shared" si="9"/>
        <v>2.0367024391201749</v>
      </c>
      <c r="R24" s="6">
        <v>15299562</v>
      </c>
      <c r="S24" s="9">
        <v>15006967</v>
      </c>
      <c r="T24" s="37">
        <f t="shared" si="10"/>
        <v>292595</v>
      </c>
      <c r="U24" s="50">
        <f t="shared" si="11"/>
        <v>1.94972774978448</v>
      </c>
    </row>
    <row r="25" spans="1:21" x14ac:dyDescent="0.45">
      <c r="A25" s="2" t="s">
        <v>21</v>
      </c>
      <c r="B25" s="6">
        <v>10591563</v>
      </c>
      <c r="C25" s="6">
        <v>9749765</v>
      </c>
      <c r="D25" s="37">
        <f t="shared" si="0"/>
        <v>841798</v>
      </c>
      <c r="E25" s="50">
        <f t="shared" si="1"/>
        <v>8.6340337433774117</v>
      </c>
      <c r="F25" s="8">
        <v>0</v>
      </c>
      <c r="G25" s="6">
        <v>187307</v>
      </c>
      <c r="H25" s="37">
        <f t="shared" si="2"/>
        <v>-187307</v>
      </c>
      <c r="I25" s="50">
        <f t="shared" si="3"/>
        <v>-100</v>
      </c>
      <c r="J25" s="26">
        <f t="shared" si="4"/>
        <v>10591563</v>
      </c>
      <c r="K25" s="6">
        <f t="shared" si="5"/>
        <v>9937072</v>
      </c>
      <c r="L25" s="37">
        <f t="shared" si="6"/>
        <v>654491</v>
      </c>
      <c r="M25" s="54">
        <f t="shared" si="7"/>
        <v>6.5863566249696026</v>
      </c>
      <c r="N25" s="27">
        <v>33548753</v>
      </c>
      <c r="O25" s="27">
        <v>32052001</v>
      </c>
      <c r="P25" s="37">
        <f t="shared" si="8"/>
        <v>1496752</v>
      </c>
      <c r="Q25" s="50">
        <f t="shared" si="9"/>
        <v>4.6697614916460184</v>
      </c>
      <c r="R25" s="6">
        <v>22939561</v>
      </c>
      <c r="S25" s="9">
        <v>22280144</v>
      </c>
      <c r="T25" s="37">
        <f t="shared" si="10"/>
        <v>659417</v>
      </c>
      <c r="U25" s="50">
        <f t="shared" si="11"/>
        <v>2.9596621996698103</v>
      </c>
    </row>
    <row r="26" spans="1:21" x14ac:dyDescent="0.45">
      <c r="A26" s="2" t="s">
        <v>22</v>
      </c>
      <c r="B26" s="6">
        <v>1832083</v>
      </c>
      <c r="C26" s="6">
        <v>2076904</v>
      </c>
      <c r="D26" s="37">
        <f t="shared" si="0"/>
        <v>-244821</v>
      </c>
      <c r="E26" s="50">
        <f t="shared" si="1"/>
        <v>-11.787786050775573</v>
      </c>
      <c r="F26" s="8">
        <v>0</v>
      </c>
      <c r="G26" s="6">
        <v>90621</v>
      </c>
      <c r="H26" s="37">
        <f t="shared" si="2"/>
        <v>-90621</v>
      </c>
      <c r="I26" s="50">
        <f t="shared" si="3"/>
        <v>-100</v>
      </c>
      <c r="J26" s="26">
        <f t="shared" si="4"/>
        <v>1832083</v>
      </c>
      <c r="K26" s="6">
        <f t="shared" si="5"/>
        <v>2167525</v>
      </c>
      <c r="L26" s="37">
        <f t="shared" si="6"/>
        <v>-335442</v>
      </c>
      <c r="M26" s="54">
        <f t="shared" si="7"/>
        <v>-15.475807660811292</v>
      </c>
      <c r="N26" s="27">
        <v>25141911</v>
      </c>
      <c r="O26" s="27">
        <v>24102723</v>
      </c>
      <c r="P26" s="37">
        <f t="shared" si="8"/>
        <v>1039188</v>
      </c>
      <c r="Q26" s="50">
        <f t="shared" si="9"/>
        <v>4.3114962570826476</v>
      </c>
      <c r="R26" s="6">
        <v>23296616</v>
      </c>
      <c r="S26" s="9">
        <v>22009206</v>
      </c>
      <c r="T26" s="37">
        <f t="shared" si="10"/>
        <v>1287410</v>
      </c>
      <c r="U26" s="50">
        <f t="shared" si="11"/>
        <v>5.8494159216829544</v>
      </c>
    </row>
    <row r="27" spans="1:21" x14ac:dyDescent="0.45">
      <c r="A27" s="2" t="s">
        <v>23</v>
      </c>
      <c r="B27" s="6">
        <v>6129271</v>
      </c>
      <c r="C27" s="6">
        <v>5704456</v>
      </c>
      <c r="D27" s="37">
        <f t="shared" si="0"/>
        <v>424815</v>
      </c>
      <c r="E27" s="50">
        <f t="shared" si="1"/>
        <v>7.447072954897016</v>
      </c>
      <c r="F27" s="9">
        <v>0</v>
      </c>
      <c r="G27" s="6">
        <v>65588</v>
      </c>
      <c r="H27" s="37">
        <f t="shared" si="2"/>
        <v>-65588</v>
      </c>
      <c r="I27" s="50">
        <f t="shared" si="3"/>
        <v>-100</v>
      </c>
      <c r="J27" s="26">
        <f t="shared" si="4"/>
        <v>6129271</v>
      </c>
      <c r="K27" s="6">
        <f t="shared" si="5"/>
        <v>5770044</v>
      </c>
      <c r="L27" s="37">
        <f t="shared" si="6"/>
        <v>359227</v>
      </c>
      <c r="M27" s="54">
        <f t="shared" si="7"/>
        <v>6.2257237553127842</v>
      </c>
      <c r="N27" s="27">
        <v>14328579</v>
      </c>
      <c r="O27" s="27">
        <v>13814589</v>
      </c>
      <c r="P27" s="37">
        <f t="shared" si="8"/>
        <v>513990</v>
      </c>
      <c r="Q27" s="50">
        <f t="shared" si="9"/>
        <v>3.7206318624462886</v>
      </c>
      <c r="R27" s="6">
        <v>8191779</v>
      </c>
      <c r="S27" s="9">
        <v>8100611</v>
      </c>
      <c r="T27" s="37">
        <f t="shared" si="10"/>
        <v>91168</v>
      </c>
      <c r="U27" s="50">
        <f t="shared" si="11"/>
        <v>1.125445969446015</v>
      </c>
    </row>
    <row r="28" spans="1:21" x14ac:dyDescent="0.45">
      <c r="A28" s="2" t="s">
        <v>24</v>
      </c>
      <c r="B28" s="6">
        <v>9832006</v>
      </c>
      <c r="C28" s="6">
        <v>9265867</v>
      </c>
      <c r="D28" s="37">
        <f t="shared" si="0"/>
        <v>566139</v>
      </c>
      <c r="E28" s="50">
        <f t="shared" si="1"/>
        <v>6.1099409261971882</v>
      </c>
      <c r="F28" s="9">
        <v>0</v>
      </c>
      <c r="G28" s="6">
        <v>93515</v>
      </c>
      <c r="H28" s="37">
        <f t="shared" si="2"/>
        <v>-93515</v>
      </c>
      <c r="I28" s="50">
        <f t="shared" si="3"/>
        <v>-100</v>
      </c>
      <c r="J28" s="26">
        <f t="shared" si="4"/>
        <v>9832006</v>
      </c>
      <c r="K28" s="6">
        <f t="shared" si="5"/>
        <v>9359382</v>
      </c>
      <c r="L28" s="37">
        <f t="shared" si="6"/>
        <v>472624</v>
      </c>
      <c r="M28" s="54">
        <f t="shared" si="7"/>
        <v>5.0497351214001007</v>
      </c>
      <c r="N28" s="27">
        <v>22185947</v>
      </c>
      <c r="O28" s="27">
        <v>21308134</v>
      </c>
      <c r="P28" s="37">
        <f t="shared" si="8"/>
        <v>877813</v>
      </c>
      <c r="Q28" s="50">
        <f t="shared" si="9"/>
        <v>4.1196146035124448</v>
      </c>
      <c r="R28" s="6">
        <v>12342283</v>
      </c>
      <c r="S28" s="9">
        <v>12027580</v>
      </c>
      <c r="T28" s="37">
        <f t="shared" si="10"/>
        <v>314703</v>
      </c>
      <c r="U28" s="50">
        <f t="shared" si="11"/>
        <v>2.6165113846675636</v>
      </c>
    </row>
    <row r="29" spans="1:21" x14ac:dyDescent="0.45">
      <c r="A29" s="2" t="s">
        <v>25</v>
      </c>
      <c r="B29" s="6">
        <v>7112396</v>
      </c>
      <c r="C29" s="6">
        <v>7596934</v>
      </c>
      <c r="D29" s="37">
        <f t="shared" si="0"/>
        <v>-484538</v>
      </c>
      <c r="E29" s="50">
        <f t="shared" si="1"/>
        <v>-6.3780730489431665</v>
      </c>
      <c r="F29" s="9">
        <v>0</v>
      </c>
      <c r="G29" s="6">
        <v>122056</v>
      </c>
      <c r="H29" s="37">
        <f t="shared" si="2"/>
        <v>-122056</v>
      </c>
      <c r="I29" s="50">
        <f t="shared" si="3"/>
        <v>-100</v>
      </c>
      <c r="J29" s="26">
        <f t="shared" si="4"/>
        <v>7112396</v>
      </c>
      <c r="K29" s="6">
        <f t="shared" si="5"/>
        <v>7718990</v>
      </c>
      <c r="L29" s="37">
        <f t="shared" si="6"/>
        <v>-606594</v>
      </c>
      <c r="M29" s="54">
        <f t="shared" si="7"/>
        <v>-7.8584633481841522</v>
      </c>
      <c r="N29" s="27">
        <v>24886604</v>
      </c>
      <c r="O29" s="27">
        <v>24220909</v>
      </c>
      <c r="P29" s="37">
        <f t="shared" si="8"/>
        <v>665695</v>
      </c>
      <c r="Q29" s="50">
        <f t="shared" si="9"/>
        <v>2.7484311179237775</v>
      </c>
      <c r="R29" s="6">
        <v>17761131</v>
      </c>
      <c r="S29" s="9">
        <v>16607281</v>
      </c>
      <c r="T29" s="37">
        <f t="shared" si="10"/>
        <v>1153850</v>
      </c>
      <c r="U29" s="50">
        <f t="shared" si="11"/>
        <v>6.9478561842844622</v>
      </c>
    </row>
    <row r="30" spans="1:21" x14ac:dyDescent="0.45">
      <c r="A30" s="2" t="s">
        <v>26</v>
      </c>
      <c r="B30" s="6">
        <v>548842</v>
      </c>
      <c r="C30" s="6">
        <v>408069</v>
      </c>
      <c r="D30" s="37">
        <f t="shared" si="0"/>
        <v>140773</v>
      </c>
      <c r="E30" s="50">
        <f t="shared" si="1"/>
        <v>34.497352163482155</v>
      </c>
      <c r="F30" s="9">
        <v>0</v>
      </c>
      <c r="G30" s="6">
        <v>22260</v>
      </c>
      <c r="H30" s="37">
        <f t="shared" si="2"/>
        <v>-22260</v>
      </c>
      <c r="I30" s="50">
        <f t="shared" si="3"/>
        <v>-100</v>
      </c>
      <c r="J30" s="26">
        <f t="shared" si="4"/>
        <v>548842</v>
      </c>
      <c r="K30" s="6">
        <f t="shared" si="5"/>
        <v>430329</v>
      </c>
      <c r="L30" s="37">
        <f t="shared" si="6"/>
        <v>118513</v>
      </c>
      <c r="M30" s="54">
        <f t="shared" si="7"/>
        <v>27.540091418426371</v>
      </c>
      <c r="N30" s="27">
        <v>16636207</v>
      </c>
      <c r="O30" s="27">
        <v>16061770</v>
      </c>
      <c r="P30" s="37">
        <f t="shared" si="8"/>
        <v>574437</v>
      </c>
      <c r="Q30" s="50">
        <f t="shared" si="9"/>
        <v>3.5764240180254037</v>
      </c>
      <c r="R30" s="6">
        <v>16078623</v>
      </c>
      <c r="S30" s="9">
        <v>15642630</v>
      </c>
      <c r="T30" s="37">
        <f t="shared" si="10"/>
        <v>435993</v>
      </c>
      <c r="U30" s="50">
        <f t="shared" si="11"/>
        <v>2.7872103348349997</v>
      </c>
    </row>
    <row r="31" spans="1:21" x14ac:dyDescent="0.45">
      <c r="A31" s="2" t="s">
        <v>27</v>
      </c>
      <c r="B31" s="6">
        <v>2896734</v>
      </c>
      <c r="C31" s="6">
        <v>2763622</v>
      </c>
      <c r="D31" s="37">
        <f t="shared" si="0"/>
        <v>133112</v>
      </c>
      <c r="E31" s="50">
        <f t="shared" si="1"/>
        <v>4.8165776651075909</v>
      </c>
      <c r="F31" s="9">
        <v>0</v>
      </c>
      <c r="G31" s="6">
        <v>72156</v>
      </c>
      <c r="H31" s="37">
        <f t="shared" si="2"/>
        <v>-72156</v>
      </c>
      <c r="I31" s="50">
        <f t="shared" si="3"/>
        <v>-100</v>
      </c>
      <c r="J31" s="26">
        <f t="shared" si="4"/>
        <v>2896734</v>
      </c>
      <c r="K31" s="6">
        <f t="shared" si="5"/>
        <v>2835778</v>
      </c>
      <c r="L31" s="37">
        <f t="shared" si="6"/>
        <v>60956</v>
      </c>
      <c r="M31" s="54">
        <f t="shared" si="7"/>
        <v>2.1495335671551263</v>
      </c>
      <c r="N31" s="27">
        <v>12061355</v>
      </c>
      <c r="O31" s="27">
        <v>11781654</v>
      </c>
      <c r="P31" s="37">
        <f t="shared" si="8"/>
        <v>279701</v>
      </c>
      <c r="Q31" s="50">
        <f t="shared" si="9"/>
        <v>2.3740384839004758</v>
      </c>
      <c r="R31" s="6">
        <v>9158283</v>
      </c>
      <c r="S31" s="9">
        <v>9009912</v>
      </c>
      <c r="T31" s="37">
        <f t="shared" si="10"/>
        <v>148371</v>
      </c>
      <c r="U31" s="50">
        <f t="shared" si="11"/>
        <v>1.6467530426490296</v>
      </c>
    </row>
    <row r="32" spans="1:21" x14ac:dyDescent="0.45">
      <c r="A32" s="2" t="s">
        <v>28</v>
      </c>
      <c r="B32" s="6">
        <v>5293417</v>
      </c>
      <c r="C32" s="6">
        <v>5113642</v>
      </c>
      <c r="D32" s="37">
        <f t="shared" si="0"/>
        <v>179775</v>
      </c>
      <c r="E32" s="50">
        <f t="shared" si="1"/>
        <v>3.5155961250318279</v>
      </c>
      <c r="F32" s="9">
        <v>0</v>
      </c>
      <c r="G32" s="6">
        <v>61133</v>
      </c>
      <c r="H32" s="37">
        <f t="shared" si="2"/>
        <v>-61133</v>
      </c>
      <c r="I32" s="50">
        <f t="shared" si="3"/>
        <v>-100</v>
      </c>
      <c r="J32" s="26">
        <f t="shared" si="4"/>
        <v>5293417</v>
      </c>
      <c r="K32" s="6">
        <f t="shared" si="5"/>
        <v>5174775</v>
      </c>
      <c r="L32" s="37">
        <f t="shared" si="6"/>
        <v>118642</v>
      </c>
      <c r="M32" s="54">
        <f t="shared" si="7"/>
        <v>2.2926987163693013</v>
      </c>
      <c r="N32" s="27">
        <v>13190236</v>
      </c>
      <c r="O32" s="27">
        <v>12689871</v>
      </c>
      <c r="P32" s="37">
        <f t="shared" si="8"/>
        <v>500365</v>
      </c>
      <c r="Q32" s="50">
        <f t="shared" si="9"/>
        <v>3.9430266864020957</v>
      </c>
      <c r="R32" s="6">
        <v>7889888</v>
      </c>
      <c r="S32" s="9">
        <v>7567483</v>
      </c>
      <c r="T32" s="37">
        <f t="shared" si="10"/>
        <v>322405</v>
      </c>
      <c r="U32" s="50">
        <f t="shared" si="11"/>
        <v>4.2603993956775277</v>
      </c>
    </row>
    <row r="33" spans="1:21" x14ac:dyDescent="0.45">
      <c r="A33" s="2" t="s">
        <v>29</v>
      </c>
      <c r="B33" s="6">
        <v>27243911</v>
      </c>
      <c r="C33" s="6">
        <v>25653075</v>
      </c>
      <c r="D33" s="37">
        <f t="shared" si="0"/>
        <v>1590836</v>
      </c>
      <c r="E33" s="50">
        <f t="shared" si="1"/>
        <v>6.2013462323717627</v>
      </c>
      <c r="F33" s="9">
        <v>0</v>
      </c>
      <c r="G33" s="6">
        <v>1328044</v>
      </c>
      <c r="H33" s="37">
        <f t="shared" si="2"/>
        <v>-1328044</v>
      </c>
      <c r="I33" s="50">
        <f t="shared" si="3"/>
        <v>-100</v>
      </c>
      <c r="J33" s="26">
        <f t="shared" si="4"/>
        <v>27243911</v>
      </c>
      <c r="K33" s="6">
        <f t="shared" si="5"/>
        <v>26981119</v>
      </c>
      <c r="L33" s="37">
        <f t="shared" si="6"/>
        <v>262792</v>
      </c>
      <c r="M33" s="54">
        <f t="shared" si="7"/>
        <v>0.97398480767236784</v>
      </c>
      <c r="N33" s="27">
        <v>98843028</v>
      </c>
      <c r="O33" s="27">
        <v>95540303</v>
      </c>
      <c r="P33" s="37">
        <f t="shared" si="8"/>
        <v>3302725</v>
      </c>
      <c r="Q33" s="50">
        <f t="shared" si="9"/>
        <v>3.4568919045609547</v>
      </c>
      <c r="R33" s="6">
        <v>71547177</v>
      </c>
      <c r="S33" s="9">
        <v>69821377</v>
      </c>
      <c r="T33" s="37">
        <f t="shared" si="10"/>
        <v>1725800</v>
      </c>
      <c r="U33" s="50">
        <f t="shared" si="11"/>
        <v>2.4717358410161427</v>
      </c>
    </row>
    <row r="34" spans="1:21" x14ac:dyDescent="0.45">
      <c r="A34" s="2" t="s">
        <v>30</v>
      </c>
      <c r="B34" s="6">
        <v>4171933</v>
      </c>
      <c r="C34" s="6">
        <v>3921076</v>
      </c>
      <c r="D34" s="37">
        <f t="shared" si="0"/>
        <v>250857</v>
      </c>
      <c r="E34" s="50">
        <f t="shared" si="1"/>
        <v>6.3976571736941601</v>
      </c>
      <c r="F34" s="9">
        <v>0</v>
      </c>
      <c r="G34" s="6">
        <v>69196</v>
      </c>
      <c r="H34" s="37">
        <f t="shared" si="2"/>
        <v>-69196</v>
      </c>
      <c r="I34" s="50">
        <f t="shared" si="3"/>
        <v>-100</v>
      </c>
      <c r="J34" s="26">
        <f t="shared" si="4"/>
        <v>4171933</v>
      </c>
      <c r="K34" s="6">
        <f t="shared" si="5"/>
        <v>3990272</v>
      </c>
      <c r="L34" s="37">
        <f t="shared" si="6"/>
        <v>181661</v>
      </c>
      <c r="M34" s="54">
        <f t="shared" si="7"/>
        <v>4.552596915698981</v>
      </c>
      <c r="N34" s="27">
        <v>12367204</v>
      </c>
      <c r="O34" s="27">
        <v>11939326</v>
      </c>
      <c r="P34" s="37">
        <f t="shared" si="8"/>
        <v>427878</v>
      </c>
      <c r="Q34" s="50">
        <f t="shared" si="9"/>
        <v>3.583770139118414</v>
      </c>
      <c r="R34" s="6">
        <v>8188772</v>
      </c>
      <c r="S34" s="9">
        <v>8010021</v>
      </c>
      <c r="T34" s="37">
        <f t="shared" si="10"/>
        <v>178751</v>
      </c>
      <c r="U34" s="50">
        <f t="shared" si="11"/>
        <v>2.2315921518807569</v>
      </c>
    </row>
    <row r="35" spans="1:21" x14ac:dyDescent="0.45">
      <c r="A35" s="2" t="s">
        <v>31</v>
      </c>
      <c r="B35" s="6">
        <v>4633342</v>
      </c>
      <c r="C35" s="6">
        <v>4591589</v>
      </c>
      <c r="D35" s="37">
        <f t="shared" si="0"/>
        <v>41753</v>
      </c>
      <c r="E35" s="50">
        <f t="shared" si="1"/>
        <v>0.90933661527632381</v>
      </c>
      <c r="F35" s="9">
        <v>0</v>
      </c>
      <c r="G35" s="6">
        <v>50683</v>
      </c>
      <c r="H35" s="37">
        <f t="shared" si="2"/>
        <v>-50683</v>
      </c>
      <c r="I35" s="50">
        <f t="shared" si="3"/>
        <v>-100</v>
      </c>
      <c r="J35" s="26">
        <f t="shared" si="4"/>
        <v>4633342</v>
      </c>
      <c r="K35" s="6">
        <f t="shared" si="5"/>
        <v>4642272</v>
      </c>
      <c r="L35" s="37">
        <f t="shared" si="6"/>
        <v>-8930</v>
      </c>
      <c r="M35" s="54">
        <f t="shared" si="7"/>
        <v>-0.19236270515816667</v>
      </c>
      <c r="N35" s="27">
        <v>11266856</v>
      </c>
      <c r="O35" s="27">
        <v>10992990</v>
      </c>
      <c r="P35" s="37">
        <f t="shared" si="8"/>
        <v>273866</v>
      </c>
      <c r="Q35" s="50">
        <f t="shared" si="9"/>
        <v>2.4912785329560094</v>
      </c>
      <c r="R35" s="6">
        <v>6627594</v>
      </c>
      <c r="S35" s="9">
        <v>6393824</v>
      </c>
      <c r="T35" s="37">
        <f t="shared" si="10"/>
        <v>233770</v>
      </c>
      <c r="U35" s="50">
        <f t="shared" si="11"/>
        <v>3.6561844680116362</v>
      </c>
    </row>
    <row r="36" spans="1:21" x14ac:dyDescent="0.45">
      <c r="A36" s="2" t="s">
        <v>32</v>
      </c>
      <c r="B36" s="6">
        <v>4579959</v>
      </c>
      <c r="C36" s="6">
        <v>4435609</v>
      </c>
      <c r="D36" s="37">
        <f t="shared" si="0"/>
        <v>144350</v>
      </c>
      <c r="E36" s="50">
        <f t="shared" si="1"/>
        <v>3.2543445556179496</v>
      </c>
      <c r="F36" s="9">
        <v>0</v>
      </c>
      <c r="G36" s="6">
        <v>74735</v>
      </c>
      <c r="H36" s="37">
        <f t="shared" si="2"/>
        <v>-74735</v>
      </c>
      <c r="I36" s="50">
        <f t="shared" si="3"/>
        <v>-100</v>
      </c>
      <c r="J36" s="26">
        <f t="shared" si="4"/>
        <v>4579959</v>
      </c>
      <c r="K36" s="6">
        <f t="shared" si="5"/>
        <v>4510344</v>
      </c>
      <c r="L36" s="37">
        <f t="shared" si="6"/>
        <v>69615</v>
      </c>
      <c r="M36" s="54">
        <f t="shared" si="7"/>
        <v>1.5434521180646144</v>
      </c>
      <c r="N36" s="27">
        <v>14486840</v>
      </c>
      <c r="O36" s="27">
        <v>13925984</v>
      </c>
      <c r="P36" s="37">
        <f t="shared" si="8"/>
        <v>560856</v>
      </c>
      <c r="Q36" s="50">
        <f t="shared" si="9"/>
        <v>4.0274066091128713</v>
      </c>
      <c r="R36" s="6">
        <v>9899268</v>
      </c>
      <c r="S36" s="9">
        <v>9480777</v>
      </c>
      <c r="T36" s="37">
        <f t="shared" si="10"/>
        <v>418491</v>
      </c>
      <c r="U36" s="50">
        <f t="shared" si="11"/>
        <v>4.414100236721108</v>
      </c>
    </row>
    <row r="37" spans="1:21" x14ac:dyDescent="0.45">
      <c r="A37" s="2" t="s">
        <v>33</v>
      </c>
      <c r="B37" s="6">
        <v>4083927</v>
      </c>
      <c r="C37" s="6">
        <v>3995072</v>
      </c>
      <c r="D37" s="37">
        <f t="shared" si="0"/>
        <v>88855</v>
      </c>
      <c r="E37" s="50">
        <f t="shared" si="1"/>
        <v>2.2241151098152834</v>
      </c>
      <c r="F37" s="9">
        <v>0</v>
      </c>
      <c r="G37" s="6">
        <v>60894</v>
      </c>
      <c r="H37" s="37">
        <f t="shared" si="2"/>
        <v>-60894</v>
      </c>
      <c r="I37" s="50">
        <f t="shared" si="3"/>
        <v>-100</v>
      </c>
      <c r="J37" s="26">
        <f t="shared" si="4"/>
        <v>4083927</v>
      </c>
      <c r="K37" s="6">
        <f t="shared" si="5"/>
        <v>4055966</v>
      </c>
      <c r="L37" s="37">
        <f t="shared" si="6"/>
        <v>27961</v>
      </c>
      <c r="M37" s="54">
        <f t="shared" si="7"/>
        <v>0.68937954608101482</v>
      </c>
      <c r="N37" s="27">
        <v>11459560</v>
      </c>
      <c r="O37" s="27">
        <v>11173383</v>
      </c>
      <c r="P37" s="37">
        <f t="shared" si="8"/>
        <v>286177</v>
      </c>
      <c r="Q37" s="50">
        <f t="shared" si="9"/>
        <v>2.5612386150192901</v>
      </c>
      <c r="R37" s="6">
        <v>7369611</v>
      </c>
      <c r="S37" s="9">
        <v>7170610</v>
      </c>
      <c r="T37" s="37">
        <f t="shared" si="10"/>
        <v>199001</v>
      </c>
      <c r="U37" s="50">
        <f t="shared" si="11"/>
        <v>2.77523111701794</v>
      </c>
    </row>
    <row r="38" spans="1:21" x14ac:dyDescent="0.45">
      <c r="A38" s="2" t="s">
        <v>34</v>
      </c>
      <c r="B38" s="6">
        <v>4896738</v>
      </c>
      <c r="C38" s="6">
        <v>4860056</v>
      </c>
      <c r="D38" s="37">
        <f t="shared" si="0"/>
        <v>36682</v>
      </c>
      <c r="E38" s="50">
        <f t="shared" si="1"/>
        <v>0.75476496567117302</v>
      </c>
      <c r="F38" s="9">
        <v>0</v>
      </c>
      <c r="G38" s="6">
        <v>40350</v>
      </c>
      <c r="H38" s="37">
        <f t="shared" si="2"/>
        <v>-40350</v>
      </c>
      <c r="I38" s="50">
        <f t="shared" si="3"/>
        <v>-100</v>
      </c>
      <c r="J38" s="26">
        <f t="shared" si="4"/>
        <v>4896738</v>
      </c>
      <c r="K38" s="6">
        <f t="shared" si="5"/>
        <v>4900406</v>
      </c>
      <c r="L38" s="37">
        <f t="shared" si="6"/>
        <v>-3668</v>
      </c>
      <c r="M38" s="54">
        <f t="shared" si="7"/>
        <v>-7.485094092203326E-2</v>
      </c>
      <c r="N38" s="27">
        <v>10236619</v>
      </c>
      <c r="O38" s="27">
        <v>10111236</v>
      </c>
      <c r="P38" s="37">
        <f t="shared" si="8"/>
        <v>125383</v>
      </c>
      <c r="Q38" s="50">
        <f t="shared" si="9"/>
        <v>1.2400363318589402</v>
      </c>
      <c r="R38" s="6">
        <v>5334502</v>
      </c>
      <c r="S38" s="9">
        <v>5244211</v>
      </c>
      <c r="T38" s="37">
        <f t="shared" si="10"/>
        <v>90291</v>
      </c>
      <c r="U38" s="50">
        <f t="shared" si="11"/>
        <v>1.721727062469447</v>
      </c>
    </row>
    <row r="39" spans="1:21" x14ac:dyDescent="0.45">
      <c r="A39" s="2" t="s">
        <v>35</v>
      </c>
      <c r="B39" s="6">
        <v>2100077</v>
      </c>
      <c r="C39" s="6">
        <v>1833195</v>
      </c>
      <c r="D39" s="37">
        <f t="shared" si="0"/>
        <v>266882</v>
      </c>
      <c r="E39" s="50">
        <f t="shared" si="1"/>
        <v>14.55829848979513</v>
      </c>
      <c r="F39" s="9">
        <v>0</v>
      </c>
      <c r="G39" s="6">
        <v>33299</v>
      </c>
      <c r="H39" s="37">
        <f t="shared" si="2"/>
        <v>-33299</v>
      </c>
      <c r="I39" s="50">
        <f t="shared" si="3"/>
        <v>-100</v>
      </c>
      <c r="J39" s="26">
        <f t="shared" si="4"/>
        <v>2100077</v>
      </c>
      <c r="K39" s="6">
        <f t="shared" si="5"/>
        <v>1866494</v>
      </c>
      <c r="L39" s="37">
        <f t="shared" si="6"/>
        <v>233583</v>
      </c>
      <c r="M39" s="54">
        <f t="shared" si="7"/>
        <v>12.51453259426496</v>
      </c>
      <c r="N39" s="27">
        <v>6974744</v>
      </c>
      <c r="O39" s="27">
        <v>6579061</v>
      </c>
      <c r="P39" s="37">
        <f t="shared" si="8"/>
        <v>395683</v>
      </c>
      <c r="Q39" s="50">
        <f t="shared" si="9"/>
        <v>6.0142777213952003</v>
      </c>
      <c r="R39" s="6">
        <v>4871002</v>
      </c>
      <c r="S39" s="9">
        <v>4741331</v>
      </c>
      <c r="T39" s="37">
        <f t="shared" si="10"/>
        <v>129671</v>
      </c>
      <c r="U39" s="50">
        <f t="shared" si="11"/>
        <v>2.734907138944731</v>
      </c>
    </row>
    <row r="40" spans="1:21" x14ac:dyDescent="0.45">
      <c r="A40" s="2" t="s">
        <v>36</v>
      </c>
      <c r="B40" s="6">
        <v>2949744</v>
      </c>
      <c r="C40" s="6">
        <v>2754572</v>
      </c>
      <c r="D40" s="37">
        <f t="shared" si="0"/>
        <v>195172</v>
      </c>
      <c r="E40" s="50">
        <f t="shared" si="1"/>
        <v>7.085383863627448</v>
      </c>
      <c r="F40" s="9">
        <v>0</v>
      </c>
      <c r="G40" s="6">
        <v>14778</v>
      </c>
      <c r="H40" s="37">
        <f t="shared" si="2"/>
        <v>-14778</v>
      </c>
      <c r="I40" s="50">
        <f t="shared" si="3"/>
        <v>-100</v>
      </c>
      <c r="J40" s="26">
        <f t="shared" si="4"/>
        <v>2949744</v>
      </c>
      <c r="K40" s="6">
        <f t="shared" si="5"/>
        <v>2769350</v>
      </c>
      <c r="L40" s="37">
        <f t="shared" si="6"/>
        <v>180394</v>
      </c>
      <c r="M40" s="54">
        <f t="shared" si="7"/>
        <v>6.5139473161572203</v>
      </c>
      <c r="N40" s="27">
        <v>4752588</v>
      </c>
      <c r="O40" s="27">
        <v>4539376</v>
      </c>
      <c r="P40" s="37">
        <f t="shared" si="8"/>
        <v>213212</v>
      </c>
      <c r="Q40" s="50">
        <f t="shared" si="9"/>
        <v>4.6969451307844912</v>
      </c>
      <c r="R40" s="6">
        <v>1800347</v>
      </c>
      <c r="S40" s="9">
        <v>1781675</v>
      </c>
      <c r="T40" s="37">
        <f t="shared" si="10"/>
        <v>18672</v>
      </c>
      <c r="U40" s="50">
        <f t="shared" si="11"/>
        <v>1.048002581840124</v>
      </c>
    </row>
    <row r="41" spans="1:21" x14ac:dyDescent="0.45">
      <c r="A41" s="2" t="s">
        <v>37</v>
      </c>
      <c r="B41" s="6">
        <v>2465595</v>
      </c>
      <c r="C41" s="6">
        <v>2311868</v>
      </c>
      <c r="D41" s="37">
        <f t="shared" si="0"/>
        <v>153727</v>
      </c>
      <c r="E41" s="50">
        <f t="shared" si="1"/>
        <v>6.6494713365988112</v>
      </c>
      <c r="F41" s="9">
        <v>0</v>
      </c>
      <c r="G41" s="6">
        <v>9858</v>
      </c>
      <c r="H41" s="37">
        <f t="shared" si="2"/>
        <v>-9858</v>
      </c>
      <c r="I41" s="50">
        <f t="shared" si="3"/>
        <v>-100</v>
      </c>
      <c r="J41" s="26">
        <f t="shared" si="4"/>
        <v>2465595</v>
      </c>
      <c r="K41" s="6">
        <f t="shared" si="5"/>
        <v>2321726</v>
      </c>
      <c r="L41" s="37">
        <f t="shared" si="6"/>
        <v>143869</v>
      </c>
      <c r="M41" s="54">
        <f t="shared" si="7"/>
        <v>6.1966399135815253</v>
      </c>
      <c r="N41" s="27">
        <v>3599369</v>
      </c>
      <c r="O41" s="27">
        <v>3440257</v>
      </c>
      <c r="P41" s="37">
        <f t="shared" si="8"/>
        <v>159112</v>
      </c>
      <c r="Q41" s="50">
        <f t="shared" si="9"/>
        <v>4.6250033064390239</v>
      </c>
      <c r="R41" s="6">
        <v>1131883</v>
      </c>
      <c r="S41" s="9">
        <v>1126018</v>
      </c>
      <c r="T41" s="37">
        <f t="shared" si="10"/>
        <v>5865</v>
      </c>
      <c r="U41" s="50">
        <f t="shared" si="11"/>
        <v>0.52086201108685337</v>
      </c>
    </row>
    <row r="42" spans="1:21" x14ac:dyDescent="0.45">
      <c r="A42" s="2" t="s">
        <v>38</v>
      </c>
      <c r="B42" s="6">
        <v>1981754</v>
      </c>
      <c r="C42" s="6">
        <v>1892050</v>
      </c>
      <c r="D42" s="37">
        <f t="shared" si="0"/>
        <v>89704</v>
      </c>
      <c r="E42" s="50">
        <f t="shared" si="1"/>
        <v>4.7411009222800615</v>
      </c>
      <c r="F42" s="9">
        <v>0</v>
      </c>
      <c r="G42" s="6">
        <v>18290</v>
      </c>
      <c r="H42" s="37">
        <f t="shared" si="2"/>
        <v>-18290</v>
      </c>
      <c r="I42" s="50">
        <f t="shared" si="3"/>
        <v>-100</v>
      </c>
      <c r="J42" s="26">
        <f t="shared" si="4"/>
        <v>1981754</v>
      </c>
      <c r="K42" s="6">
        <f t="shared" si="5"/>
        <v>1910340</v>
      </c>
      <c r="L42" s="37">
        <f t="shared" si="6"/>
        <v>71414</v>
      </c>
      <c r="M42" s="54">
        <f t="shared" si="7"/>
        <v>3.7382874252750886</v>
      </c>
      <c r="N42" s="27">
        <v>4178762</v>
      </c>
      <c r="O42" s="27">
        <v>4057231</v>
      </c>
      <c r="P42" s="37">
        <f t="shared" si="8"/>
        <v>121531</v>
      </c>
      <c r="Q42" s="50">
        <f t="shared" si="9"/>
        <v>2.9954173178702526</v>
      </c>
      <c r="R42" s="6">
        <v>2194812</v>
      </c>
      <c r="S42" s="9">
        <v>2162385</v>
      </c>
      <c r="T42" s="37">
        <f t="shared" si="10"/>
        <v>32427</v>
      </c>
      <c r="U42" s="58">
        <f t="shared" si="11"/>
        <v>1.499594198072951</v>
      </c>
    </row>
    <row r="43" spans="1:21" x14ac:dyDescent="0.45">
      <c r="A43" s="2" t="s">
        <v>39</v>
      </c>
      <c r="B43" s="6">
        <v>3911822</v>
      </c>
      <c r="C43" s="6">
        <v>3707049</v>
      </c>
      <c r="D43" s="37">
        <f t="shared" si="0"/>
        <v>204773</v>
      </c>
      <c r="E43" s="50">
        <f t="shared" si="1"/>
        <v>5.5238816643643052</v>
      </c>
      <c r="F43" s="9">
        <v>0</v>
      </c>
      <c r="G43" s="6">
        <v>37456</v>
      </c>
      <c r="H43" s="37">
        <f t="shared" si="2"/>
        <v>-37456</v>
      </c>
      <c r="I43" s="50">
        <f t="shared" si="3"/>
        <v>-100</v>
      </c>
      <c r="J43" s="26">
        <f t="shared" si="4"/>
        <v>3911822</v>
      </c>
      <c r="K43" s="6">
        <f t="shared" si="5"/>
        <v>3744505</v>
      </c>
      <c r="L43" s="37">
        <f t="shared" si="6"/>
        <v>167317</v>
      </c>
      <c r="M43" s="54">
        <f t="shared" si="7"/>
        <v>4.468334265810836</v>
      </c>
      <c r="N43" s="27">
        <v>8574383</v>
      </c>
      <c r="O43" s="27">
        <v>8250733</v>
      </c>
      <c r="P43" s="37">
        <f t="shared" si="8"/>
        <v>323650</v>
      </c>
      <c r="Q43" s="58">
        <f t="shared" si="9"/>
        <v>3.9226817786977231</v>
      </c>
      <c r="R43" s="6">
        <v>4658055</v>
      </c>
      <c r="S43" s="9">
        <v>4537997</v>
      </c>
      <c r="T43" s="37">
        <f t="shared" si="10"/>
        <v>120058</v>
      </c>
      <c r="U43" s="58">
        <f t="shared" si="11"/>
        <v>2.6456165572608326</v>
      </c>
    </row>
    <row r="44" spans="1:21" x14ac:dyDescent="0.45">
      <c r="A44" s="2" t="s">
        <v>40</v>
      </c>
      <c r="B44" s="22" t="s">
        <v>58</v>
      </c>
      <c r="C44" s="22" t="s">
        <v>58</v>
      </c>
      <c r="D44" s="22" t="s">
        <v>58</v>
      </c>
      <c r="E44" s="51" t="s">
        <v>58</v>
      </c>
      <c r="F44" s="38" t="s">
        <v>53</v>
      </c>
      <c r="G44" s="38" t="s">
        <v>53</v>
      </c>
      <c r="H44" s="22" t="s">
        <v>58</v>
      </c>
      <c r="I44" s="51" t="s">
        <v>58</v>
      </c>
      <c r="J44" s="39" t="s">
        <v>53</v>
      </c>
      <c r="K44" s="38" t="s">
        <v>53</v>
      </c>
      <c r="L44" s="22" t="s">
        <v>58</v>
      </c>
      <c r="M44" s="55" t="s">
        <v>58</v>
      </c>
      <c r="N44" s="27">
        <v>2589350</v>
      </c>
      <c r="O44" s="27">
        <v>2474550</v>
      </c>
      <c r="P44" s="37">
        <f t="shared" si="8"/>
        <v>114800</v>
      </c>
      <c r="Q44" s="58">
        <f t="shared" si="9"/>
        <v>4.6392273342627854</v>
      </c>
      <c r="R44" s="6">
        <v>3456661</v>
      </c>
      <c r="S44" s="9">
        <v>3391220</v>
      </c>
      <c r="T44" s="37">
        <f t="shared" ref="T44" si="12">R44-S44</f>
        <v>65441</v>
      </c>
      <c r="U44" s="58">
        <f t="shared" ref="U44" si="13">(R44/S44-1)*100</f>
        <v>1.9297185083834156</v>
      </c>
    </row>
    <row r="45" spans="1:21" x14ac:dyDescent="0.45">
      <c r="A45" s="2" t="s">
        <v>41</v>
      </c>
      <c r="B45" s="6">
        <v>2329302</v>
      </c>
      <c r="C45" s="6">
        <v>2229359</v>
      </c>
      <c r="D45" s="37">
        <f t="shared" si="0"/>
        <v>99943</v>
      </c>
      <c r="E45" s="50">
        <f t="shared" si="1"/>
        <v>4.4830375009139445</v>
      </c>
      <c r="F45" s="9">
        <v>0</v>
      </c>
      <c r="G45" s="6">
        <v>15911</v>
      </c>
      <c r="H45" s="37">
        <f t="shared" ref="H45:H48" si="14">F45-G45</f>
        <v>-15911</v>
      </c>
      <c r="I45" s="50">
        <f t="shared" ref="I45:I52" si="15">(F45/G45-1)*100</f>
        <v>-100</v>
      </c>
      <c r="J45" s="26">
        <f t="shared" si="4"/>
        <v>2329302</v>
      </c>
      <c r="K45" s="6">
        <f t="shared" si="5"/>
        <v>2245270</v>
      </c>
      <c r="L45" s="37">
        <f t="shared" ref="L45:L48" si="16">J45-K45</f>
        <v>84032</v>
      </c>
      <c r="M45" s="54">
        <f t="shared" ref="M45:M52" si="17">(J45/K45-1)*100</f>
        <v>3.742623381597765</v>
      </c>
      <c r="N45" s="27">
        <v>4134752</v>
      </c>
      <c r="O45" s="27">
        <v>3997065</v>
      </c>
      <c r="P45" s="37">
        <f t="shared" ref="P45:P48" si="18">N45-O45</f>
        <v>137687</v>
      </c>
      <c r="Q45" s="58">
        <f t="shared" ref="Q45:Q52" si="19">(N45/O45-1)*100</f>
        <v>3.4447025504964257</v>
      </c>
      <c r="R45" s="6">
        <v>1803277</v>
      </c>
      <c r="S45" s="9">
        <v>1764951</v>
      </c>
      <c r="T45" s="37">
        <f t="shared" ref="T45:T48" si="20">R45-S45</f>
        <v>38326</v>
      </c>
      <c r="U45" s="58">
        <f t="shared" ref="U45:U52" si="21">(R45/S45-1)*100</f>
        <v>2.1715050446159623</v>
      </c>
    </row>
    <row r="46" spans="1:21" x14ac:dyDescent="0.45">
      <c r="A46" s="2" t="s">
        <v>42</v>
      </c>
      <c r="B46" s="6">
        <v>1680350</v>
      </c>
      <c r="C46" s="6">
        <v>1700127</v>
      </c>
      <c r="D46" s="37">
        <f t="shared" si="0"/>
        <v>-19777</v>
      </c>
      <c r="E46" s="50">
        <f t="shared" si="1"/>
        <v>-1.1632660383606663</v>
      </c>
      <c r="F46" s="9">
        <v>0</v>
      </c>
      <c r="G46" s="6">
        <v>11625</v>
      </c>
      <c r="H46" s="37">
        <f t="shared" si="14"/>
        <v>-11625</v>
      </c>
      <c r="I46" s="50">
        <f t="shared" si="15"/>
        <v>-100</v>
      </c>
      <c r="J46" s="26">
        <f t="shared" si="4"/>
        <v>1680350</v>
      </c>
      <c r="K46" s="6">
        <f t="shared" si="5"/>
        <v>1711752</v>
      </c>
      <c r="L46" s="37">
        <f t="shared" si="16"/>
        <v>-31402</v>
      </c>
      <c r="M46" s="54">
        <f t="shared" si="17"/>
        <v>-1.8344947165243597</v>
      </c>
      <c r="N46" s="27">
        <v>3127608</v>
      </c>
      <c r="O46" s="27">
        <v>3110896</v>
      </c>
      <c r="P46" s="37">
        <f t="shared" si="18"/>
        <v>16712</v>
      </c>
      <c r="Q46" s="50">
        <f t="shared" si="19"/>
        <v>0.53720857270702638</v>
      </c>
      <c r="R46" s="6">
        <v>1445615</v>
      </c>
      <c r="S46" s="9">
        <v>1408625</v>
      </c>
      <c r="T46" s="37">
        <f t="shared" si="20"/>
        <v>36990</v>
      </c>
      <c r="U46" s="58">
        <f t="shared" si="21"/>
        <v>2.6259650368266829</v>
      </c>
    </row>
    <row r="47" spans="1:21" x14ac:dyDescent="0.45">
      <c r="A47" s="2" t="s">
        <v>43</v>
      </c>
      <c r="B47" s="6">
        <v>2211667</v>
      </c>
      <c r="C47" s="6">
        <v>2224576</v>
      </c>
      <c r="D47" s="37">
        <f t="shared" si="0"/>
        <v>-12909</v>
      </c>
      <c r="E47" s="50">
        <f t="shared" si="1"/>
        <v>-0.58029035645443816</v>
      </c>
      <c r="F47" s="9">
        <v>0</v>
      </c>
      <c r="G47" s="6">
        <v>12547</v>
      </c>
      <c r="H47" s="37">
        <f t="shared" si="14"/>
        <v>-12547</v>
      </c>
      <c r="I47" s="50">
        <f t="shared" si="15"/>
        <v>-100</v>
      </c>
      <c r="J47" s="26">
        <f t="shared" si="4"/>
        <v>2211667</v>
      </c>
      <c r="K47" s="6">
        <f t="shared" si="5"/>
        <v>2237123</v>
      </c>
      <c r="L47" s="37">
        <f t="shared" si="16"/>
        <v>-25456</v>
      </c>
      <c r="M47" s="54">
        <f t="shared" si="17"/>
        <v>-1.1378900489601995</v>
      </c>
      <c r="N47" s="27">
        <v>4003898</v>
      </c>
      <c r="O47" s="27">
        <v>3869282</v>
      </c>
      <c r="P47" s="37">
        <f t="shared" si="18"/>
        <v>134616</v>
      </c>
      <c r="Q47" s="50">
        <f t="shared" si="19"/>
        <v>3.4790950879258764</v>
      </c>
      <c r="R47" s="6">
        <v>1790127</v>
      </c>
      <c r="S47" s="9">
        <v>1642039</v>
      </c>
      <c r="T47" s="37">
        <f t="shared" si="20"/>
        <v>148088</v>
      </c>
      <c r="U47" s="58">
        <f t="shared" si="21"/>
        <v>9.0185434085304994</v>
      </c>
    </row>
    <row r="48" spans="1:21" x14ac:dyDescent="0.45">
      <c r="A48" s="3" t="s">
        <v>44</v>
      </c>
      <c r="B48" s="28">
        <v>1707312</v>
      </c>
      <c r="C48" s="28">
        <v>1642520</v>
      </c>
      <c r="D48" s="37">
        <f t="shared" si="0"/>
        <v>64792</v>
      </c>
      <c r="E48" s="52">
        <f t="shared" si="1"/>
        <v>3.9446703845310793</v>
      </c>
      <c r="F48" s="35">
        <v>0</v>
      </c>
      <c r="G48" s="28">
        <v>5117</v>
      </c>
      <c r="H48" s="40">
        <f t="shared" si="14"/>
        <v>-5117</v>
      </c>
      <c r="I48" s="52">
        <f t="shared" si="15"/>
        <v>-100</v>
      </c>
      <c r="J48" s="26">
        <f t="shared" si="4"/>
        <v>1707312</v>
      </c>
      <c r="K48" s="6">
        <f t="shared" si="5"/>
        <v>1647637</v>
      </c>
      <c r="L48" s="37">
        <f t="shared" si="16"/>
        <v>59675</v>
      </c>
      <c r="M48" s="56">
        <f t="shared" si="17"/>
        <v>3.6218536000344637</v>
      </c>
      <c r="N48" s="36">
        <v>2252703</v>
      </c>
      <c r="O48" s="36">
        <v>2171094</v>
      </c>
      <c r="P48" s="37">
        <f t="shared" si="18"/>
        <v>81609</v>
      </c>
      <c r="Q48" s="52">
        <f t="shared" si="19"/>
        <v>3.7588883760905745</v>
      </c>
      <c r="R48" s="28">
        <v>544207</v>
      </c>
      <c r="S48" s="35">
        <v>527078</v>
      </c>
      <c r="T48" s="37">
        <f t="shared" si="20"/>
        <v>17129</v>
      </c>
      <c r="U48" s="52">
        <f t="shared" si="21"/>
        <v>3.2498036343767023</v>
      </c>
    </row>
    <row r="49" spans="1:21" x14ac:dyDescent="0.45">
      <c r="A49" s="4" t="s">
        <v>47</v>
      </c>
      <c r="B49" s="31">
        <f>SUM(B8:B38)</f>
        <v>257693822</v>
      </c>
      <c r="C49" s="31">
        <f>SUM(C8:C38)</f>
        <v>244433551</v>
      </c>
      <c r="D49" s="31">
        <f>SUM(D8:D38)</f>
        <v>13260271</v>
      </c>
      <c r="E49" s="5">
        <f t="shared" si="1"/>
        <v>5.4248980738327512</v>
      </c>
      <c r="F49" s="31">
        <v>0</v>
      </c>
      <c r="G49" s="31">
        <v>8175510</v>
      </c>
      <c r="H49" s="32">
        <f>SUM(H8:H38)</f>
        <v>-8175510</v>
      </c>
      <c r="I49" s="11">
        <f t="shared" si="15"/>
        <v>-100</v>
      </c>
      <c r="J49" s="46">
        <f>SUM(J8:J38)</f>
        <v>257693822</v>
      </c>
      <c r="K49" s="31">
        <f>SUM(K8:K38)</f>
        <v>252609061</v>
      </c>
      <c r="L49" s="32">
        <f>SUM(L8:L38)</f>
        <v>5084761</v>
      </c>
      <c r="M49" s="14">
        <f t="shared" si="17"/>
        <v>2.0128973124998062</v>
      </c>
      <c r="N49" s="44">
        <f>SUM(N8:N38)</f>
        <v>974355579</v>
      </c>
      <c r="O49" s="31">
        <v>959443481</v>
      </c>
      <c r="P49" s="32">
        <f>SUM(P8:P38)</f>
        <v>34824886</v>
      </c>
      <c r="Q49" s="5">
        <f t="shared" si="19"/>
        <v>1.5542445485644985</v>
      </c>
      <c r="R49" s="31">
        <f>SUM(R8:R38)</f>
        <v>716149755</v>
      </c>
      <c r="S49" s="31">
        <f>SUM(S8:S38)</f>
        <v>694449575</v>
      </c>
      <c r="T49" s="32">
        <f>SUM(T8:T38)</f>
        <v>21700180</v>
      </c>
      <c r="U49" s="5">
        <f t="shared" si="21"/>
        <v>3.1248028339566636</v>
      </c>
    </row>
    <row r="50" spans="1:21" x14ac:dyDescent="0.45">
      <c r="A50" s="33" t="s">
        <v>45</v>
      </c>
      <c r="B50" s="31">
        <f>SUM(B39:B43,B45:B48)</f>
        <v>21337623</v>
      </c>
      <c r="C50" s="31">
        <f>SUM(C39:C43,C45:C48)</f>
        <v>20295316</v>
      </c>
      <c r="D50" s="31">
        <f>SUM(D39:D43,D45:D48)</f>
        <v>1042307</v>
      </c>
      <c r="E50" s="5">
        <f t="shared" si="1"/>
        <v>5.1357022477501735</v>
      </c>
      <c r="F50" s="31">
        <v>0</v>
      </c>
      <c r="G50" s="31">
        <v>158881</v>
      </c>
      <c r="H50" s="32">
        <f>SUM(H39:H43,H45:H48)</f>
        <v>-158881</v>
      </c>
      <c r="I50" s="11">
        <f t="shared" si="15"/>
        <v>-100</v>
      </c>
      <c r="J50" s="46">
        <f>SUM(J39:J43,J45:J48)</f>
        <v>21337623</v>
      </c>
      <c r="K50" s="31">
        <f>SUM(K39:K43,K45:K48)</f>
        <v>20454197</v>
      </c>
      <c r="L50" s="32">
        <f>SUM(L39:L43,L45:L48)</f>
        <v>883426</v>
      </c>
      <c r="M50" s="14">
        <f t="shared" si="17"/>
        <v>4.3190451328888546</v>
      </c>
      <c r="N50" s="44">
        <f>SUM(N39:N48)</f>
        <v>44188157</v>
      </c>
      <c r="O50" s="57">
        <v>43599575</v>
      </c>
      <c r="P50" s="57">
        <f>SUM(P39:P48)</f>
        <v>1698612</v>
      </c>
      <c r="Q50" s="11">
        <f t="shared" si="19"/>
        <v>1.3499718747258527</v>
      </c>
      <c r="R50" s="57">
        <f>SUM(R39:R48)</f>
        <v>23695986</v>
      </c>
      <c r="S50" s="57">
        <f>SUM(S39:S48)</f>
        <v>23083319</v>
      </c>
      <c r="T50" s="57">
        <f>SUM(T39:T48)</f>
        <v>612667</v>
      </c>
      <c r="U50" s="5">
        <f t="shared" si="21"/>
        <v>2.6541547166592405</v>
      </c>
    </row>
    <row r="51" spans="1:21" x14ac:dyDescent="0.45">
      <c r="A51" s="4" t="s">
        <v>48</v>
      </c>
      <c r="B51" s="31">
        <f>B49+B50</f>
        <v>279031445</v>
      </c>
      <c r="C51" s="31">
        <f>C49+C50</f>
        <v>264728867</v>
      </c>
      <c r="D51" s="31">
        <f>D49+D50</f>
        <v>14302578</v>
      </c>
      <c r="E51" s="5">
        <f t="shared" si="1"/>
        <v>5.4027270097446456</v>
      </c>
      <c r="F51" s="31">
        <v>0</v>
      </c>
      <c r="G51" s="31">
        <v>8334391</v>
      </c>
      <c r="H51" s="32">
        <f>H49+H50</f>
        <v>-8334391</v>
      </c>
      <c r="I51" s="11">
        <f t="shared" si="15"/>
        <v>-100</v>
      </c>
      <c r="J51" s="46">
        <f>J49+J50</f>
        <v>279031445</v>
      </c>
      <c r="K51" s="31">
        <f>K49+K50</f>
        <v>273063258</v>
      </c>
      <c r="L51" s="32">
        <f>L49+L50</f>
        <v>5968187</v>
      </c>
      <c r="M51" s="14">
        <f t="shared" si="17"/>
        <v>2.1856426396260176</v>
      </c>
      <c r="N51" s="44">
        <f>N49+N50</f>
        <v>1018543736</v>
      </c>
      <c r="O51" s="31">
        <v>1003043056</v>
      </c>
      <c r="P51" s="32">
        <f>P49+P50</f>
        <v>36523498</v>
      </c>
      <c r="Q51" s="5">
        <f t="shared" si="19"/>
        <v>1.545365366648821</v>
      </c>
      <c r="R51" s="31">
        <f>R49+R50</f>
        <v>739845741</v>
      </c>
      <c r="S51" s="31">
        <f>S49+S50</f>
        <v>717532894</v>
      </c>
      <c r="T51" s="32">
        <f>T49+T50</f>
        <v>22312847</v>
      </c>
      <c r="U51" s="5">
        <f t="shared" si="21"/>
        <v>3.109661896559679</v>
      </c>
    </row>
    <row r="52" spans="1:21" ht="18.600000000000001" thickBot="1" x14ac:dyDescent="0.5">
      <c r="A52" s="33" t="s">
        <v>46</v>
      </c>
      <c r="B52" s="31">
        <f>B51+B6+B7</f>
        <v>367461062</v>
      </c>
      <c r="C52" s="31">
        <f>C51+C6+C7</f>
        <v>349740513</v>
      </c>
      <c r="D52" s="31">
        <f>D51+D6+D7</f>
        <v>17720549</v>
      </c>
      <c r="E52" s="5">
        <f t="shared" si="1"/>
        <v>5.066770460189729</v>
      </c>
      <c r="F52" s="31">
        <v>0</v>
      </c>
      <c r="G52" s="31">
        <v>19150965</v>
      </c>
      <c r="H52" s="32">
        <f>H51+H6+H7</f>
        <v>-19150965</v>
      </c>
      <c r="I52" s="11">
        <f t="shared" si="15"/>
        <v>-100</v>
      </c>
      <c r="J52" s="47">
        <f>J51+J6+J7</f>
        <v>367461062</v>
      </c>
      <c r="K52" s="48">
        <f>K51+K6+K7</f>
        <v>368891478</v>
      </c>
      <c r="L52" s="42">
        <f>L51+L6+L7</f>
        <v>-1430416</v>
      </c>
      <c r="M52" s="34">
        <f t="shared" si="17"/>
        <v>-0.38776065192810405</v>
      </c>
      <c r="N52" s="44">
        <f>N51+N6+N7</f>
        <v>1964554658</v>
      </c>
      <c r="O52" s="31">
        <v>1923926753</v>
      </c>
      <c r="P52" s="32">
        <f>P51+P6+P7</f>
        <v>76852773</v>
      </c>
      <c r="Q52" s="5">
        <f t="shared" si="19"/>
        <v>2.1117178674629145</v>
      </c>
      <c r="R52" s="31">
        <f>R51+R6+R7</f>
        <v>1596929938</v>
      </c>
      <c r="S52" s="31">
        <f>S51+S6+S7</f>
        <v>1537578657</v>
      </c>
      <c r="T52" s="32">
        <f>T51+T6+T7</f>
        <v>59351281</v>
      </c>
      <c r="U52" s="5">
        <f t="shared" si="21"/>
        <v>3.8600484423867654</v>
      </c>
    </row>
    <row r="53" spans="1:21" x14ac:dyDescent="0.45">
      <c r="A53" s="1" t="s">
        <v>56</v>
      </c>
    </row>
    <row r="54" spans="1:21" x14ac:dyDescent="0.45">
      <c r="A54" s="1" t="s">
        <v>62</v>
      </c>
      <c r="N54" s="20"/>
    </row>
  </sheetData>
  <mergeCells count="6">
    <mergeCell ref="R4:U4"/>
    <mergeCell ref="A4:A5"/>
    <mergeCell ref="B4:E4"/>
    <mergeCell ref="F4:I4"/>
    <mergeCell ref="J4:M4"/>
    <mergeCell ref="N4:Q4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千円単位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2025-08-29T05:38:09Z</dcterms:modified>
</cp:coreProperties>
</file>