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AFD43D46-976E-466B-89D7-7DF487334F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入力シート" sheetId="2" r:id="rId1"/>
    <sheet name="市区町村別内訳シート" sheetId="3" r:id="rId2"/>
    <sheet name="(別紙）府外有権者内訳シート" sheetId="4" r:id="rId3"/>
    <sheet name="請求書" sheetId="1" r:id="rId4"/>
  </sheets>
  <definedNames>
    <definedName name="_xlnm.Print_Area" localSheetId="1">市区町村別内訳シート!$A$1:$M$38</definedName>
    <definedName name="_xlnm.Print_Area" localSheetId="3">IF(請求書!$AS$112=0,請求書!$A$1:$AX$114,請求書!$A$1:$AX$146)</definedName>
    <definedName name="_xlnm.Print_Area" localSheetId="0">入力シート!$A$1:$AT$103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0" i="2" l="1"/>
  <c r="C66" i="2"/>
  <c r="C63" i="2"/>
  <c r="Z13" i="2"/>
  <c r="Z15" i="2"/>
  <c r="AB9" i="1"/>
  <c r="G3" i="1"/>
  <c r="Q15" i="1" s="1"/>
  <c r="BG33" i="2"/>
  <c r="I46" i="1"/>
  <c r="AB22" i="1"/>
  <c r="AN20" i="1"/>
  <c r="AB20" i="1"/>
  <c r="AB11" i="1"/>
  <c r="AB10" i="1"/>
  <c r="AE8" i="1"/>
  <c r="AL13" i="1"/>
  <c r="AD13" i="1"/>
  <c r="V40" i="1"/>
  <c r="I39" i="1"/>
  <c r="AH144" i="1"/>
  <c r="AC144" i="1"/>
  <c r="N144" i="1"/>
  <c r="E144" i="1"/>
  <c r="AH143" i="1"/>
  <c r="AC143" i="1"/>
  <c r="N143" i="1"/>
  <c r="E143" i="1"/>
  <c r="AH142" i="1"/>
  <c r="AC142" i="1"/>
  <c r="N142" i="1"/>
  <c r="E142" i="1"/>
  <c r="AH141" i="1"/>
  <c r="AC141" i="1"/>
  <c r="N141" i="1"/>
  <c r="E141" i="1"/>
  <c r="AH140" i="1"/>
  <c r="AC140" i="1"/>
  <c r="N140" i="1"/>
  <c r="E140" i="1"/>
  <c r="AH139" i="1"/>
  <c r="AC139" i="1"/>
  <c r="N139" i="1"/>
  <c r="E139" i="1"/>
  <c r="AH138" i="1"/>
  <c r="AC138" i="1"/>
  <c r="N138" i="1"/>
  <c r="E138" i="1"/>
  <c r="AH137" i="1"/>
  <c r="AC137" i="1"/>
  <c r="N137" i="1"/>
  <c r="E137" i="1"/>
  <c r="AH136" i="1"/>
  <c r="AC136" i="1"/>
  <c r="N136" i="1"/>
  <c r="E136" i="1"/>
  <c r="AH135" i="1"/>
  <c r="AC135" i="1"/>
  <c r="N135" i="1"/>
  <c r="E135" i="1"/>
  <c r="AH134" i="1"/>
  <c r="AC134" i="1"/>
  <c r="N134" i="1"/>
  <c r="E134" i="1"/>
  <c r="AH133" i="1"/>
  <c r="AC133" i="1"/>
  <c r="N133" i="1"/>
  <c r="E133" i="1"/>
  <c r="AH132" i="1"/>
  <c r="AC132" i="1"/>
  <c r="N132" i="1"/>
  <c r="E132" i="1"/>
  <c r="AH131" i="1"/>
  <c r="AC131" i="1"/>
  <c r="N131" i="1"/>
  <c r="E131" i="1"/>
  <c r="AH130" i="1"/>
  <c r="AC130" i="1"/>
  <c r="N130" i="1"/>
  <c r="E130" i="1"/>
  <c r="AH129" i="1"/>
  <c r="AC129" i="1"/>
  <c r="N129" i="1"/>
  <c r="E129" i="1"/>
  <c r="AH128" i="1"/>
  <c r="AC128" i="1"/>
  <c r="N128" i="1"/>
  <c r="E128" i="1"/>
  <c r="AH127" i="1"/>
  <c r="AC127" i="1"/>
  <c r="N127" i="1"/>
  <c r="E127" i="1"/>
  <c r="AH126" i="1"/>
  <c r="AC126" i="1"/>
  <c r="N126" i="1"/>
  <c r="E126" i="1"/>
  <c r="AC125" i="1"/>
  <c r="N125" i="1"/>
  <c r="E125" i="1"/>
  <c r="AH125" i="1"/>
  <c r="E27" i="4"/>
  <c r="AC145" i="1" s="1"/>
  <c r="AJ4" i="1"/>
  <c r="AO4" i="1"/>
  <c r="AT4" i="1"/>
  <c r="AF39" i="1"/>
  <c r="BG75" i="2"/>
  <c r="I50" i="1"/>
  <c r="AF40" i="1"/>
  <c r="I40" i="1"/>
  <c r="AI43" i="1"/>
  <c r="AL43" i="1"/>
  <c r="AO43" i="1"/>
  <c r="AR43" i="1"/>
  <c r="AU43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AF43" i="1"/>
  <c r="AC43" i="1"/>
  <c r="I43" i="1"/>
  <c r="AR40" i="1"/>
  <c r="A84" i="2"/>
  <c r="AV13" i="1" l="1"/>
  <c r="L30" i="3"/>
  <c r="I74" i="1"/>
  <c r="P62" i="1"/>
  <c r="B62" i="1"/>
  <c r="B74" i="1"/>
  <c r="AD17" i="1"/>
  <c r="B66" i="1"/>
  <c r="B57" i="1"/>
  <c r="B70" i="1"/>
  <c r="I70" i="1"/>
  <c r="I66" i="1"/>
  <c r="AL17" i="1"/>
  <c r="L74" i="1"/>
  <c r="AE74" i="1"/>
  <c r="B60" i="1"/>
  <c r="Z74" i="1"/>
  <c r="L31" i="3" l="1"/>
  <c r="AS112" i="1"/>
  <c r="AS113" i="1" l="1"/>
  <c r="AF32" i="1"/>
  <c r="I32" i="1" s="1"/>
</calcChain>
</file>

<file path=xl/sharedStrings.xml><?xml version="1.0" encoding="utf-8"?>
<sst xmlns="http://schemas.openxmlformats.org/spreadsheetml/2006/main" count="414" uniqueCount="278">
  <si>
    <t>整理番号</t>
    <rPh sb="0" eb="2">
      <t>セイリ</t>
    </rPh>
    <rPh sb="2" eb="4">
      <t>バンゴウ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</si>
  <si>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</si>
  <si>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</si>
  <si>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</si>
  <si>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様</t>
    <rPh sb="0" eb="1">
      <t>サマ</t>
    </rPh>
    <phoneticPr fontId="1"/>
  </si>
  <si>
    <t>大阪府知事</t>
    <rPh sb="0" eb="3">
      <t>オオサカフ</t>
    </rPh>
    <rPh sb="3" eb="5">
      <t>チジ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</si>
  <si>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</si>
  <si>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</si>
  <si>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</si>
  <si>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№</t>
  </si>
  <si>
    <t>選挙管理</t>
  </si>
  <si>
    <t>委員会名</t>
  </si>
  <si>
    <t>不在者</t>
  </si>
  <si>
    <t>投票者数</t>
  </si>
  <si>
    <t>大阪市北区</t>
  </si>
  <si>
    <t>人</t>
  </si>
  <si>
    <t>堺市中区</t>
  </si>
  <si>
    <t>柏原市</t>
  </si>
  <si>
    <t>大阪市都島区</t>
  </si>
  <si>
    <t>堺市東区</t>
  </si>
  <si>
    <t>羽曳野市</t>
  </si>
  <si>
    <t>大阪市福島区</t>
  </si>
  <si>
    <t>堺市西区</t>
  </si>
  <si>
    <t>門真市</t>
  </si>
  <si>
    <t>大阪市此花区</t>
  </si>
  <si>
    <t>堺市南区</t>
  </si>
  <si>
    <t>摂津市</t>
  </si>
  <si>
    <t>大阪市中央区</t>
  </si>
  <si>
    <t>堺市北区</t>
  </si>
  <si>
    <t>高石市</t>
  </si>
  <si>
    <t>大阪市西区</t>
  </si>
  <si>
    <t>堺市美原区</t>
  </si>
  <si>
    <t>藤井寺市</t>
  </si>
  <si>
    <t>大阪市港区</t>
  </si>
  <si>
    <t>岸和田市</t>
  </si>
  <si>
    <t>東大阪市</t>
  </si>
  <si>
    <t>大阪市大正区</t>
  </si>
  <si>
    <t>豊中市</t>
  </si>
  <si>
    <t>泉南市</t>
  </si>
  <si>
    <t>大阪市天王寺区</t>
  </si>
  <si>
    <t>池田市</t>
  </si>
  <si>
    <t>四條畷市</t>
  </si>
  <si>
    <t>大阪市浪速区</t>
  </si>
  <si>
    <t>吹田市</t>
  </si>
  <si>
    <t>交野市</t>
  </si>
  <si>
    <t>大阪市西淀川区</t>
  </si>
  <si>
    <t>泉大津市</t>
  </si>
  <si>
    <t>大阪狭山市</t>
  </si>
  <si>
    <t>大阪市淀川区</t>
  </si>
  <si>
    <t>高槻市</t>
  </si>
  <si>
    <t>阪南市</t>
  </si>
  <si>
    <t>大阪市東淀川区</t>
  </si>
  <si>
    <t>貝塚市</t>
  </si>
  <si>
    <t>島本町</t>
  </si>
  <si>
    <t>大阪市東成区</t>
  </si>
  <si>
    <t>守口市</t>
  </si>
  <si>
    <t>豊能町</t>
  </si>
  <si>
    <t>大阪市生野区</t>
  </si>
  <si>
    <t>枚方市</t>
  </si>
  <si>
    <t>能勢町</t>
  </si>
  <si>
    <t>大阪市旭区</t>
  </si>
  <si>
    <t>茨木市</t>
  </si>
  <si>
    <t>忠岡町</t>
  </si>
  <si>
    <t>大阪市城東区</t>
  </si>
  <si>
    <t>八尾市</t>
  </si>
  <si>
    <t>熊取町</t>
  </si>
  <si>
    <t>大阪市鶴見区</t>
  </si>
  <si>
    <t>泉佐野市</t>
  </si>
  <si>
    <t>田尻町</t>
  </si>
  <si>
    <t>大阪市阿倍野区</t>
  </si>
  <si>
    <t>富田林市</t>
  </si>
  <si>
    <t>岬町</t>
  </si>
  <si>
    <t>大阪市住之江区</t>
  </si>
  <si>
    <t>寝屋川市</t>
  </si>
  <si>
    <t>太子町</t>
  </si>
  <si>
    <t>大阪市住吉区</t>
  </si>
  <si>
    <t>河内長野市</t>
  </si>
  <si>
    <t>河南町</t>
  </si>
  <si>
    <t>大阪市東住吉区</t>
  </si>
  <si>
    <t>松原市</t>
  </si>
  <si>
    <t>千早赤阪村</t>
  </si>
  <si>
    <t>大阪市平野区</t>
  </si>
  <si>
    <t>大東市</t>
  </si>
  <si>
    <t>大阪市西成区</t>
  </si>
  <si>
    <t>和泉市</t>
  </si>
  <si>
    <t>堺市堺区</t>
  </si>
  <si>
    <t>箕面市</t>
  </si>
  <si>
    <t>計</t>
  </si>
  <si>
    <t>（フリガナ）</t>
    <phoneticPr fontId="1"/>
  </si>
  <si>
    <t>施設の所在地等</t>
    <rPh sb="0" eb="2">
      <t>シセツ</t>
    </rPh>
    <rPh sb="3" eb="6">
      <t>ショザイチ</t>
    </rPh>
    <rPh sb="6" eb="7">
      <t>トウ</t>
    </rPh>
    <phoneticPr fontId="1"/>
  </si>
  <si>
    <t>）</t>
    <phoneticPr fontId="1"/>
  </si>
  <si>
    <r>
      <t>（</t>
    </r>
    <r>
      <rPr>
        <sz val="9"/>
        <color indexed="8"/>
        <rFont val="ＭＳ Ｐゴシック"/>
        <family val="3"/>
        <charset val="128"/>
      </rPr>
      <t>〒</t>
    </r>
    <phoneticPr fontId="1"/>
  </si>
  <si>
    <t>2　振込指定口座</t>
    <rPh sb="2" eb="4">
      <t>フリコミ</t>
    </rPh>
    <rPh sb="4" eb="6">
      <t>シテイ</t>
    </rPh>
    <rPh sb="6" eb="8">
      <t>コウザ</t>
    </rPh>
    <phoneticPr fontId="1"/>
  </si>
  <si>
    <t>預金種別</t>
    <rPh sb="0" eb="2">
      <t>ヨキン</t>
    </rPh>
    <rPh sb="2" eb="4">
      <t>シュベツ</t>
    </rPh>
    <phoneticPr fontId="1"/>
  </si>
  <si>
    <t>②不在者投票管理経費の「請求者」及び「受領者」について</t>
    <rPh sb="1" eb="4">
      <t>フザイシャ</t>
    </rPh>
    <rPh sb="4" eb="6">
      <t>トウヒョウ</t>
    </rPh>
    <rPh sb="6" eb="8">
      <t>カンリ</t>
    </rPh>
    <rPh sb="8" eb="10">
      <t>ケイヒ</t>
    </rPh>
    <rPh sb="12" eb="15">
      <t>セイキュウシャ</t>
    </rPh>
    <rPh sb="16" eb="17">
      <t>オヨ</t>
    </rPh>
    <rPh sb="19" eb="22">
      <t>ジュリョウシャ</t>
    </rPh>
    <phoneticPr fontId="1"/>
  </si>
  <si>
    <t>③不在者投票管理者（指定施設の長）に関する情報</t>
    <rPh sb="1" eb="4">
      <t>フザイシャ</t>
    </rPh>
    <rPh sb="4" eb="6">
      <t>トウヒョウ</t>
    </rPh>
    <rPh sb="6" eb="9">
      <t>カンリシャ</t>
    </rPh>
    <rPh sb="10" eb="12">
      <t>シテイ</t>
    </rPh>
    <rPh sb="12" eb="14">
      <t>シセツ</t>
    </rPh>
    <rPh sb="15" eb="16">
      <t>チョウ</t>
    </rPh>
    <rPh sb="18" eb="19">
      <t>カン</t>
    </rPh>
    <rPh sb="21" eb="23">
      <t>ジョウホウ</t>
    </rPh>
    <phoneticPr fontId="1"/>
  </si>
  <si>
    <t>④振込口座の情報</t>
    <rPh sb="1" eb="3">
      <t>フリコミ</t>
    </rPh>
    <rPh sb="3" eb="5">
      <t>コウザ</t>
    </rPh>
    <rPh sb="6" eb="8">
      <t>ジョウホウ</t>
    </rPh>
    <phoneticPr fontId="1"/>
  </si>
  <si>
    <t>⑤委任状について</t>
    <rPh sb="1" eb="4">
      <t>イニンジョウ</t>
    </rPh>
    <phoneticPr fontId="1"/>
  </si>
  <si>
    <t>口座番号</t>
    <rPh sb="0" eb="2">
      <t>コウザ</t>
    </rPh>
    <rPh sb="2" eb="4">
      <t>バンゴウ</t>
    </rPh>
    <phoneticPr fontId="1"/>
  </si>
  <si>
    <t>1　請求金額総計</t>
    <rPh sb="2" eb="4">
      <t>セイキュウ</t>
    </rPh>
    <rPh sb="4" eb="6">
      <t>キンガク</t>
    </rPh>
    <rPh sb="6" eb="8">
      <t>ソウケイ</t>
    </rPh>
    <phoneticPr fontId="1"/>
  </si>
  <si>
    <t>円</t>
    <rPh sb="0" eb="1">
      <t>エン</t>
    </rPh>
    <phoneticPr fontId="1"/>
  </si>
  <si>
    <t>人分）</t>
    <rPh sb="0" eb="1">
      <t>ニン</t>
    </rPh>
    <rPh sb="1" eb="2">
      <t>フン</t>
    </rPh>
    <phoneticPr fontId="1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</si>
  <si>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1"/>
  </si>
  <si>
    <t>　　　</t>
    <phoneticPr fontId="1"/>
  </si>
  <si>
    <t>⑤の文言１</t>
    <rPh sb="2" eb="4">
      <t>モンゴン</t>
    </rPh>
    <phoneticPr fontId="1"/>
  </si>
  <si>
    <t>⑤の文言２</t>
    <rPh sb="2" eb="4">
      <t>モンゴン</t>
    </rPh>
    <phoneticPr fontId="1"/>
  </si>
  <si>
    <t>⑥の表題</t>
    <rPh sb="2" eb="4">
      <t>ヒョウダイ</t>
    </rPh>
    <phoneticPr fontId="1"/>
  </si>
  <si>
    <t>施設等所在地</t>
    <rPh sb="0" eb="2">
      <t>シセツ</t>
    </rPh>
    <rPh sb="2" eb="3">
      <t>トウ</t>
    </rPh>
    <rPh sb="3" eb="6">
      <t>ショザイチ</t>
    </rPh>
    <phoneticPr fontId="1"/>
  </si>
  <si>
    <t>フリガナ</t>
    <phoneticPr fontId="1"/>
  </si>
  <si>
    <t>施設等の名称</t>
    <rPh sb="0" eb="2">
      <t>シセツ</t>
    </rPh>
    <rPh sb="2" eb="3">
      <t>トウ</t>
    </rPh>
    <rPh sb="4" eb="6">
      <t>メイショウ</t>
    </rPh>
    <phoneticPr fontId="1"/>
  </si>
  <si>
    <t>これ以降の入力は不要です。「市区町村別内訳」シート　に人数の内訳を入力してください。</t>
    <rPh sb="1" eb="3">
      <t>イコウ</t>
    </rPh>
    <rPh sb="5" eb="7">
      <t>ニュウリョク</t>
    </rPh>
    <rPh sb="7" eb="9">
      <t>フヨウ</t>
    </rPh>
    <phoneticPr fontId="1"/>
  </si>
  <si>
    <t>⑥委任を受けて経費を「受領」される方の情報</t>
    <rPh sb="1" eb="3">
      <t>イニン</t>
    </rPh>
    <rPh sb="4" eb="5">
      <t>ウ</t>
    </rPh>
    <rPh sb="7" eb="9">
      <t>ケイヒ</t>
    </rPh>
    <rPh sb="11" eb="13">
      <t>ジュリョウ</t>
    </rPh>
    <rPh sb="17" eb="18">
      <t>カタ</t>
    </rPh>
    <rPh sb="19" eb="21">
      <t>ジョウホウ</t>
    </rPh>
    <phoneticPr fontId="1"/>
  </si>
  <si>
    <t>⑥委任を受けて経費を「請求及び受領」される方の情報</t>
    <rPh sb="1" eb="3">
      <t>イニン</t>
    </rPh>
    <rPh sb="4" eb="5">
      <t>ウ</t>
    </rPh>
    <rPh sb="7" eb="9">
      <t>ケイヒ</t>
    </rPh>
    <rPh sb="11" eb="13">
      <t>セイキュウ</t>
    </rPh>
    <rPh sb="13" eb="14">
      <t>オヨ</t>
    </rPh>
    <rPh sb="15" eb="17">
      <t>ジュリョウ</t>
    </rPh>
    <rPh sb="21" eb="22">
      <t>カタ</t>
    </rPh>
    <rPh sb="23" eb="25">
      <t>ジョウホウ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</si>
  <si>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</si>
  <si>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</si>
  <si>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</si>
  <si>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金融機関の種別を選択してください。</t>
    <rPh sb="0" eb="2">
      <t>キンユウ</t>
    </rPh>
    <rPh sb="2" eb="4">
      <t>キカン</t>
    </rPh>
    <rPh sb="5" eb="7">
      <t>シュベツ</t>
    </rPh>
    <rPh sb="8" eb="10">
      <t>センタク</t>
    </rPh>
    <phoneticPr fontId="1"/>
  </si>
  <si>
    <t>支店、出張所の別を選択してください。</t>
    <rPh sb="0" eb="2">
      <t>シテン</t>
    </rPh>
    <rPh sb="3" eb="5">
      <t>シュッチョウ</t>
    </rPh>
    <rPh sb="5" eb="6">
      <t>ショ</t>
    </rPh>
    <rPh sb="7" eb="8">
      <t>ベツ</t>
    </rPh>
    <rPh sb="9" eb="11">
      <t>センタク</t>
    </rPh>
    <phoneticPr fontId="1"/>
  </si>
  <si>
    <t>不 在 者 投 票 者 数 内 訳</t>
    <rPh sb="0" eb="1">
      <t>フ</t>
    </rPh>
    <rPh sb="2" eb="3">
      <t>ザイ</t>
    </rPh>
    <rPh sb="4" eb="5">
      <t>シャ</t>
    </rPh>
    <rPh sb="6" eb="7">
      <t>トウ</t>
    </rPh>
    <rPh sb="8" eb="9">
      <t>ヒョウ</t>
    </rPh>
    <rPh sb="10" eb="11">
      <t>シャ</t>
    </rPh>
    <rPh sb="12" eb="13">
      <t>スウ</t>
    </rPh>
    <rPh sb="14" eb="15">
      <t>ナイ</t>
    </rPh>
    <rPh sb="16" eb="17">
      <t>ヤク</t>
    </rPh>
    <phoneticPr fontId="1"/>
  </si>
  <si>
    <t>（裏面）</t>
    <rPh sb="1" eb="3">
      <t>ウラメン</t>
    </rPh>
    <phoneticPr fontId="1"/>
  </si>
  <si>
    <t>大阪市東淀川区</t>
    <rPh sb="0" eb="3">
      <t>オオサカシ</t>
    </rPh>
    <rPh sb="3" eb="4">
      <t>ヒガシ</t>
    </rPh>
    <rPh sb="4" eb="7">
      <t>ヨドガワク</t>
    </rPh>
    <phoneticPr fontId="1"/>
  </si>
  <si>
    <t>選挙管理</t>
    <rPh sb="0" eb="2">
      <t>センキョ</t>
    </rPh>
    <rPh sb="2" eb="4">
      <t>カンリ</t>
    </rPh>
    <phoneticPr fontId="1"/>
  </si>
  <si>
    <t>委員会名</t>
    <rPh sb="0" eb="3">
      <t>イインカイ</t>
    </rPh>
    <rPh sb="3" eb="4">
      <t>メイ</t>
    </rPh>
    <phoneticPr fontId="1"/>
  </si>
  <si>
    <t>不在者</t>
    <rPh sb="0" eb="3">
      <t>フザイシャ</t>
    </rPh>
    <phoneticPr fontId="1"/>
  </si>
  <si>
    <t>投票者数</t>
    <rPh sb="0" eb="3">
      <t>トウヒョウシャ</t>
    </rPh>
    <rPh sb="3" eb="4">
      <t>スウ</t>
    </rPh>
    <phoneticPr fontId="1"/>
  </si>
  <si>
    <t>計</t>
    <rPh sb="0" eb="1">
      <t>ケイ</t>
    </rPh>
    <phoneticPr fontId="1"/>
  </si>
  <si>
    <t>大阪市北区</t>
    <rPh sb="0" eb="3">
      <t>オオサカシ</t>
    </rPh>
    <rPh sb="3" eb="4">
      <t>キタ</t>
    </rPh>
    <rPh sb="4" eb="5">
      <t>ク</t>
    </rPh>
    <phoneticPr fontId="1"/>
  </si>
  <si>
    <t>大阪市都島区</t>
    <rPh sb="0" eb="3">
      <t>オオサカシ</t>
    </rPh>
    <rPh sb="3" eb="5">
      <t>ミヤコジマ</t>
    </rPh>
    <rPh sb="5" eb="6">
      <t>ク</t>
    </rPh>
    <phoneticPr fontId="1"/>
  </si>
  <si>
    <t>大阪市福島区</t>
    <rPh sb="0" eb="3">
      <t>オオサカシ</t>
    </rPh>
    <rPh sb="3" eb="5">
      <t>フクシマ</t>
    </rPh>
    <rPh sb="5" eb="6">
      <t>ク</t>
    </rPh>
    <phoneticPr fontId="1"/>
  </si>
  <si>
    <t>大阪市此花区</t>
    <rPh sb="0" eb="3">
      <t>オオサカシ</t>
    </rPh>
    <rPh sb="3" eb="5">
      <t>コノハナ</t>
    </rPh>
    <rPh sb="5" eb="6">
      <t>ク</t>
    </rPh>
    <phoneticPr fontId="1"/>
  </si>
  <si>
    <t>大阪市中央区</t>
    <rPh sb="0" eb="3">
      <t>オオサカシ</t>
    </rPh>
    <rPh sb="3" eb="5">
      <t>チュウオウ</t>
    </rPh>
    <rPh sb="5" eb="6">
      <t>ク</t>
    </rPh>
    <phoneticPr fontId="1"/>
  </si>
  <si>
    <t>大阪市西区</t>
    <rPh sb="0" eb="3">
      <t>オオサカシ</t>
    </rPh>
    <rPh sb="3" eb="4">
      <t>ニシ</t>
    </rPh>
    <rPh sb="4" eb="5">
      <t>ク</t>
    </rPh>
    <phoneticPr fontId="1"/>
  </si>
  <si>
    <t>大阪市港区</t>
    <rPh sb="0" eb="3">
      <t>オオサカシ</t>
    </rPh>
    <rPh sb="3" eb="4">
      <t>ミナト</t>
    </rPh>
    <rPh sb="4" eb="5">
      <t>ク</t>
    </rPh>
    <phoneticPr fontId="1"/>
  </si>
  <si>
    <t>大阪市大正区</t>
    <rPh sb="0" eb="3">
      <t>オオサカシ</t>
    </rPh>
    <rPh sb="3" eb="5">
      <t>タイショウ</t>
    </rPh>
    <rPh sb="5" eb="6">
      <t>ク</t>
    </rPh>
    <phoneticPr fontId="1"/>
  </si>
  <si>
    <t>大阪市天王寺区</t>
    <rPh sb="0" eb="3">
      <t>オオサカシ</t>
    </rPh>
    <rPh sb="3" eb="6">
      <t>テンノウジ</t>
    </rPh>
    <rPh sb="6" eb="7">
      <t>ク</t>
    </rPh>
    <phoneticPr fontId="1"/>
  </si>
  <si>
    <t>大阪市浪速区</t>
    <rPh sb="0" eb="3">
      <t>オオサカシ</t>
    </rPh>
    <rPh sb="3" eb="5">
      <t>ナニワ</t>
    </rPh>
    <rPh sb="5" eb="6">
      <t>ク</t>
    </rPh>
    <phoneticPr fontId="1"/>
  </si>
  <si>
    <t>大阪市西淀川区</t>
    <rPh sb="0" eb="3">
      <t>オオサカシ</t>
    </rPh>
    <rPh sb="3" eb="7">
      <t>ニシヨドガワク</t>
    </rPh>
    <phoneticPr fontId="1"/>
  </si>
  <si>
    <t>大阪市淀川区</t>
    <rPh sb="0" eb="3">
      <t>オオサカシ</t>
    </rPh>
    <rPh sb="3" eb="6">
      <t>ヨドガワク</t>
    </rPh>
    <phoneticPr fontId="1"/>
  </si>
  <si>
    <t>大阪市東成区</t>
    <rPh sb="0" eb="3">
      <t>オオサカシ</t>
    </rPh>
    <rPh sb="3" eb="4">
      <t>ヒガシ</t>
    </rPh>
    <rPh sb="5" eb="6">
      <t>ク</t>
    </rPh>
    <phoneticPr fontId="1"/>
  </si>
  <si>
    <t>大阪市生野区</t>
    <rPh sb="0" eb="3">
      <t>オオサカシ</t>
    </rPh>
    <rPh sb="3" eb="5">
      <t>イクノ</t>
    </rPh>
    <rPh sb="5" eb="6">
      <t>ク</t>
    </rPh>
    <phoneticPr fontId="1"/>
  </si>
  <si>
    <t>大阪市旭区</t>
    <rPh sb="0" eb="3">
      <t>オオサカシ</t>
    </rPh>
    <rPh sb="3" eb="5">
      <t>アサヒク</t>
    </rPh>
    <phoneticPr fontId="1"/>
  </si>
  <si>
    <t>大阪市城東区</t>
    <rPh sb="0" eb="3">
      <t>オオサカシ</t>
    </rPh>
    <rPh sb="3" eb="5">
      <t>ジョウトウ</t>
    </rPh>
    <rPh sb="5" eb="6">
      <t>ク</t>
    </rPh>
    <phoneticPr fontId="1"/>
  </si>
  <si>
    <t>大阪市鶴見区</t>
    <rPh sb="0" eb="3">
      <t>オオサカシ</t>
    </rPh>
    <rPh sb="3" eb="5">
      <t>ツルミ</t>
    </rPh>
    <rPh sb="5" eb="6">
      <t>ク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</si>
  <si>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</si>
  <si>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大阪市住之江区</t>
    <rPh sb="0" eb="3">
      <t>オオサカシ</t>
    </rPh>
    <rPh sb="3" eb="6">
      <t>スミノエ</t>
    </rPh>
    <rPh sb="6" eb="7">
      <t>ク</t>
    </rPh>
    <phoneticPr fontId="1"/>
  </si>
  <si>
    <t>大阪市住吉区</t>
    <rPh sb="0" eb="3">
      <t>オオサカシ</t>
    </rPh>
    <rPh sb="3" eb="5">
      <t>スミヨシ</t>
    </rPh>
    <rPh sb="5" eb="6">
      <t>ク</t>
    </rPh>
    <phoneticPr fontId="1"/>
  </si>
  <si>
    <t>大阪市平野区</t>
    <rPh sb="0" eb="3">
      <t>オオサカシ</t>
    </rPh>
    <rPh sb="3" eb="5">
      <t>ヒラノ</t>
    </rPh>
    <rPh sb="5" eb="6">
      <t>ク</t>
    </rPh>
    <phoneticPr fontId="1"/>
  </si>
  <si>
    <t>堺市堺区</t>
    <rPh sb="0" eb="1">
      <t>サカイ</t>
    </rPh>
    <rPh sb="1" eb="2">
      <t>シ</t>
    </rPh>
    <rPh sb="2" eb="3">
      <t>サカイ</t>
    </rPh>
    <rPh sb="3" eb="4">
      <t>ク</t>
    </rPh>
    <phoneticPr fontId="1"/>
  </si>
  <si>
    <t>大阪市東住吉区</t>
    <rPh sb="0" eb="3">
      <t>オオサカシ</t>
    </rPh>
    <rPh sb="3" eb="7">
      <t>ヒガシスミヨシク</t>
    </rPh>
    <rPh sb="6" eb="7">
      <t>ク</t>
    </rPh>
    <phoneticPr fontId="1"/>
  </si>
  <si>
    <t>大阪市西成区</t>
    <rPh sb="0" eb="2">
      <t>オオサカ</t>
    </rPh>
    <rPh sb="2" eb="3">
      <t>シ</t>
    </rPh>
    <rPh sb="3" eb="5">
      <t>ニシナリ</t>
    </rPh>
    <rPh sb="5" eb="6">
      <t>ク</t>
    </rPh>
    <phoneticPr fontId="1"/>
  </si>
  <si>
    <t>堺市中区</t>
    <rPh sb="0" eb="2">
      <t>サカイシ</t>
    </rPh>
    <rPh sb="2" eb="3">
      <t>ナカ</t>
    </rPh>
    <rPh sb="3" eb="4">
      <t>ク</t>
    </rPh>
    <phoneticPr fontId="1"/>
  </si>
  <si>
    <t>堺市東区</t>
    <rPh sb="0" eb="2">
      <t>サカイシ</t>
    </rPh>
    <rPh sb="2" eb="4">
      <t>ヒガシク</t>
    </rPh>
    <phoneticPr fontId="1"/>
  </si>
  <si>
    <t>堺市西区</t>
    <rPh sb="0" eb="2">
      <t>サカイシ</t>
    </rPh>
    <rPh sb="2" eb="4">
      <t>ニシク</t>
    </rPh>
    <phoneticPr fontId="1"/>
  </si>
  <si>
    <t>堺市南区</t>
    <rPh sb="0" eb="2">
      <t>サカイシ</t>
    </rPh>
    <rPh sb="2" eb="4">
      <t>ミナミク</t>
    </rPh>
    <phoneticPr fontId="1"/>
  </si>
  <si>
    <t>堺市北区</t>
    <rPh sb="0" eb="2">
      <t>サカイシ</t>
    </rPh>
    <rPh sb="2" eb="4">
      <t>キタク</t>
    </rPh>
    <phoneticPr fontId="1"/>
  </si>
  <si>
    <t>堺市美原区</t>
    <rPh sb="0" eb="2">
      <t>サカイシ</t>
    </rPh>
    <rPh sb="2" eb="4">
      <t>ミハラ</t>
    </rPh>
    <rPh sb="4" eb="5">
      <t>ク</t>
    </rPh>
    <phoneticPr fontId="1"/>
  </si>
  <si>
    <t>岸和田市</t>
    <rPh sb="0" eb="4">
      <t>キシワダシ</t>
    </rPh>
    <phoneticPr fontId="1"/>
  </si>
  <si>
    <t>豊中市</t>
    <rPh sb="0" eb="3">
      <t>トヨナカシ</t>
    </rPh>
    <phoneticPr fontId="1"/>
  </si>
  <si>
    <t>池田市</t>
    <rPh sb="0" eb="3">
      <t>イケダシ</t>
    </rPh>
    <phoneticPr fontId="1"/>
  </si>
  <si>
    <t>吹田市</t>
    <rPh sb="0" eb="3">
      <t>スイタシ</t>
    </rPh>
    <phoneticPr fontId="1"/>
  </si>
  <si>
    <t>泉大津市</t>
    <rPh sb="0" eb="4">
      <t>イズミオオツシ</t>
    </rPh>
    <phoneticPr fontId="1"/>
  </si>
  <si>
    <t>高槻市</t>
    <rPh sb="0" eb="3">
      <t>タカツキシ</t>
    </rPh>
    <phoneticPr fontId="1"/>
  </si>
  <si>
    <t>貝塚市</t>
    <rPh sb="0" eb="2">
      <t>カイヅカ</t>
    </rPh>
    <rPh sb="2" eb="3">
      <t>シ</t>
    </rPh>
    <phoneticPr fontId="1"/>
  </si>
  <si>
    <t>守口市</t>
    <rPh sb="0" eb="3">
      <t>モリグチシ</t>
    </rPh>
    <phoneticPr fontId="1"/>
  </si>
  <si>
    <t>枚方市</t>
    <rPh sb="0" eb="3">
      <t>ヒラカタシ</t>
    </rPh>
    <phoneticPr fontId="1"/>
  </si>
  <si>
    <t>茨木市</t>
    <rPh sb="0" eb="3">
      <t>イバラキシ</t>
    </rPh>
    <phoneticPr fontId="1"/>
  </si>
  <si>
    <t>八尾市</t>
    <rPh sb="0" eb="3">
      <t>ヤオシ</t>
    </rPh>
    <phoneticPr fontId="1"/>
  </si>
  <si>
    <t>泉佐野市</t>
    <rPh sb="0" eb="4">
      <t>イズミサノシ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</si>
  <si>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</si>
  <si>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</si>
  <si>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河内長野市</t>
    <rPh sb="0" eb="5">
      <t>カワチナガノシ</t>
    </rPh>
    <phoneticPr fontId="1"/>
  </si>
  <si>
    <t>松原市</t>
    <rPh sb="0" eb="2">
      <t>マツバラ</t>
    </rPh>
    <rPh sb="2" eb="3">
      <t>シ</t>
    </rPh>
    <phoneticPr fontId="1"/>
  </si>
  <si>
    <t>大東市</t>
    <rPh sb="0" eb="3">
      <t>ダイトウシ</t>
    </rPh>
    <phoneticPr fontId="1"/>
  </si>
  <si>
    <t>和泉市</t>
    <rPh sb="0" eb="3">
      <t>イズミシ</t>
    </rPh>
    <phoneticPr fontId="1"/>
  </si>
  <si>
    <t>箕面市</t>
    <rPh sb="0" eb="3">
      <t>ミノオシ</t>
    </rPh>
    <phoneticPr fontId="1"/>
  </si>
  <si>
    <t>柏原市</t>
    <rPh sb="0" eb="3">
      <t>カシワラシ</t>
    </rPh>
    <phoneticPr fontId="1"/>
  </si>
  <si>
    <t>羽曳野市</t>
    <rPh sb="0" eb="4">
      <t>ハビキノシ</t>
    </rPh>
    <phoneticPr fontId="1"/>
  </si>
  <si>
    <t>門真市</t>
    <rPh sb="0" eb="3">
      <t>カドマシ</t>
    </rPh>
    <phoneticPr fontId="1"/>
  </si>
  <si>
    <t>摂津市</t>
    <rPh sb="0" eb="3">
      <t>セッツシ</t>
    </rPh>
    <phoneticPr fontId="1"/>
  </si>
  <si>
    <t>高石市</t>
    <rPh sb="0" eb="3">
      <t>タカイシシ</t>
    </rPh>
    <phoneticPr fontId="1"/>
  </si>
  <si>
    <t>藤井寺市</t>
    <rPh sb="0" eb="4">
      <t>フジイデラシ</t>
    </rPh>
    <phoneticPr fontId="1"/>
  </si>
  <si>
    <t>東大阪市</t>
    <rPh sb="0" eb="1">
      <t>ヒガシ</t>
    </rPh>
    <rPh sb="1" eb="4">
      <t>オオサカシ</t>
    </rPh>
    <phoneticPr fontId="1"/>
  </si>
  <si>
    <t>泉南市</t>
    <rPh sb="0" eb="3">
      <t>センナンシ</t>
    </rPh>
    <phoneticPr fontId="1"/>
  </si>
  <si>
    <t>四條畷市</t>
    <rPh sb="0" eb="4">
      <t>シジョウナワテシ</t>
    </rPh>
    <phoneticPr fontId="1"/>
  </si>
  <si>
    <t>交野市</t>
    <rPh sb="0" eb="3">
      <t>カタノシ</t>
    </rPh>
    <phoneticPr fontId="1"/>
  </si>
  <si>
    <t>大阪狭山市</t>
    <rPh sb="0" eb="5">
      <t>オオサカサヤマシ</t>
    </rPh>
    <phoneticPr fontId="1"/>
  </si>
  <si>
    <t>阪南市</t>
    <rPh sb="0" eb="3">
      <t>ハンナンシ</t>
    </rPh>
    <phoneticPr fontId="1"/>
  </si>
  <si>
    <t>島本町</t>
    <rPh sb="0" eb="3">
      <t>シマモトチョウ</t>
    </rPh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</si>
  <si>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</si>
  <si>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</si>
  <si>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忠岡町</t>
    <rPh sb="0" eb="3">
      <t>タダオカチョウ</t>
    </rPh>
    <phoneticPr fontId="1"/>
  </si>
  <si>
    <t>熊取町</t>
    <rPh sb="0" eb="3">
      <t>クマトリチョウ</t>
    </rPh>
    <phoneticPr fontId="1"/>
  </si>
  <si>
    <t>田尻町</t>
    <rPh sb="0" eb="3">
      <t>タジリチョウ</t>
    </rPh>
    <phoneticPr fontId="1"/>
  </si>
  <si>
    <t>岬町</t>
    <rPh sb="0" eb="2">
      <t>ミサキチョウ</t>
    </rPh>
    <phoneticPr fontId="1"/>
  </si>
  <si>
    <t>太子町</t>
    <rPh sb="0" eb="3">
      <t>タイシチョウ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</si>
  <si>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</si>
  <si>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</si>
  <si>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　「市区町村別内訳」シート　に人数の内訳を入力してください。</t>
    <rPh sb="2" eb="4">
      <t>シク</t>
    </rPh>
    <rPh sb="4" eb="6">
      <t>チョウソン</t>
    </rPh>
    <rPh sb="6" eb="7">
      <t>ベツ</t>
    </rPh>
    <rPh sb="7" eb="9">
      <t>ウチワケ</t>
    </rPh>
    <rPh sb="15" eb="17">
      <t>ニンズウ</t>
    </rPh>
    <rPh sb="18" eb="20">
      <t>ウチワケ</t>
    </rPh>
    <rPh sb="21" eb="23">
      <t>ニュウリョク</t>
    </rPh>
    <phoneticPr fontId="1"/>
  </si>
  <si>
    <t>請求書の作成日</t>
    <rPh sb="0" eb="3">
      <t>セイキュウショ</t>
    </rPh>
    <rPh sb="4" eb="6">
      <t>サクセイ</t>
    </rPh>
    <rPh sb="6" eb="7">
      <t>ヒ</t>
    </rPh>
    <phoneticPr fontId="1"/>
  </si>
  <si>
    <t>　委任を受けて経費を「受領」される方の情報を⑥の各項目に入力してください。</t>
    <rPh sb="1" eb="3">
      <t>イニン</t>
    </rPh>
    <rPh sb="4" eb="5">
      <t>ウ</t>
    </rPh>
    <rPh sb="7" eb="9">
      <t>ケイヒ</t>
    </rPh>
    <rPh sb="11" eb="13">
      <t>ジュリョウ</t>
    </rPh>
    <rPh sb="17" eb="18">
      <t>カタ</t>
    </rPh>
    <rPh sb="19" eb="21">
      <t>ジョウホウ</t>
    </rPh>
    <rPh sb="24" eb="25">
      <t>カク</t>
    </rPh>
    <rPh sb="25" eb="27">
      <t>コウモク</t>
    </rPh>
    <rPh sb="28" eb="30">
      <t>ニュウリョク</t>
    </rPh>
    <phoneticPr fontId="1"/>
  </si>
  <si>
    <t>　委任を受けて経費を「請求及び受領」される方の情報を⑥の各項目に入力してください。</t>
    <rPh sb="1" eb="3">
      <t>イニン</t>
    </rPh>
    <rPh sb="4" eb="5">
      <t>ウ</t>
    </rPh>
    <rPh sb="7" eb="9">
      <t>ケイヒ</t>
    </rPh>
    <rPh sb="11" eb="13">
      <t>セイキュウ</t>
    </rPh>
    <rPh sb="13" eb="14">
      <t>オヨ</t>
    </rPh>
    <rPh sb="15" eb="17">
      <t>ジュリョウ</t>
    </rPh>
    <rPh sb="21" eb="22">
      <t>カタ</t>
    </rPh>
    <rPh sb="23" eb="25">
      <t>ジョウホウ</t>
    </rPh>
    <rPh sb="28" eb="29">
      <t>カク</t>
    </rPh>
    <rPh sb="29" eb="31">
      <t>コウモク</t>
    </rPh>
    <rPh sb="32" eb="34">
      <t>ニュウリョク</t>
    </rPh>
    <phoneticPr fontId="1"/>
  </si>
  <si>
    <t>内容を確認していただき、誤りがなければ、</t>
    <rPh sb="0" eb="2">
      <t>ナイヨウ</t>
    </rPh>
    <rPh sb="3" eb="5">
      <t>カクニン</t>
    </rPh>
    <rPh sb="12" eb="13">
      <t>アヤマ</t>
    </rPh>
    <phoneticPr fontId="1"/>
  </si>
  <si>
    <t>不在者投票者数の市区町村の内訳を入力してください。</t>
    <rPh sb="0" eb="3">
      <t>フザイシャ</t>
    </rPh>
    <rPh sb="3" eb="6">
      <t>トウヒョウシャ</t>
    </rPh>
    <rPh sb="6" eb="7">
      <t>スウ</t>
    </rPh>
    <rPh sb="8" eb="10">
      <t>シク</t>
    </rPh>
    <rPh sb="10" eb="12">
      <t>チョウソン</t>
    </rPh>
    <rPh sb="13" eb="15">
      <t>ウチワケ</t>
    </rPh>
    <rPh sb="16" eb="18">
      <t>ニュウリョク</t>
    </rPh>
    <phoneticPr fontId="1"/>
  </si>
  <si>
    <t>①事務担当者様のお名前、連絡先電話番号及び請求書の作成日</t>
    <rPh sb="1" eb="3">
      <t>ジム</t>
    </rPh>
    <rPh sb="3" eb="6">
      <t>タントウシャ</t>
    </rPh>
    <rPh sb="6" eb="7">
      <t>サマ</t>
    </rPh>
    <rPh sb="9" eb="11">
      <t>ナマエ</t>
    </rPh>
    <rPh sb="12" eb="14">
      <t>レンラク</t>
    </rPh>
    <rPh sb="14" eb="15">
      <t>サキ</t>
    </rPh>
    <rPh sb="15" eb="17">
      <t>デンワ</t>
    </rPh>
    <rPh sb="17" eb="19">
      <t>バンゴウ</t>
    </rPh>
    <rPh sb="19" eb="20">
      <t>オヨ</t>
    </rPh>
    <rPh sb="21" eb="24">
      <t>セイキュウショ</t>
    </rPh>
    <rPh sb="25" eb="28">
      <t>サクセイビ</t>
    </rPh>
    <phoneticPr fontId="1"/>
  </si>
  <si>
    <t>府外の選管計</t>
    <rPh sb="0" eb="1">
      <t>フ</t>
    </rPh>
    <rPh sb="1" eb="2">
      <t>ガイ</t>
    </rPh>
    <rPh sb="3" eb="5">
      <t>センカン</t>
    </rPh>
    <rPh sb="5" eb="6">
      <t>ケイ</t>
    </rPh>
    <phoneticPr fontId="1"/>
  </si>
  <si>
    <t>都道府県名</t>
    <rPh sb="0" eb="4">
      <t>トドウフケン</t>
    </rPh>
    <rPh sb="4" eb="5">
      <t>メイ</t>
    </rPh>
    <phoneticPr fontId="40"/>
  </si>
  <si>
    <t>備考</t>
    <rPh sb="0" eb="2">
      <t>ビコウ</t>
    </rPh>
    <phoneticPr fontId="40"/>
  </si>
  <si>
    <t>計</t>
    <rPh sb="0" eb="1">
      <t>ケイ</t>
    </rPh>
    <phoneticPr fontId="40"/>
  </si>
  <si>
    <t>人</t>
    <rPh sb="0" eb="1">
      <t>ニン</t>
    </rPh>
    <phoneticPr fontId="40"/>
  </si>
  <si>
    <t>「請求書」シートを選択し、印刷（できるだけ両面印刷）してください。</t>
    <phoneticPr fontId="1"/>
  </si>
  <si>
    <r>
      <rPr>
        <u/>
        <sz val="14"/>
        <rFont val="HGP創英角ｺﾞｼｯｸUB"/>
        <family val="3"/>
        <charset val="128"/>
      </rPr>
      <t>府外有権者による不在者投票がない場合</t>
    </r>
    <r>
      <rPr>
        <b/>
        <sz val="12"/>
        <rFont val="ＭＳ Ｐゴシック"/>
        <family val="3"/>
        <charset val="128"/>
      </rPr>
      <t>は、これで入力完了です。</t>
    </r>
    <rPh sb="0" eb="1">
      <t>フ</t>
    </rPh>
    <rPh sb="1" eb="2">
      <t>ガイ</t>
    </rPh>
    <rPh sb="2" eb="5">
      <t>ユウケンシャ</t>
    </rPh>
    <rPh sb="8" eb="11">
      <t>フザイシャ</t>
    </rPh>
    <rPh sb="11" eb="13">
      <t>トウヒョウ</t>
    </rPh>
    <rPh sb="16" eb="18">
      <t>バアイ</t>
    </rPh>
    <rPh sb="23" eb="25">
      <t>ニュウリョク</t>
    </rPh>
    <rPh sb="25" eb="27">
      <t>カンリョウ</t>
    </rPh>
    <phoneticPr fontId="1"/>
  </si>
  <si>
    <t>府外有権者が不在者投票を行った場合は、「（別紙）府外有権者内訳シート」にその人数等の内訳を入力してください。</t>
    <rPh sb="0" eb="1">
      <t>フ</t>
    </rPh>
    <rPh sb="1" eb="2">
      <t>ガイ</t>
    </rPh>
    <rPh sb="2" eb="5">
      <t>ユウケンシャ</t>
    </rPh>
    <rPh sb="6" eb="9">
      <t>フザイシャ</t>
    </rPh>
    <rPh sb="9" eb="11">
      <t>トウヒョウ</t>
    </rPh>
    <rPh sb="12" eb="13">
      <t>オコナ</t>
    </rPh>
    <rPh sb="15" eb="17">
      <t>バアイ</t>
    </rPh>
    <rPh sb="21" eb="23">
      <t>ベッシ</t>
    </rPh>
    <rPh sb="24" eb="25">
      <t>フ</t>
    </rPh>
    <rPh sb="25" eb="26">
      <t>ガイ</t>
    </rPh>
    <rPh sb="26" eb="29">
      <t>ユウケンシャ</t>
    </rPh>
    <rPh sb="29" eb="31">
      <t>ウチワケ</t>
    </rPh>
    <rPh sb="38" eb="40">
      <t>ニンズ</t>
    </rPh>
    <rPh sb="40" eb="41">
      <t>トウ</t>
    </rPh>
    <rPh sb="42" eb="44">
      <t>ウチワケ</t>
    </rPh>
    <rPh sb="45" eb="47">
      <t>ニュウリョク</t>
    </rPh>
    <phoneticPr fontId="1"/>
  </si>
  <si>
    <t>府外有権者が不在者投票を行った場合、その内訳を入力してください</t>
    <rPh sb="20" eb="22">
      <t>ウチワケ</t>
    </rPh>
    <rPh sb="23" eb="25">
      <t>ニュウリョク</t>
    </rPh>
    <phoneticPr fontId="1"/>
  </si>
  <si>
    <t>（別紙）</t>
    <rPh sb="1" eb="3">
      <t>ベッシ</t>
    </rPh>
    <phoneticPr fontId="1"/>
  </si>
  <si>
    <t>府外投票者数〔府外有権者分〕　内　　訳</t>
    <rPh sb="0" eb="1">
      <t>フ</t>
    </rPh>
    <rPh sb="1" eb="2">
      <t>ガイ</t>
    </rPh>
    <rPh sb="2" eb="5">
      <t>トウヒョウシャ</t>
    </rPh>
    <rPh sb="5" eb="6">
      <t>スウ</t>
    </rPh>
    <rPh sb="7" eb="8">
      <t>フ</t>
    </rPh>
    <rPh sb="8" eb="9">
      <t>ガイ</t>
    </rPh>
    <rPh sb="9" eb="12">
      <t>ユウケンシャ</t>
    </rPh>
    <rPh sb="12" eb="13">
      <t>ブン</t>
    </rPh>
    <rPh sb="15" eb="16">
      <t>ナイ</t>
    </rPh>
    <rPh sb="18" eb="19">
      <t>ヤク</t>
    </rPh>
    <phoneticPr fontId="1"/>
  </si>
  <si>
    <t>No.</t>
    <phoneticPr fontId="1"/>
  </si>
  <si>
    <t>都道府県名</t>
    <rPh sb="0" eb="4">
      <t>トドウフケン</t>
    </rPh>
    <rPh sb="4" eb="5">
      <t>メイ</t>
    </rPh>
    <phoneticPr fontId="1"/>
  </si>
  <si>
    <t>市区町村選挙管理委員会名</t>
    <rPh sb="0" eb="2">
      <t>シク</t>
    </rPh>
    <rPh sb="2" eb="4">
      <t>チョウソン</t>
    </rPh>
    <rPh sb="4" eb="6">
      <t>センキョ</t>
    </rPh>
    <rPh sb="6" eb="8">
      <t>カンリ</t>
    </rPh>
    <rPh sb="8" eb="11">
      <t>イインカイ</t>
    </rPh>
    <rPh sb="11" eb="12">
      <t>メイ</t>
    </rPh>
    <phoneticPr fontId="1"/>
  </si>
  <si>
    <t>選挙管理委員会名</t>
    <rPh sb="4" eb="7">
      <t>イインカイ</t>
    </rPh>
    <rPh sb="7" eb="8">
      <t>メイ</t>
    </rPh>
    <phoneticPr fontId="40"/>
  </si>
  <si>
    <t>No.</t>
    <phoneticPr fontId="1"/>
  </si>
  <si>
    <t>備考</t>
    <rPh sb="0" eb="2">
      <t>ビコウ</t>
    </rPh>
    <phoneticPr fontId="1"/>
  </si>
  <si>
    <t>これで入力完了です。「請求書」シートを選択し、印刷（できるだけ両面印刷）してください。内容を確認していただき、誤りがなければ、</t>
    <rPh sb="3" eb="5">
      <t>ニュウリョク</t>
    </rPh>
    <rPh sb="5" eb="7">
      <t>カンリョウ</t>
    </rPh>
    <phoneticPr fontId="1"/>
  </si>
  <si>
    <t>☆記載不要</t>
    <rPh sb="1" eb="3">
      <t>キサイ</t>
    </rPh>
    <rPh sb="3" eb="5">
      <t>フヨウ</t>
    </rPh>
    <phoneticPr fontId="1"/>
  </si>
  <si>
    <t>←</t>
    <phoneticPr fontId="1"/>
  </si>
  <si>
    <t>令和</t>
    <rPh sb="0" eb="2">
      <t>レイワ</t>
    </rPh>
    <phoneticPr fontId="1"/>
  </si>
  <si>
    <r>
      <t xml:space="preserve">不在者投票管理者
</t>
    </r>
    <r>
      <rPr>
        <sz val="8"/>
        <color indexed="8"/>
        <rFont val="ＭＳ Ｐ明朝"/>
        <family val="1"/>
        <charset val="128"/>
      </rPr>
      <t>（例：病院や施設の長）</t>
    </r>
    <rPh sb="0" eb="3">
      <t>フザイシャ</t>
    </rPh>
    <rPh sb="3" eb="5">
      <t>トウヒョウ</t>
    </rPh>
    <rPh sb="5" eb="8">
      <t>カンリシャ</t>
    </rPh>
    <rPh sb="10" eb="11">
      <t>レイ</t>
    </rPh>
    <rPh sb="12" eb="14">
      <t>ビョウイン</t>
    </rPh>
    <rPh sb="15" eb="17">
      <t>シセツ</t>
    </rPh>
    <rPh sb="18" eb="19">
      <t>オサ</t>
    </rPh>
    <phoneticPr fontId="1"/>
  </si>
  <si>
    <t>事務担当者名</t>
    <rPh sb="0" eb="5">
      <t>ジムタントウシャ</t>
    </rPh>
    <rPh sb="5" eb="6">
      <t>メイ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</si>
  <si>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</si>
  <si>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</si>
  <si>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口座名義</t>
    <rPh sb="0" eb="2">
      <t>コウザ</t>
    </rPh>
    <rPh sb="2" eb="4">
      <t>メイギ</t>
    </rPh>
    <phoneticPr fontId="1"/>
  </si>
  <si>
    <t>カナ</t>
    <phoneticPr fontId="1"/>
  </si>
  <si>
    <t>漢字</t>
    <rPh sb="0" eb="2">
      <t>カンジ</t>
    </rPh>
    <phoneticPr fontId="1"/>
  </si>
  <si>
    <t>事務担当者の氏名</t>
    <rPh sb="0" eb="5">
      <t>ジムタントウシャ</t>
    </rPh>
    <rPh sb="6" eb="8">
      <t>シメイ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</si>
  <si>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</si>
  <si>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メールアドレス</t>
    <phoneticPr fontId="1"/>
  </si>
  <si>
    <t>フリガナ</t>
    <phoneticPr fontId="1"/>
  </si>
  <si>
    <t>漢字</t>
    <rPh sb="0" eb="2">
      <t>カンジ</t>
    </rPh>
    <phoneticPr fontId="1"/>
  </si>
  <si>
    <t>管理者の職名</t>
    <rPh sb="0" eb="3">
      <t>カンリシャ</t>
    </rPh>
    <phoneticPr fontId="1"/>
  </si>
  <si>
    <t>管理者の氏名</t>
    <rPh sb="0" eb="3">
      <t>カンリシャ</t>
    </rPh>
    <rPh sb="4" eb="6">
      <t>シメイ</t>
    </rPh>
    <phoneticPr fontId="1"/>
  </si>
  <si>
    <t>例示：施設長、館長、院長、苑長　等</t>
    <rPh sb="0" eb="2">
      <t>レイジ</t>
    </rPh>
    <phoneticPr fontId="1"/>
  </si>
  <si>
    <t>振込銀行等の名称</t>
    <rPh sb="0" eb="2">
      <t>フリコミ</t>
    </rPh>
    <rPh sb="2" eb="4">
      <t>ギンコウ</t>
    </rPh>
    <rPh sb="4" eb="5">
      <t>トウ</t>
    </rPh>
    <rPh sb="6" eb="8">
      <t>メイショウ</t>
    </rPh>
    <phoneticPr fontId="1"/>
  </si>
  <si>
    <t>支店、
出張所名</t>
    <rPh sb="0" eb="2">
      <t>シテン</t>
    </rPh>
    <rPh sb="4" eb="6">
      <t>シュッチョウ</t>
    </rPh>
    <rPh sb="6" eb="7">
      <t>ショ</t>
    </rPh>
    <rPh sb="7" eb="8">
      <t>メイ</t>
    </rPh>
    <phoneticPr fontId="1"/>
  </si>
  <si>
    <t>-</t>
    <phoneticPr fontId="1"/>
  </si>
  <si>
    <t>←</t>
    <phoneticPr fontId="1"/>
  </si>
  <si>
    <t>カナ</t>
    <phoneticPr fontId="1"/>
  </si>
  <si>
    <t>法人の名称</t>
    <rPh sb="0" eb="2">
      <t>ホウジン</t>
    </rPh>
    <rPh sb="3" eb="5">
      <t>メイショウ</t>
    </rPh>
    <phoneticPr fontId="1"/>
  </si>
  <si>
    <t>受任者の情報</t>
    <rPh sb="0" eb="3">
      <t>ジュニンシャ</t>
    </rPh>
    <rPh sb="4" eb="6">
      <t>ジョウホウ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</si>
  <si>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</si>
  <si>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</si>
  <si>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例示：代表取締役社長、出納員、理事長　等</t>
    <rPh sb="0" eb="2">
      <t>レイジ</t>
    </rPh>
    <phoneticPr fontId="1"/>
  </si>
  <si>
    <t>施設等の名称</t>
    <rPh sb="0" eb="2">
      <t>シセツ</t>
    </rPh>
    <rPh sb="2" eb="3">
      <t>ナド</t>
    </rPh>
    <rPh sb="4" eb="6">
      <t>メイショウ</t>
    </rPh>
    <phoneticPr fontId="1"/>
  </si>
  <si>
    <t>※不在者投票管理者が請求する場合は記入不要。</t>
    <rPh sb="1" eb="4">
      <t>フザイシャ</t>
    </rPh>
    <rPh sb="4" eb="6">
      <t>トウヒョウ</t>
    </rPh>
    <rPh sb="6" eb="9">
      <t>カンリシャ</t>
    </rPh>
    <rPh sb="10" eb="12">
      <t>セイキュウ</t>
    </rPh>
    <rPh sb="14" eb="16">
      <t>バアイ</t>
    </rPh>
    <rPh sb="17" eb="21">
      <t>キニュウフヨウ</t>
    </rPh>
    <phoneticPr fontId="1"/>
  </si>
  <si>
    <t>職</t>
    <rPh sb="0" eb="1">
      <t>ショク</t>
    </rPh>
    <phoneticPr fontId="1"/>
  </si>
  <si>
    <r>
      <t>　不在者投票管理経費として下記のとおり請求します。なお、</t>
    </r>
    <r>
      <rPr>
        <u/>
        <sz val="12"/>
        <color indexed="8"/>
        <rFont val="ＭＳ Ｐ明朝"/>
        <family val="1"/>
        <charset val="128"/>
      </rPr>
      <t>振込指定口座は、受取人の管理する口座で相違ありません。</t>
    </r>
    <rPh sb="1" eb="4">
      <t>フザイシャ</t>
    </rPh>
    <rPh sb="4" eb="6">
      <t>トウヒョウ</t>
    </rPh>
    <rPh sb="6" eb="8">
      <t>カンリ</t>
    </rPh>
    <rPh sb="8" eb="10">
      <t>ケイヒ</t>
    </rPh>
    <rPh sb="13" eb="15">
      <t>カキ</t>
    </rPh>
    <rPh sb="19" eb="21">
      <t>セイキュウ</t>
    </rPh>
    <rPh sb="28" eb="34">
      <t>フリコミシテイコウザ</t>
    </rPh>
    <rPh sb="36" eb="39">
      <t>ウケトリニン</t>
    </rPh>
    <rPh sb="40" eb="42">
      <t>カンリ</t>
    </rPh>
    <rPh sb="44" eb="46">
      <t>コウザ</t>
    </rPh>
    <rPh sb="47" eb="49">
      <t>ソウイ</t>
    </rPh>
    <phoneticPr fontId="1"/>
  </si>
  <si>
    <t>押印欄に不在者投票管理者（指定施設の長）の印を押してください。</t>
    <phoneticPr fontId="1"/>
  </si>
  <si>
    <t>押印欄に不在者投票管理者（指定施設の長）の印を押してください。</t>
    <phoneticPr fontId="40"/>
  </si>
  <si>
    <t>請求者</t>
    <rPh sb="0" eb="3">
      <t>セイキュウシャ</t>
    </rPh>
    <phoneticPr fontId="1"/>
  </si>
  <si>
    <t>受領者</t>
    <rPh sb="0" eb="3">
      <t>ジュリョウシャ</t>
    </rPh>
    <phoneticPr fontId="1"/>
  </si>
  <si>
    <t>不在者投票管理者
例：施設の長</t>
    <rPh sb="0" eb="8">
      <t>フザイシャトウヒョウカンリシャ</t>
    </rPh>
    <rPh sb="9" eb="10">
      <t>レイ</t>
    </rPh>
    <rPh sb="11" eb="13">
      <t>シセツ</t>
    </rPh>
    <rPh sb="14" eb="15">
      <t>オサ</t>
    </rPh>
    <phoneticPr fontId="1"/>
  </si>
  <si>
    <t>法人の長、出納責任者
例：理事長、代表取締役社長等</t>
    <rPh sb="0" eb="2">
      <t>ホウジン</t>
    </rPh>
    <rPh sb="3" eb="4">
      <t>オサ</t>
    </rPh>
    <rPh sb="5" eb="10">
      <t>スイトウセキニンシャ</t>
    </rPh>
    <rPh sb="11" eb="12">
      <t>レイ</t>
    </rPh>
    <rPh sb="13" eb="16">
      <t>リジチョウ</t>
    </rPh>
    <rPh sb="17" eb="24">
      <t>ダイヒョウトリシマリヤクシャチョウ</t>
    </rPh>
    <rPh sb="24" eb="25">
      <t>ナド</t>
    </rPh>
    <phoneticPr fontId="1"/>
  </si>
  <si>
    <t>請求者、受領者（口座名義人）は、次のうち</t>
    <rPh sb="0" eb="3">
      <t>セイキュウシャ</t>
    </rPh>
    <rPh sb="4" eb="7">
      <t>ジュリョウシャ</t>
    </rPh>
    <rPh sb="8" eb="13">
      <t>コウザメイギニン</t>
    </rPh>
    <rPh sb="16" eb="17">
      <t>ツギ</t>
    </rPh>
    <phoneticPr fontId="1"/>
  </si>
  <si>
    <t>になります。</t>
    <phoneticPr fontId="1"/>
  </si>
  <si>
    <t>受領者</t>
    <rPh sb="0" eb="2">
      <t>ジュリョウ</t>
    </rPh>
    <rPh sb="2" eb="3">
      <t>シャ</t>
    </rPh>
    <phoneticPr fontId="1"/>
  </si>
  <si>
    <t>不在者投票管理者</t>
    <phoneticPr fontId="1"/>
  </si>
  <si>
    <t>法人の長、出納責任者</t>
    <phoneticPr fontId="1"/>
  </si>
  <si>
    <t>1</t>
    <phoneticPr fontId="1"/>
  </si>
  <si>
    <t>2</t>
    <phoneticPr fontId="1"/>
  </si>
  <si>
    <t>3</t>
    <phoneticPr fontId="1"/>
  </si>
  <si>
    <r>
      <t>（↑１、２、３から該当するものを選択してください。</t>
    </r>
    <r>
      <rPr>
        <b/>
        <sz val="11"/>
        <color indexed="10"/>
        <rFont val="ＭＳ Ｐゴシック"/>
        <family val="3"/>
        <charset val="128"/>
      </rPr>
      <t>（全角）</t>
    </r>
    <r>
      <rPr>
        <sz val="11"/>
        <color theme="1"/>
        <rFont val="ＭＳ Ｐゴシック"/>
        <family val="3"/>
        <charset val="128"/>
        <scheme val="minor"/>
      </rPr>
      <t>）</t>
    </r>
    <rPh sb="9" eb="11">
      <t>ガイトウ</t>
    </rPh>
    <rPh sb="16" eb="18">
      <t>センタク</t>
    </rPh>
    <phoneticPr fontId="1"/>
  </si>
  <si>
    <r>
      <t>　「②不在者投票管理経費の「請求者」及び「受領者」について」
”１”、”２”、”３”のいずれかを</t>
    </r>
    <r>
      <rPr>
        <b/>
        <sz val="11"/>
        <color indexed="10"/>
        <rFont val="ＭＳ Ｐゴシック"/>
        <family val="3"/>
        <charset val="128"/>
      </rPr>
      <t>全角</t>
    </r>
    <r>
      <rPr>
        <sz val="11"/>
        <color theme="1"/>
        <rFont val="ＭＳ Ｐゴシック"/>
        <family val="3"/>
        <charset val="128"/>
        <scheme val="minor"/>
      </rPr>
      <t>で入力してください。　</t>
    </r>
    <rPh sb="48" eb="50">
      <t>ゼンカク</t>
    </rPh>
    <phoneticPr fontId="1"/>
  </si>
  <si>
    <t>（内訳入力画面）</t>
    <rPh sb="1" eb="3">
      <t>ウチワケ</t>
    </rPh>
    <rPh sb="3" eb="5">
      <t>ニュウリョク</t>
    </rPh>
    <rPh sb="5" eb="7">
      <t>ガメン</t>
    </rPh>
    <phoneticPr fontId="1"/>
  </si>
  <si>
    <t>（府外有権者内訳）</t>
    <rPh sb="1" eb="2">
      <t>フ</t>
    </rPh>
    <rPh sb="2" eb="3">
      <t>ガイ</t>
    </rPh>
    <rPh sb="3" eb="6">
      <t>ユウケンシャ</t>
    </rPh>
    <rPh sb="6" eb="8">
      <t>ウチワケ</t>
    </rPh>
    <phoneticPr fontId="40"/>
  </si>
  <si>
    <r>
      <t xml:space="preserve">請求者
</t>
    </r>
    <r>
      <rPr>
        <sz val="8"/>
        <color indexed="8"/>
        <rFont val="ＭＳ Ｐ明朝"/>
        <family val="1"/>
        <charset val="128"/>
      </rPr>
      <t>（例：理事長、代表取締役社長）</t>
    </r>
    <rPh sb="0" eb="3">
      <t>セイキュウシャ</t>
    </rPh>
    <rPh sb="5" eb="6">
      <t>レイ</t>
    </rPh>
    <rPh sb="7" eb="10">
      <t>リジチョウ</t>
    </rPh>
    <rPh sb="11" eb="18">
      <t>ダイヒョウトリシマリヤクシャチョウ</t>
    </rPh>
    <phoneticPr fontId="1"/>
  </si>
  <si>
    <t>（１人　@1,236円×</t>
    <rPh sb="2" eb="3">
      <t>ニン</t>
    </rPh>
    <rPh sb="10" eb="11">
      <t>エン</t>
    </rPh>
    <phoneticPr fontId="1"/>
  </si>
  <si>
    <t>　委任欄は必要ありません。</t>
    <rPh sb="5" eb="7">
      <t>ヒツヨウ</t>
    </rPh>
    <phoneticPr fontId="1"/>
  </si>
  <si>
    <t>　投票管理者から受領者へ「受領」に関する権限を委任する委任欄が必要です。</t>
    <rPh sb="1" eb="3">
      <t>トウヒョウ</t>
    </rPh>
    <rPh sb="3" eb="6">
      <t>カンリシャ</t>
    </rPh>
    <rPh sb="8" eb="11">
      <t>ジュリョウシャ</t>
    </rPh>
    <rPh sb="13" eb="15">
      <t>ジュリョウ</t>
    </rPh>
    <rPh sb="17" eb="18">
      <t>カン</t>
    </rPh>
    <rPh sb="20" eb="22">
      <t>ケンゲン</t>
    </rPh>
    <rPh sb="23" eb="25">
      <t>イニン</t>
    </rPh>
    <rPh sb="31" eb="33">
      <t>ヒツヨウ</t>
    </rPh>
    <phoneticPr fontId="1"/>
  </si>
  <si>
    <t>　不在者投票管理者から法人の代表者等（請求及び受領をする者）への「請求及び受領」に関する権限を委任する委任欄が必要です。</t>
    <rPh sb="1" eb="4">
      <t>フザイシャ</t>
    </rPh>
    <rPh sb="4" eb="6">
      <t>トウヒョウ</t>
    </rPh>
    <rPh sb="6" eb="9">
      <t>カンリシャ</t>
    </rPh>
    <rPh sb="11" eb="13">
      <t>ホウジン</t>
    </rPh>
    <rPh sb="14" eb="16">
      <t>ダイヒョウ</t>
    </rPh>
    <rPh sb="16" eb="17">
      <t>シャ</t>
    </rPh>
    <rPh sb="17" eb="18">
      <t>トウ</t>
    </rPh>
    <rPh sb="19" eb="21">
      <t>セイキュウ</t>
    </rPh>
    <rPh sb="21" eb="22">
      <t>オヨ</t>
    </rPh>
    <rPh sb="23" eb="25">
      <t>ジュリョウ</t>
    </rPh>
    <rPh sb="28" eb="29">
      <t>シャ</t>
    </rPh>
    <rPh sb="33" eb="35">
      <t>セイキュウ</t>
    </rPh>
    <rPh sb="35" eb="36">
      <t>オヨ</t>
    </rPh>
    <rPh sb="37" eb="39">
      <t>ジュリョウ</t>
    </rPh>
    <rPh sb="41" eb="42">
      <t>カン</t>
    </rPh>
    <rPh sb="44" eb="46">
      <t>ケンゲン</t>
    </rPh>
    <rPh sb="47" eb="49">
      <t>イニン</t>
    </rPh>
    <rPh sb="55" eb="57">
      <t>ヒツヨウ</t>
    </rPh>
    <phoneticPr fontId="1"/>
  </si>
  <si>
    <t>令和８年１月25日執行府議貝塚補選(・貝塚市長選)不在者投票管理経費請求書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</si>
</sst>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&quot;人&quot;"/>
    <numFmt numFmtId="177" formatCode="0000"/>
    <numFmt numFmtId="178" formatCode="#"/>
  </numFmts>
  <fonts count="6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5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u/>
      <sz val="16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2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14"/>
      <name val="HGP創英角ｺﾞｼｯｸUB"/>
      <family val="3"/>
      <charset val="128"/>
    </font>
    <font>
      <sz val="8"/>
      <color indexed="8"/>
      <name val="ＭＳ Ｐ明朝"/>
      <family val="1"/>
      <charset val="128"/>
    </font>
    <font>
      <b/>
      <sz val="13"/>
      <color indexed="8"/>
      <name val="ＭＳ Ｐゴシック"/>
      <family val="3"/>
      <charset val="128"/>
    </font>
    <font>
      <u/>
      <sz val="12"/>
      <color indexed="8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ajor"/>
    </font>
    <font>
      <b/>
      <sz val="16"/>
      <color indexed="8"/>
      <name val="ＭＳ Ｐ明朝"/>
      <family val="1"/>
      <charset val="128"/>
    </font>
    <font>
      <b/>
      <u/>
      <sz val="13"/>
      <color rgb="FFFF0000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00"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7" fillId="0" borderId="6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2" fillId="6" borderId="0" xfId="0" applyFont="1" applyFill="1" applyProtection="1">
      <alignment vertical="center"/>
    </xf>
    <xf numFmtId="0" fontId="0" fillId="6" borderId="0" xfId="0" applyFill="1" applyProtection="1">
      <alignment vertical="center"/>
    </xf>
    <xf numFmtId="0" fontId="0" fillId="0" borderId="0" xfId="0" applyProtection="1">
      <alignment vertical="center"/>
    </xf>
    <xf numFmtId="0" fontId="16" fillId="0" borderId="0" xfId="0" applyFont="1" applyProtection="1">
      <alignment vertical="center"/>
    </xf>
    <xf numFmtId="0" fontId="14" fillId="2" borderId="0" xfId="0" applyFont="1" applyFill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0" fillId="0" borderId="0" xfId="0" applyFont="1" applyFill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right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Protection="1">
      <alignment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9" fillId="0" borderId="24" xfId="0" applyFont="1" applyBorder="1" applyProtection="1">
      <alignment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Protection="1">
      <alignment vertical="center"/>
    </xf>
    <xf numFmtId="0" fontId="0" fillId="0" borderId="30" xfId="0" applyBorder="1" applyAlignment="1" applyProtection="1">
      <alignment horizontal="center" vertical="center"/>
    </xf>
    <xf numFmtId="0" fontId="9" fillId="0" borderId="31" xfId="0" applyFont="1" applyBorder="1" applyProtection="1">
      <alignment vertical="center"/>
    </xf>
    <xf numFmtId="0" fontId="0" fillId="0" borderId="32" xfId="0" applyBorder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Protection="1">
      <alignment vertical="center"/>
    </xf>
    <xf numFmtId="0" fontId="19" fillId="0" borderId="0" xfId="0" applyFont="1" applyFill="1" applyProtection="1">
      <alignment vertical="center"/>
    </xf>
    <xf numFmtId="0" fontId="12" fillId="6" borderId="0" xfId="0" applyFont="1" applyFill="1" applyAlignment="1" applyProtection="1">
      <alignment horizontal="left" vertical="center"/>
    </xf>
    <xf numFmtId="0" fontId="0" fillId="0" borderId="19" xfId="0" applyBorder="1" applyProtection="1">
      <alignment vertical="center"/>
    </xf>
    <xf numFmtId="0" fontId="0" fillId="0" borderId="25" xfId="0" applyBorder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46" fillId="0" borderId="34" xfId="0" applyFont="1" applyBorder="1" applyProtection="1">
      <alignment vertical="center"/>
    </xf>
    <xf numFmtId="0" fontId="8" fillId="0" borderId="0" xfId="0" applyFont="1" applyBorder="1" applyAlignment="1">
      <alignment vertical="center"/>
    </xf>
    <xf numFmtId="0" fontId="11" fillId="0" borderId="1" xfId="0" applyFont="1" applyBorder="1">
      <alignment vertical="center"/>
    </xf>
    <xf numFmtId="0" fontId="39" fillId="0" borderId="0" xfId="0" applyFont="1" applyAlignment="1">
      <alignment vertical="center" shrinkToFit="1"/>
    </xf>
    <xf numFmtId="0" fontId="17" fillId="0" borderId="2" xfId="0" applyFont="1" applyBorder="1" applyAlignment="1">
      <alignment vertical="center" shrinkToFit="1"/>
    </xf>
    <xf numFmtId="0" fontId="17" fillId="0" borderId="5" xfId="0" applyFont="1" applyBorder="1" applyAlignment="1">
      <alignment vertical="center" shrinkToFit="1"/>
    </xf>
    <xf numFmtId="0" fontId="0" fillId="0" borderId="0" xfId="0" applyAlignment="1" applyProtection="1">
      <alignment vertical="center"/>
    </xf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Fill="1" applyProtection="1">
      <alignment vertical="center"/>
    </xf>
    <xf numFmtId="177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</xf>
    <xf numFmtId="177" fontId="0" fillId="0" borderId="4" xfId="0" applyNumberFormat="1" applyFill="1" applyBorder="1" applyAlignment="1" applyProtection="1">
      <alignment vertical="center"/>
      <protection locked="0"/>
    </xf>
    <xf numFmtId="0" fontId="0" fillId="0" borderId="4" xfId="0" applyBorder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10" fillId="0" borderId="35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0" fillId="0" borderId="35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10" fillId="0" borderId="36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36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3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0" fontId="38" fillId="0" borderId="0" xfId="0" applyFont="1" applyBorder="1" applyAlignment="1">
      <alignment shrinkToFit="1"/>
    </xf>
    <xf numFmtId="0" fontId="17" fillId="0" borderId="0" xfId="0" applyFont="1" applyBorder="1" applyAlignment="1">
      <alignment vertical="center" shrinkToFit="1"/>
    </xf>
    <xf numFmtId="0" fontId="9" fillId="7" borderId="24" xfId="0" applyFont="1" applyFill="1" applyBorder="1" applyProtection="1">
      <alignment vertical="center"/>
      <protection locked="0"/>
    </xf>
    <xf numFmtId="0" fontId="9" fillId="7" borderId="6" xfId="0" applyFont="1" applyFill="1" applyBorder="1" applyProtection="1">
      <alignment vertical="center"/>
      <protection locked="0"/>
    </xf>
    <xf numFmtId="0" fontId="17" fillId="0" borderId="0" xfId="0" applyFont="1" applyFill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7" borderId="20" xfId="0" applyFill="1" applyBorder="1" applyAlignment="1">
      <alignment horizontal="center" vertical="center" shrinkToFit="1"/>
    </xf>
    <xf numFmtId="0" fontId="0" fillId="7" borderId="20" xfId="0" applyFill="1" applyBorder="1" applyAlignment="1" applyProtection="1">
      <alignment horizontal="center" vertical="center" shrinkToFit="1"/>
      <protection locked="0"/>
    </xf>
    <xf numFmtId="0" fontId="0" fillId="7" borderId="26" xfId="0" applyFill="1" applyBorder="1" applyAlignment="1" applyProtection="1">
      <alignment horizontal="center" vertical="center" shrinkToFit="1"/>
      <protection locked="0"/>
    </xf>
    <xf numFmtId="0" fontId="0" fillId="7" borderId="39" xfId="0" applyFill="1" applyBorder="1" applyProtection="1">
      <alignment vertical="center"/>
      <protection locked="0"/>
    </xf>
    <xf numFmtId="0" fontId="0" fillId="7" borderId="40" xfId="0" applyFill="1" applyBorder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12" fillId="0" borderId="0" xfId="0" applyFont="1" applyFill="1" applyProtection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center" wrapText="1"/>
    </xf>
    <xf numFmtId="0" fontId="47" fillId="0" borderId="0" xfId="0" applyFont="1" applyAlignment="1" applyProtection="1">
      <alignment vertical="center"/>
    </xf>
    <xf numFmtId="178" fontId="7" fillId="0" borderId="1" xfId="0" applyNumberFormat="1" applyFont="1" applyBorder="1">
      <alignment vertical="center"/>
    </xf>
    <xf numFmtId="178" fontId="7" fillId="0" borderId="2" xfId="0" applyNumberFormat="1" applyFont="1" applyBorder="1">
      <alignment vertical="center"/>
    </xf>
    <xf numFmtId="0" fontId="2" fillId="0" borderId="0" xfId="0" applyFont="1">
      <alignment vertical="center"/>
    </xf>
    <xf numFmtId="0" fontId="9" fillId="10" borderId="37" xfId="0" applyFont="1" applyFill="1" applyBorder="1" applyProtection="1">
      <alignment vertical="center"/>
      <protection locked="0"/>
    </xf>
    <xf numFmtId="0" fontId="9" fillId="10" borderId="35" xfId="0" applyFont="1" applyFill="1" applyBorder="1" applyProtection="1">
      <alignment vertical="center"/>
      <protection locked="0"/>
    </xf>
    <xf numFmtId="0" fontId="9" fillId="10" borderId="24" xfId="0" applyFont="1" applyFill="1" applyBorder="1" applyProtection="1">
      <alignment vertical="center"/>
      <protection locked="0"/>
    </xf>
    <xf numFmtId="0" fontId="9" fillId="10" borderId="6" xfId="0" applyFont="1" applyFill="1" applyBorder="1" applyProtection="1">
      <alignment vertical="center"/>
      <protection locked="0"/>
    </xf>
    <xf numFmtId="0" fontId="9" fillId="10" borderId="38" xfId="0" applyFont="1" applyFill="1" applyBorder="1" applyProtection="1">
      <alignment vertical="center"/>
      <protection locked="0"/>
    </xf>
    <xf numFmtId="0" fontId="9" fillId="10" borderId="24" xfId="0" applyFont="1" applyFill="1" applyBorder="1" applyProtection="1">
      <alignment vertical="center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35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6" fillId="7" borderId="0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8" borderId="20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Border="1" applyAlignment="1" applyProtection="1">
      <alignment horizontal="distributed" vertical="center"/>
    </xf>
    <xf numFmtId="0" fontId="27" fillId="0" borderId="36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Fill="1" applyAlignment="1" applyProtection="1">
      <alignment horizontal="center" vertical="center" shrinkToFit="1"/>
      <protection locked="0"/>
    </xf>
    <xf numFmtId="0" fontId="27" fillId="0" borderId="3" xfId="0" applyFont="1" applyFill="1" applyBorder="1" applyAlignment="1" applyProtection="1">
      <alignment horizontal="center" vertical="center" shrinkToFit="1"/>
      <protection locked="0"/>
    </xf>
    <xf numFmtId="0" fontId="27" fillId="0" borderId="35" xfId="0" applyFont="1" applyFill="1" applyBorder="1" applyAlignment="1" applyProtection="1">
      <alignment horizontal="center" vertical="center" shrinkToFit="1"/>
      <protection locked="0"/>
    </xf>
    <xf numFmtId="0" fontId="27" fillId="0" borderId="4" xfId="0" applyFont="1" applyFill="1" applyBorder="1" applyAlignment="1" applyProtection="1">
      <alignment horizontal="center" vertical="center" shrinkToFit="1"/>
      <protection locked="0"/>
    </xf>
    <xf numFmtId="0" fontId="27" fillId="0" borderId="5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left" vertical="center" wrapText="1"/>
    </xf>
    <xf numFmtId="49" fontId="48" fillId="0" borderId="6" xfId="0" applyNumberFormat="1" applyFont="1" applyBorder="1" applyAlignment="1" applyProtection="1">
      <alignment horizontal="center" vertical="center"/>
    </xf>
    <xf numFmtId="49" fontId="48" fillId="0" borderId="2" xfId="0" applyNumberFormat="1" applyFont="1" applyBorder="1" applyAlignment="1" applyProtection="1">
      <alignment horizontal="center" vertical="center"/>
    </xf>
    <xf numFmtId="49" fontId="48" fillId="0" borderId="35" xfId="0" applyNumberFormat="1" applyFont="1" applyBorder="1" applyAlignment="1" applyProtection="1">
      <alignment horizontal="center" vertical="center"/>
    </xf>
    <xf numFmtId="49" fontId="48" fillId="0" borderId="5" xfId="0" applyNumberFormat="1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 shrinkToFit="1"/>
    </xf>
    <xf numFmtId="0" fontId="24" fillId="0" borderId="1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0" fontId="24" fillId="0" borderId="36" xfId="0" applyFont="1" applyBorder="1" applyAlignment="1" applyProtection="1">
      <alignment horizontal="center" vertical="center" shrinkToFit="1"/>
    </xf>
    <xf numFmtId="0" fontId="24" fillId="0" borderId="0" xfId="0" applyFont="1" applyBorder="1" applyAlignment="1" applyProtection="1">
      <alignment horizontal="center" vertical="center" shrinkToFit="1"/>
    </xf>
    <xf numFmtId="0" fontId="24" fillId="0" borderId="3" xfId="0" applyFont="1" applyBorder="1" applyAlignment="1" applyProtection="1">
      <alignment horizontal="center" vertical="center" shrinkToFit="1"/>
    </xf>
    <xf numFmtId="0" fontId="24" fillId="0" borderId="35" xfId="0" applyFont="1" applyBorder="1" applyAlignment="1" applyProtection="1">
      <alignment horizontal="center" vertical="center" shrinkToFit="1"/>
    </xf>
    <xf numFmtId="0" fontId="24" fillId="0" borderId="4" xfId="0" applyFont="1" applyBorder="1" applyAlignment="1" applyProtection="1">
      <alignment horizontal="center" vertical="center" shrinkToFit="1"/>
    </xf>
    <xf numFmtId="0" fontId="24" fillId="0" borderId="5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/>
    </xf>
    <xf numFmtId="0" fontId="20" fillId="4" borderId="0" xfId="0" applyFont="1" applyFill="1" applyAlignment="1" applyProtection="1">
      <alignment horizontal="left" vertical="center" shrinkToFit="1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 wrapText="1"/>
    </xf>
    <xf numFmtId="0" fontId="0" fillId="0" borderId="2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10" fillId="0" borderId="41" xfId="0" applyFont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20" xfId="0" applyFill="1" applyBorder="1" applyAlignment="1" applyProtection="1">
      <alignment horizontal="left" vertical="center"/>
    </xf>
    <xf numFmtId="49" fontId="18" fillId="0" borderId="20" xfId="0" applyNumberFormat="1" applyFont="1" applyFill="1" applyBorder="1" applyAlignment="1" applyProtection="1">
      <alignment horizontal="left" vertical="center"/>
      <protection locked="0"/>
    </xf>
    <xf numFmtId="0" fontId="47" fillId="0" borderId="36" xfId="0" applyFont="1" applyBorder="1" applyAlignment="1" applyProtection="1">
      <alignment horizontal="center" vertical="center" wrapText="1"/>
    </xf>
    <xf numFmtId="0" fontId="47" fillId="0" borderId="0" xfId="0" applyFont="1" applyBorder="1" applyAlignment="1" applyProtection="1">
      <alignment horizontal="center" vertical="center" wrapText="1"/>
    </xf>
    <xf numFmtId="0" fontId="47" fillId="0" borderId="3" xfId="0" applyFont="1" applyBorder="1" applyAlignment="1" applyProtection="1">
      <alignment horizontal="center" vertical="center" wrapText="1"/>
    </xf>
    <xf numFmtId="0" fontId="47" fillId="0" borderId="35" xfId="0" applyFont="1" applyBorder="1" applyAlignment="1" applyProtection="1">
      <alignment horizontal="center" vertical="center" wrapText="1"/>
    </xf>
    <xf numFmtId="0" fontId="47" fillId="0" borderId="4" xfId="0" applyFont="1" applyBorder="1" applyAlignment="1" applyProtection="1">
      <alignment horizontal="center" vertical="center" wrapText="1"/>
    </xf>
    <xf numFmtId="0" fontId="47" fillId="0" borderId="5" xfId="0" applyFont="1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2" xfId="0" applyNumberFormat="1" applyFill="1" applyBorder="1" applyAlignment="1" applyProtection="1">
      <alignment horizontal="center" vertical="center"/>
      <protection locked="0"/>
    </xf>
    <xf numFmtId="49" fontId="0" fillId="0" borderId="35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47" fillId="0" borderId="6" xfId="0" applyFont="1" applyFill="1" applyBorder="1" applyAlignment="1" applyProtection="1">
      <alignment horizontal="center" vertical="center"/>
    </xf>
    <xf numFmtId="0" fontId="47" fillId="0" borderId="1" xfId="0" applyFont="1" applyFill="1" applyBorder="1" applyAlignment="1" applyProtection="1">
      <alignment horizontal="center" vertical="center"/>
    </xf>
    <xf numFmtId="0" fontId="47" fillId="0" borderId="2" xfId="0" applyFont="1" applyFill="1" applyBorder="1" applyAlignment="1" applyProtection="1">
      <alignment horizontal="center" vertical="center"/>
    </xf>
    <xf numFmtId="0" fontId="47" fillId="0" borderId="35" xfId="0" applyFont="1" applyFill="1" applyBorder="1" applyAlignment="1" applyProtection="1">
      <alignment horizontal="center" vertical="center"/>
    </xf>
    <xf numFmtId="0" fontId="47" fillId="0" borderId="4" xfId="0" applyFont="1" applyFill="1" applyBorder="1" applyAlignment="1" applyProtection="1">
      <alignment horizontal="center" vertical="center"/>
    </xf>
    <xf numFmtId="0" fontId="47" fillId="0" borderId="5" xfId="0" applyFont="1" applyFill="1" applyBorder="1" applyAlignment="1" applyProtection="1">
      <alignment horizontal="center" vertical="center"/>
    </xf>
    <xf numFmtId="0" fontId="28" fillId="0" borderId="0" xfId="0" applyFont="1" applyFill="1" applyAlignment="1" applyProtection="1">
      <alignment horizontal="left" vertical="justify" wrapText="1"/>
    </xf>
    <xf numFmtId="0" fontId="0" fillId="0" borderId="6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35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36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49" fontId="0" fillId="0" borderId="36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3" xfId="0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49" fontId="0" fillId="0" borderId="36" xfId="0" applyNumberForma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49" fillId="0" borderId="20" xfId="0" applyNumberFormat="1" applyFont="1" applyFill="1" applyBorder="1" applyAlignment="1" applyProtection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 applyProtection="1">
      <alignment horizontal="center" vertical="center"/>
      <protection locked="0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35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42" xfId="0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0" fontId="27" fillId="0" borderId="35" xfId="0" applyFont="1" applyFill="1" applyBorder="1" applyAlignment="1" applyProtection="1">
      <alignment horizontal="center" vertical="center"/>
      <protection locked="0"/>
    </xf>
    <xf numFmtId="0" fontId="27" fillId="0" borderId="4" xfId="0" applyFont="1" applyFill="1" applyBorder="1" applyAlignment="1" applyProtection="1">
      <alignment horizontal="center" vertical="center"/>
      <protection locked="0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 wrapText="1"/>
    </xf>
    <xf numFmtId="0" fontId="17" fillId="0" borderId="6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 applyProtection="1">
      <alignment horizontal="center" vertical="center" shrinkToFit="1"/>
      <protection locked="0"/>
    </xf>
    <xf numFmtId="0" fontId="17" fillId="0" borderId="35" xfId="0" applyFont="1" applyFill="1" applyBorder="1" applyAlignment="1" applyProtection="1">
      <alignment horizontal="center" vertical="center" shrinkToFit="1"/>
      <protection locked="0"/>
    </xf>
    <xf numFmtId="0" fontId="17" fillId="0" borderId="4" xfId="0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>
      <alignment horizontal="center" vertical="center"/>
    </xf>
    <xf numFmtId="0" fontId="0" fillId="0" borderId="44" xfId="0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 applyProtection="1">
      <alignment horizontal="left" vertical="center" shrinkToFit="1"/>
    </xf>
    <xf numFmtId="0" fontId="5" fillId="3" borderId="0" xfId="0" applyFont="1" applyFill="1" applyAlignment="1" applyProtection="1">
      <alignment horizontal="left" vertical="center" shrinkToFit="1"/>
    </xf>
    <xf numFmtId="0" fontId="12" fillId="6" borderId="0" xfId="0" applyFont="1" applyFill="1" applyAlignment="1" applyProtection="1">
      <alignment horizontal="left" vertical="center"/>
    </xf>
    <xf numFmtId="0" fontId="0" fillId="0" borderId="54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50" fillId="0" borderId="0" xfId="0" applyFont="1" applyAlignment="1" applyProtection="1">
      <alignment horizontal="right" vertical="center"/>
    </xf>
    <xf numFmtId="0" fontId="14" fillId="0" borderId="49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51" fillId="9" borderId="0" xfId="0" applyFont="1" applyFill="1" applyAlignment="1" applyProtection="1">
      <alignment horizontal="justify" vertical="center" shrinkToFit="1"/>
    </xf>
    <xf numFmtId="0" fontId="5" fillId="3" borderId="0" xfId="0" applyFont="1" applyFill="1" applyAlignment="1" applyProtection="1">
      <alignment horizontal="justify" vertical="center" shrinkToFit="1"/>
    </xf>
    <xf numFmtId="0" fontId="0" fillId="0" borderId="11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52" fillId="0" borderId="59" xfId="0" applyFont="1" applyBorder="1" applyAlignment="1" applyProtection="1">
      <alignment horizontal="center" vertical="center"/>
    </xf>
    <xf numFmtId="0" fontId="52" fillId="0" borderId="60" xfId="0" applyFont="1" applyBorder="1" applyAlignment="1" applyProtection="1">
      <alignment horizontal="center" vertical="center"/>
    </xf>
    <xf numFmtId="176" fontId="12" fillId="0" borderId="10" xfId="0" applyNumberFormat="1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7" fillId="0" borderId="53" xfId="0" applyFont="1" applyBorder="1">
      <alignment vertical="center"/>
    </xf>
    <xf numFmtId="0" fontId="2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176" fontId="17" fillId="0" borderId="112" xfId="0" applyNumberFormat="1" applyFont="1" applyBorder="1" applyAlignment="1">
      <alignment horizontal="right" vertical="center"/>
    </xf>
    <xf numFmtId="176" fontId="17" fillId="0" borderId="113" xfId="0" applyNumberFormat="1" applyFont="1" applyBorder="1" applyAlignment="1">
      <alignment horizontal="right" vertical="center"/>
    </xf>
    <xf numFmtId="176" fontId="17" fillId="0" borderId="114" xfId="0" applyNumberFormat="1" applyFont="1" applyBorder="1" applyAlignment="1">
      <alignment horizontal="right" vertical="center"/>
    </xf>
    <xf numFmtId="0" fontId="7" fillId="0" borderId="112" xfId="0" applyFont="1" applyBorder="1">
      <alignment vertical="center"/>
    </xf>
    <xf numFmtId="0" fontId="7" fillId="0" borderId="113" xfId="0" applyFont="1" applyBorder="1">
      <alignment vertical="center"/>
    </xf>
    <xf numFmtId="0" fontId="7" fillId="0" borderId="115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17" fillId="0" borderId="24" xfId="0" applyNumberFormat="1" applyFont="1" applyBorder="1" applyAlignment="1">
      <alignment horizontal="right" vertical="center"/>
    </xf>
    <xf numFmtId="176" fontId="17" fillId="0" borderId="21" xfId="0" applyNumberFormat="1" applyFont="1" applyBorder="1" applyAlignment="1">
      <alignment horizontal="right" vertical="center"/>
    </xf>
    <xf numFmtId="176" fontId="17" fillId="0" borderId="23" xfId="0" applyNumberFormat="1" applyFont="1" applyBorder="1" applyAlignment="1">
      <alignment horizontal="right" vertical="center"/>
    </xf>
    <xf numFmtId="0" fontId="7" fillId="0" borderId="24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7" fillId="0" borderId="7" xfId="0" applyFont="1" applyBorder="1" applyAlignment="1">
      <alignment horizontal="distributed" vertical="center"/>
    </xf>
    <xf numFmtId="0" fontId="7" fillId="0" borderId="101" xfId="0" applyFont="1" applyBorder="1" applyAlignment="1">
      <alignment horizontal="distributed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176" fontId="17" fillId="0" borderId="103" xfId="0" applyNumberFormat="1" applyFont="1" applyBorder="1" applyAlignment="1">
      <alignment horizontal="right" vertical="center"/>
    </xf>
    <xf numFmtId="0" fontId="7" fillId="0" borderId="105" xfId="0" applyFont="1" applyBorder="1">
      <alignment vertical="center"/>
    </xf>
    <xf numFmtId="0" fontId="7" fillId="0" borderId="106" xfId="0" applyFont="1" applyBorder="1">
      <alignment vertical="center"/>
    </xf>
    <xf numFmtId="0" fontId="7" fillId="0" borderId="108" xfId="0" applyFont="1" applyBorder="1">
      <alignment vertical="center"/>
    </xf>
    <xf numFmtId="0" fontId="7" fillId="0" borderId="92" xfId="0" applyFont="1" applyBorder="1" applyAlignment="1">
      <alignment horizontal="distributed" vertical="center" justifyLastLine="1" shrinkToFit="1"/>
    </xf>
    <xf numFmtId="0" fontId="7" fillId="0" borderId="93" xfId="0" applyFont="1" applyBorder="1" applyAlignment="1">
      <alignment horizontal="distributed" vertical="center" justifyLastLine="1" shrinkToFit="1"/>
    </xf>
    <xf numFmtId="0" fontId="7" fillId="0" borderId="96" xfId="0" applyFont="1" applyBorder="1" applyAlignment="1">
      <alignment horizontal="distributed" vertical="center" justifyLastLine="1" shrinkToFit="1"/>
    </xf>
    <xf numFmtId="176" fontId="17" fillId="0" borderId="92" xfId="0" applyNumberFormat="1" applyFont="1" applyBorder="1" applyAlignment="1">
      <alignment horizontal="right" vertical="center"/>
    </xf>
    <xf numFmtId="176" fontId="17" fillId="0" borderId="93" xfId="0" applyNumberFormat="1" applyFont="1" applyBorder="1" applyAlignment="1">
      <alignment horizontal="right" vertical="center"/>
    </xf>
    <xf numFmtId="176" fontId="17" fillId="0" borderId="94" xfId="0" applyNumberFormat="1" applyFont="1" applyBorder="1" applyAlignment="1">
      <alignment horizontal="right" vertical="center"/>
    </xf>
    <xf numFmtId="0" fontId="7" fillId="0" borderId="95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75" xfId="0" applyFont="1" applyBorder="1" applyAlignment="1">
      <alignment horizontal="distributed" vertical="center" justifyLastLine="1" shrinkToFit="1"/>
    </xf>
    <xf numFmtId="0" fontId="7" fillId="0" borderId="61" xfId="0" applyFont="1" applyBorder="1" applyAlignment="1">
      <alignment horizontal="distributed" vertical="center" justifyLastLine="1" shrinkToFit="1"/>
    </xf>
    <xf numFmtId="176" fontId="17" fillId="0" borderId="75" xfId="0" applyNumberFormat="1" applyFont="1" applyBorder="1" applyAlignment="1">
      <alignment horizontal="right" vertical="center"/>
    </xf>
    <xf numFmtId="176" fontId="17" fillId="0" borderId="61" xfId="0" applyNumberFormat="1" applyFont="1" applyBorder="1" applyAlignment="1">
      <alignment horizontal="right" vertical="center"/>
    </xf>
    <xf numFmtId="176" fontId="17" fillId="0" borderId="84" xfId="0" applyNumberFormat="1" applyFont="1" applyBorder="1" applyAlignment="1">
      <alignment horizontal="right" vertical="center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6" xfId="0" applyFont="1" applyBorder="1" applyAlignment="1">
      <alignment horizontal="distributed" vertical="center" justifyLastLine="1" shrinkToFit="1"/>
    </xf>
    <xf numFmtId="0" fontId="21" fillId="0" borderId="0" xfId="0" applyFont="1" applyAlignment="1">
      <alignment horizontal="right" vertical="center"/>
    </xf>
    <xf numFmtId="0" fontId="7" fillId="0" borderId="87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176" fontId="30" fillId="0" borderId="90" xfId="0" applyNumberFormat="1" applyFont="1" applyBorder="1" applyAlignment="1">
      <alignment horizontal="right" vertical="center"/>
    </xf>
    <xf numFmtId="176" fontId="30" fillId="0" borderId="88" xfId="0" applyNumberFormat="1" applyFont="1" applyBorder="1" applyAlignment="1">
      <alignment horizontal="right" vertical="center"/>
    </xf>
    <xf numFmtId="176" fontId="30" fillId="0" borderId="91" xfId="0" applyNumberFormat="1" applyFont="1" applyBorder="1" applyAlignment="1">
      <alignment horizontal="right" vertical="center"/>
    </xf>
    <xf numFmtId="176" fontId="17" fillId="0" borderId="75" xfId="0" applyNumberFormat="1" applyFont="1" applyBorder="1" applyAlignment="1">
      <alignment horizontal="center" vertical="center"/>
    </xf>
    <xf numFmtId="176" fontId="17" fillId="0" borderId="61" xfId="0" applyNumberFormat="1" applyFont="1" applyBorder="1" applyAlignment="1">
      <alignment horizontal="center" vertical="center"/>
    </xf>
    <xf numFmtId="176" fontId="17" fillId="0" borderId="84" xfId="0" applyNumberFormat="1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0" fontId="57" fillId="0" borderId="66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67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57" fillId="0" borderId="68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8" fontId="18" fillId="0" borderId="6" xfId="0" applyNumberFormat="1" applyFont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18" fillId="0" borderId="36" xfId="0" applyNumberFormat="1" applyFont="1" applyBorder="1" applyAlignment="1">
      <alignment horizontal="center" vertical="center"/>
    </xf>
    <xf numFmtId="178" fontId="18" fillId="0" borderId="0" xfId="0" applyNumberFormat="1" applyFont="1" applyBorder="1" applyAlignment="1">
      <alignment horizontal="center" vertical="center"/>
    </xf>
    <xf numFmtId="178" fontId="18" fillId="0" borderId="3" xfId="0" applyNumberFormat="1" applyFont="1" applyBorder="1" applyAlignment="1">
      <alignment horizontal="center" vertical="center"/>
    </xf>
    <xf numFmtId="178" fontId="18" fillId="0" borderId="35" xfId="0" applyNumberFormat="1" applyFont="1" applyBorder="1" applyAlignment="1">
      <alignment horizontal="center" vertical="center"/>
    </xf>
    <xf numFmtId="178" fontId="18" fillId="0" borderId="4" xfId="0" applyNumberFormat="1" applyFont="1" applyBorder="1" applyAlignment="1">
      <alignment horizontal="center" vertical="center"/>
    </xf>
    <xf numFmtId="178" fontId="18" fillId="0" borderId="5" xfId="0" applyNumberFormat="1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78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76" xfId="0" applyFont="1" applyBorder="1" applyAlignment="1">
      <alignment horizontal="distributed" vertical="center" justifyLastLine="1" shrinkToFit="1"/>
    </xf>
    <xf numFmtId="0" fontId="7" fillId="0" borderId="77" xfId="0" applyFont="1" applyBorder="1" applyAlignment="1">
      <alignment horizontal="distributed" vertical="center" justifyLastLine="1" shrinkToFit="1"/>
    </xf>
    <xf numFmtId="0" fontId="7" fillId="0" borderId="69" xfId="0" applyFont="1" applyBorder="1" applyAlignment="1">
      <alignment horizontal="distributed" vertical="center" indent="1"/>
    </xf>
    <xf numFmtId="0" fontId="7" fillId="0" borderId="70" xfId="0" applyFont="1" applyBorder="1" applyAlignment="1">
      <alignment horizontal="distributed" vertical="center" indent="1"/>
    </xf>
    <xf numFmtId="0" fontId="7" fillId="0" borderId="69" xfId="0" applyFont="1" applyBorder="1" applyAlignment="1">
      <alignment horizontal="distributed" vertical="center"/>
    </xf>
    <xf numFmtId="0" fontId="7" fillId="0" borderId="70" xfId="0" applyFont="1" applyBorder="1" applyAlignment="1">
      <alignment horizontal="distributed" vertical="center"/>
    </xf>
    <xf numFmtId="0" fontId="7" fillId="0" borderId="71" xfId="0" applyFont="1" applyBorder="1" applyAlignment="1">
      <alignment horizontal="distributed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176" fontId="17" fillId="0" borderId="76" xfId="0" applyNumberFormat="1" applyFont="1" applyBorder="1" applyAlignment="1">
      <alignment horizontal="right" vertical="center"/>
    </xf>
    <xf numFmtId="176" fontId="17" fillId="0" borderId="77" xfId="0" applyNumberFormat="1" applyFont="1" applyBorder="1" applyAlignment="1">
      <alignment horizontal="right" vertical="center"/>
    </xf>
    <xf numFmtId="176" fontId="17" fillId="0" borderId="83" xfId="0" applyNumberFormat="1" applyFont="1" applyBorder="1" applyAlignment="1">
      <alignment horizontal="right" vertical="center"/>
    </xf>
    <xf numFmtId="0" fontId="7" fillId="0" borderId="81" xfId="0" applyFont="1" applyBorder="1" applyAlignment="1">
      <alignment horizontal="distributed" vertical="center" indent="1"/>
    </xf>
    <xf numFmtId="0" fontId="7" fillId="0" borderId="82" xfId="0" applyFont="1" applyBorder="1" applyAlignment="1">
      <alignment horizontal="distributed" vertical="center" indent="1"/>
    </xf>
    <xf numFmtId="178" fontId="17" fillId="0" borderId="6" xfId="0" applyNumberFormat="1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178" fontId="17" fillId="0" borderId="36" xfId="0" applyNumberFormat="1" applyFont="1" applyBorder="1" applyAlignment="1">
      <alignment horizontal="center" vertical="center"/>
    </xf>
    <xf numFmtId="178" fontId="17" fillId="0" borderId="0" xfId="0" applyNumberFormat="1" applyFont="1" applyBorder="1" applyAlignment="1">
      <alignment horizontal="center" vertical="center"/>
    </xf>
    <xf numFmtId="178" fontId="17" fillId="0" borderId="3" xfId="0" applyNumberFormat="1" applyFont="1" applyBorder="1" applyAlignment="1">
      <alignment horizontal="center" vertical="center"/>
    </xf>
    <xf numFmtId="178" fontId="17" fillId="0" borderId="35" xfId="0" applyNumberFormat="1" applyFont="1" applyBorder="1" applyAlignment="1">
      <alignment horizontal="center" vertical="center"/>
    </xf>
    <xf numFmtId="178" fontId="17" fillId="0" borderId="4" xfId="0" applyNumberFormat="1" applyFont="1" applyBorder="1" applyAlignment="1">
      <alignment horizontal="center" vertical="center"/>
    </xf>
    <xf numFmtId="178" fontId="17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left" vertical="center"/>
    </xf>
    <xf numFmtId="0" fontId="7" fillId="0" borderId="6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35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7" fillId="0" borderId="0" xfId="0" applyFont="1" applyBorder="1" applyAlignment="1">
      <alignment horizontal="center"/>
    </xf>
    <xf numFmtId="0" fontId="37" fillId="0" borderId="54" xfId="0" applyFont="1" applyBorder="1" applyAlignment="1">
      <alignment horizontal="center"/>
    </xf>
    <xf numFmtId="178" fontId="18" fillId="0" borderId="74" xfId="0" applyNumberFormat="1" applyFont="1" applyBorder="1" applyAlignment="1">
      <alignment horizontal="center" vertical="center"/>
    </xf>
    <xf numFmtId="178" fontId="18" fillId="0" borderId="6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6" fontId="36" fillId="0" borderId="0" xfId="1" applyNumberFormat="1" applyFont="1" applyBorder="1" applyAlignment="1">
      <alignment horizontal="right"/>
    </xf>
    <xf numFmtId="6" fontId="36" fillId="0" borderId="54" xfId="1" applyNumberFormat="1" applyFont="1" applyBorder="1" applyAlignment="1">
      <alignment horizontal="right"/>
    </xf>
    <xf numFmtId="178" fontId="17" fillId="0" borderId="6" xfId="0" applyNumberFormat="1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178" fontId="17" fillId="0" borderId="2" xfId="0" applyNumberFormat="1" applyFont="1" applyBorder="1" applyAlignment="1">
      <alignment horizontal="center" vertical="center" wrapText="1"/>
    </xf>
    <xf numFmtId="178" fontId="17" fillId="0" borderId="36" xfId="0" applyNumberFormat="1" applyFont="1" applyBorder="1" applyAlignment="1">
      <alignment horizontal="center" vertical="center" wrapText="1"/>
    </xf>
    <xf numFmtId="178" fontId="17" fillId="0" borderId="0" xfId="0" applyNumberFormat="1" applyFont="1" applyBorder="1" applyAlignment="1">
      <alignment horizontal="center" vertical="center" wrapText="1"/>
    </xf>
    <xf numFmtId="178" fontId="17" fillId="0" borderId="3" xfId="0" applyNumberFormat="1" applyFont="1" applyBorder="1" applyAlignment="1">
      <alignment horizontal="center" vertical="center" wrapText="1"/>
    </xf>
    <xf numFmtId="178" fontId="17" fillId="0" borderId="35" xfId="0" applyNumberFormat="1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178" fontId="17" fillId="0" borderId="5" xfId="0" applyNumberFormat="1" applyFont="1" applyBorder="1" applyAlignment="1">
      <alignment horizontal="center" vertical="center" wrapText="1"/>
    </xf>
    <xf numFmtId="178" fontId="7" fillId="0" borderId="42" xfId="0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 shrinkToFit="1"/>
    </xf>
    <xf numFmtId="178" fontId="17" fillId="0" borderId="4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1" fillId="0" borderId="24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32" fillId="0" borderId="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78" fontId="17" fillId="0" borderId="6" xfId="0" applyNumberFormat="1" applyFont="1" applyBorder="1" applyAlignment="1">
      <alignment horizontal="left" vertical="center" shrinkToFit="1"/>
    </xf>
    <xf numFmtId="178" fontId="17" fillId="0" borderId="1" xfId="0" applyNumberFormat="1" applyFont="1" applyBorder="1" applyAlignment="1">
      <alignment horizontal="left" vertical="center" shrinkToFit="1"/>
    </xf>
    <xf numFmtId="178" fontId="17" fillId="0" borderId="2" xfId="0" applyNumberFormat="1" applyFont="1" applyBorder="1" applyAlignment="1">
      <alignment horizontal="left" vertical="center" shrinkToFit="1"/>
    </xf>
    <xf numFmtId="178" fontId="17" fillId="0" borderId="35" xfId="0" applyNumberFormat="1" applyFont="1" applyBorder="1" applyAlignment="1">
      <alignment horizontal="left" vertical="center" shrinkToFit="1"/>
    </xf>
    <xf numFmtId="178" fontId="17" fillId="0" borderId="4" xfId="0" applyNumberFormat="1" applyFont="1" applyBorder="1" applyAlignment="1">
      <alignment horizontal="left" vertical="center" shrinkToFit="1"/>
    </xf>
    <xf numFmtId="178" fontId="17" fillId="0" borderId="5" xfId="0" applyNumberFormat="1" applyFont="1" applyBorder="1" applyAlignment="1">
      <alignment horizontal="left" vertical="center" shrinkToFit="1"/>
    </xf>
    <xf numFmtId="178" fontId="58" fillId="0" borderId="0" xfId="0" applyNumberFormat="1" applyFont="1" applyBorder="1" applyAlignment="1">
      <alignment horizontal="center" vertical="center"/>
    </xf>
    <xf numFmtId="178" fontId="58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8" fontId="17" fillId="0" borderId="6" xfId="0" applyNumberFormat="1" applyFont="1" applyBorder="1" applyAlignment="1">
      <alignment horizontal="center" vertical="center" shrinkToFit="1"/>
    </xf>
    <xf numFmtId="178" fontId="17" fillId="0" borderId="2" xfId="0" applyNumberFormat="1" applyFont="1" applyBorder="1" applyAlignment="1">
      <alignment horizontal="center" vertical="center" shrinkToFit="1"/>
    </xf>
    <xf numFmtId="178" fontId="17" fillId="0" borderId="35" xfId="0" applyNumberFormat="1" applyFont="1" applyBorder="1" applyAlignment="1">
      <alignment horizontal="center" vertical="center" shrinkToFit="1"/>
    </xf>
    <xf numFmtId="178" fontId="17" fillId="0" borderId="5" xfId="0" applyNumberFormat="1" applyFont="1" applyBorder="1" applyAlignment="1">
      <alignment horizontal="center" vertical="center" shrinkToFit="1"/>
    </xf>
    <xf numFmtId="0" fontId="55" fillId="0" borderId="6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0" borderId="35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38" fillId="0" borderId="1" xfId="0" applyFont="1" applyBorder="1" applyAlignment="1">
      <alignment horizontal="center" vertical="center"/>
    </xf>
    <xf numFmtId="178" fontId="38" fillId="0" borderId="24" xfId="0" applyNumberFormat="1" applyFont="1" applyBorder="1" applyAlignment="1">
      <alignment horizontal="left" shrinkToFit="1"/>
    </xf>
    <xf numFmtId="178" fontId="38" fillId="0" borderId="21" xfId="0" applyNumberFormat="1" applyFont="1" applyBorder="1" applyAlignment="1">
      <alignment horizontal="left" shrinkToFit="1"/>
    </xf>
    <xf numFmtId="178" fontId="38" fillId="0" borderId="23" xfId="0" applyNumberFormat="1" applyFont="1" applyBorder="1" applyAlignment="1">
      <alignment horizontal="left" shrinkToFit="1"/>
    </xf>
    <xf numFmtId="178" fontId="15" fillId="0" borderId="35" xfId="0" applyNumberFormat="1" applyFont="1" applyBorder="1" applyAlignment="1">
      <alignment horizontal="left" vertical="center" shrinkToFit="1"/>
    </xf>
    <xf numFmtId="178" fontId="15" fillId="0" borderId="4" xfId="0" applyNumberFormat="1" applyFont="1" applyBorder="1" applyAlignment="1">
      <alignment horizontal="left" vertical="center" shrinkToFit="1"/>
    </xf>
    <xf numFmtId="178" fontId="15" fillId="0" borderId="5" xfId="0" applyNumberFormat="1" applyFont="1" applyBorder="1" applyAlignment="1">
      <alignment horizontal="left" vertical="center" shrinkToFit="1"/>
    </xf>
    <xf numFmtId="178" fontId="35" fillId="0" borderId="61" xfId="0" applyNumberFormat="1" applyFont="1" applyBorder="1" applyAlignment="1">
      <alignment horizontal="center" vertical="center"/>
    </xf>
    <xf numFmtId="178" fontId="35" fillId="0" borderId="62" xfId="0" applyNumberFormat="1" applyFont="1" applyBorder="1" applyAlignment="1">
      <alignment horizontal="center" vertical="center"/>
    </xf>
    <xf numFmtId="178" fontId="35" fillId="0" borderId="0" xfId="0" applyNumberFormat="1" applyFont="1" applyBorder="1" applyAlignment="1">
      <alignment horizontal="center" vertical="center"/>
    </xf>
    <xf numFmtId="178" fontId="35" fillId="0" borderId="3" xfId="0" applyNumberFormat="1" applyFont="1" applyBorder="1" applyAlignment="1">
      <alignment horizontal="center" vertical="center"/>
    </xf>
    <xf numFmtId="178" fontId="35" fillId="0" borderId="4" xfId="0" applyNumberFormat="1" applyFont="1" applyBorder="1" applyAlignment="1">
      <alignment horizontal="center" vertical="center"/>
    </xf>
    <xf numFmtId="178" fontId="35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53" fillId="0" borderId="2" xfId="0" applyFont="1" applyBorder="1" applyAlignment="1">
      <alignment horizontal="center" vertical="center" shrinkToFit="1"/>
    </xf>
    <xf numFmtId="0" fontId="53" fillId="0" borderId="35" xfId="0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center" vertical="center" shrinkToFit="1"/>
    </xf>
    <xf numFmtId="0" fontId="53" fillId="0" borderId="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178" fontId="54" fillId="0" borderId="6" xfId="0" applyNumberFormat="1" applyFont="1" applyBorder="1" applyAlignment="1">
      <alignment horizontal="left" vertical="center" shrinkToFit="1"/>
    </xf>
    <xf numFmtId="178" fontId="54" fillId="0" borderId="1" xfId="0" applyNumberFormat="1" applyFont="1" applyBorder="1" applyAlignment="1">
      <alignment horizontal="left" vertical="center" shrinkToFit="1"/>
    </xf>
    <xf numFmtId="178" fontId="54" fillId="0" borderId="2" xfId="0" applyNumberFormat="1" applyFont="1" applyBorder="1" applyAlignment="1">
      <alignment horizontal="left" vertical="center" shrinkToFit="1"/>
    </xf>
    <xf numFmtId="178" fontId="54" fillId="0" borderId="35" xfId="0" applyNumberFormat="1" applyFont="1" applyBorder="1" applyAlignment="1">
      <alignment horizontal="left" vertical="center" shrinkToFit="1"/>
    </xf>
    <xf numFmtId="178" fontId="54" fillId="0" borderId="4" xfId="0" applyNumberFormat="1" applyFont="1" applyBorder="1" applyAlignment="1">
      <alignment horizontal="left" vertical="center" shrinkToFit="1"/>
    </xf>
    <xf numFmtId="178" fontId="54" fillId="0" borderId="5" xfId="0" applyNumberFormat="1" applyFont="1" applyBorder="1" applyAlignment="1">
      <alignment horizontal="left" vertical="center" shrinkToFit="1"/>
    </xf>
    <xf numFmtId="178" fontId="54" fillId="0" borderId="6" xfId="0" applyNumberFormat="1" applyFont="1" applyBorder="1" applyAlignment="1">
      <alignment horizontal="center" vertical="center" shrinkToFit="1"/>
    </xf>
    <xf numFmtId="178" fontId="54" fillId="0" borderId="1" xfId="0" applyNumberFormat="1" applyFont="1" applyBorder="1" applyAlignment="1">
      <alignment horizontal="center" vertical="center" shrinkToFit="1"/>
    </xf>
    <xf numFmtId="178" fontId="54" fillId="0" borderId="2" xfId="0" applyNumberFormat="1" applyFont="1" applyBorder="1" applyAlignment="1">
      <alignment horizontal="center" vertical="center" shrinkToFit="1"/>
    </xf>
    <xf numFmtId="178" fontId="54" fillId="0" borderId="35" xfId="0" applyNumberFormat="1" applyFont="1" applyBorder="1" applyAlignment="1">
      <alignment horizontal="center" vertical="center" shrinkToFit="1"/>
    </xf>
    <xf numFmtId="178" fontId="54" fillId="0" borderId="4" xfId="0" applyNumberFormat="1" applyFont="1" applyBorder="1" applyAlignment="1">
      <alignment horizontal="center" vertical="center" shrinkToFit="1"/>
    </xf>
    <xf numFmtId="178" fontId="54" fillId="0" borderId="5" xfId="0" applyNumberFormat="1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59" fillId="0" borderId="24" xfId="0" applyFont="1" applyBorder="1" applyAlignment="1">
      <alignment horizontal="right" vertical="center" wrapText="1"/>
    </xf>
    <xf numFmtId="0" fontId="59" fillId="0" borderId="21" xfId="0" applyFont="1" applyBorder="1" applyAlignment="1">
      <alignment horizontal="right" vertical="center" wrapText="1"/>
    </xf>
    <xf numFmtId="0" fontId="59" fillId="0" borderId="23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178" fontId="7" fillId="0" borderId="41" xfId="0" applyNumberFormat="1" applyFont="1" applyBorder="1" applyAlignment="1">
      <alignment horizontal="center" vertical="center"/>
    </xf>
    <xf numFmtId="178" fontId="7" fillId="0" borderId="4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color theme="0" tint="-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1" tint="0.49998474074526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184785</xdr:colOff>
      <xdr:row>55</xdr:row>
      <xdr:rowOff>47624</xdr:rowOff>
    </xdr:from>
    <xdr:to>
      <xdr:col>45</xdr:col>
      <xdr:colOff>451956</xdr:colOff>
      <xdr:row>59</xdr:row>
      <xdr:rowOff>35718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3D1401EF-A011-4CCB-9CB7-0A4754D93E21}"/>
            </a:ext>
          </a:extLst>
        </xdr:cNvPr>
        <xdr:cNvSpPr/>
      </xdr:nvSpPr>
      <xdr:spPr>
        <a:xfrm>
          <a:off x="6737985" y="9648824"/>
          <a:ext cx="2743671" cy="664369"/>
        </a:xfrm>
        <a:prstGeom prst="wedgeRoundRectCallout">
          <a:avLst>
            <a:gd name="adj1" fmla="val -53835"/>
            <a:gd name="adj2" fmla="val -2882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口座名義（カナ）は必ず通帳で確認の上、正確に記入してください。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104775</xdr:colOff>
      <xdr:row>12</xdr:row>
      <xdr:rowOff>57150</xdr:rowOff>
    </xdr:from>
    <xdr:to>
      <xdr:col>35</xdr:col>
      <xdr:colOff>123825</xdr:colOff>
      <xdr:row>15</xdr:row>
      <xdr:rowOff>123825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E39FCBA-E1A1-469B-8B80-8685845EA155}"/>
            </a:ext>
          </a:extLst>
        </xdr:cNvPr>
        <xdr:cNvSpPr/>
      </xdr:nvSpPr>
      <xdr:spPr>
        <a:xfrm>
          <a:off x="3314700" y="2228850"/>
          <a:ext cx="2447925" cy="5810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161925</xdr:colOff>
      <xdr:row>45</xdr:row>
      <xdr:rowOff>57150</xdr:rowOff>
    </xdr:from>
    <xdr:to>
      <xdr:col>45</xdr:col>
      <xdr:colOff>429096</xdr:colOff>
      <xdr:row>52</xdr:row>
      <xdr:rowOff>135732</xdr:rowOff>
    </xdr:to>
    <xdr:sp macro=""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D0D8F455-2122-4289-B2AB-C1A9AAD9352A}"/>
            </a:ext>
          </a:extLst>
        </xdr:cNvPr>
        <xdr:cNvSpPr/>
      </xdr:nvSpPr>
      <xdr:spPr>
        <a:xfrm>
          <a:off x="6715125" y="8115300"/>
          <a:ext cx="2743671" cy="1278732"/>
        </a:xfrm>
        <a:prstGeom prst="wedgeRoundRectCallout">
          <a:avLst>
            <a:gd name="adj1" fmla="val -53835"/>
            <a:gd name="adj2" fmla="val -2882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200"/>
            </a:lnSpc>
          </a:pP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「ゆうちょ銀行」の場合は、通帳に記載されている口座番号（記号・番号）は、そのまま振込用の口座番号としては使用できません。</a:t>
          </a:r>
          <a:endParaRPr lang="ja-JP" altLang="ja-JP">
            <a:solidFill>
              <a:schemeClr val="tx1"/>
            </a:solidFill>
            <a:effectLst/>
          </a:endParaRPr>
        </a:p>
        <a:p>
          <a:pPr>
            <a:lnSpc>
              <a:spcPts val="1100"/>
            </a:lnSpc>
          </a:pP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振込用の「店名・口座番号」を、ゆうちょ銀行・郵便局の窓口、又はＨＰ等で御確認の上記入してください。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41</xdr:col>
      <xdr:colOff>190500</xdr:colOff>
      <xdr:row>36</xdr:row>
      <xdr:rowOff>123825</xdr:rowOff>
    </xdr:from>
    <xdr:to>
      <xdr:col>45</xdr:col>
      <xdr:colOff>457671</xdr:colOff>
      <xdr:row>40</xdr:row>
      <xdr:rowOff>66675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DD01CB49-1F57-47D7-A480-4C06DF8BFD55}"/>
            </a:ext>
          </a:extLst>
        </xdr:cNvPr>
        <xdr:cNvSpPr/>
      </xdr:nvSpPr>
      <xdr:spPr>
        <a:xfrm>
          <a:off x="6743700" y="6600825"/>
          <a:ext cx="2743671" cy="628650"/>
        </a:xfrm>
        <a:prstGeom prst="wedgeRoundRectCallout">
          <a:avLst>
            <a:gd name="adj1" fmla="val -54529"/>
            <a:gd name="adj2" fmla="val -710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200"/>
            </a:lnSpc>
          </a:pPr>
          <a:r>
            <a:rPr lang="ja-JP" alt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理事長ではなく、施設の長を入力してください。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411480</xdr:colOff>
      <xdr:row>11</xdr:row>
      <xdr:rowOff>99060</xdr:rowOff>
    </xdr:from>
    <xdr:to>
      <xdr:col>6</xdr:col>
      <xdr:colOff>800100</xdr:colOff>
      <xdr:row>19</xdr:row>
      <xdr:rowOff>167640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64EF81-02D1-4EC6-A691-F6C69BF6C3E4}"/>
            </a:ext>
          </a:extLst>
        </xdr:cNvPr>
        <xdr:cNvSpPr txBox="1"/>
      </xdr:nvSpPr>
      <xdr:spPr>
        <a:xfrm>
          <a:off x="716280" y="2369820"/>
          <a:ext cx="4526280" cy="1897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/>
            <a:t>今回は</a:t>
          </a:r>
          <a:endParaRPr kumimoji="1" lang="en-US" altLang="ja-JP" sz="4800"/>
        </a:p>
        <a:p>
          <a:r>
            <a:rPr kumimoji="1" lang="ja-JP" altLang="en-US" sz="4800"/>
            <a:t>使用しません。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59616</xdr:colOff>
      <xdr:row>114</xdr:row>
      <xdr:rowOff>87385</xdr:rowOff>
    </xdr:from>
    <xdr:ext cx="5804647" cy="51552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56E59B-41D2-4165-A6D0-21E511E41449}"/>
            </a:ext>
          </a:extLst>
        </xdr:cNvPr>
        <xdr:cNvSpPr txBox="1"/>
      </xdr:nvSpPr>
      <xdr:spPr>
        <a:xfrm>
          <a:off x="212912" y="21860414"/>
          <a:ext cx="5804647" cy="515526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>
            <a:lnSpc>
              <a:spcPts val="3300"/>
            </a:lnSpc>
          </a:pPr>
          <a:r>
            <a:rPr kumimoji="1" lang="en-US" altLang="ja-JP" sz="1400"/>
            <a:t>※</a:t>
          </a:r>
          <a:r>
            <a:rPr kumimoji="1" lang="ja-JP" altLang="en-US" sz="1400"/>
            <a:t>府外有権者による不在者投票がないときは、この表は印刷されません。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N84"/>
  <sheetViews>
    <sheetView tabSelected="1" view="pageBreakPreview" zoomScale="70" zoomScaleNormal="100" zoomScaleSheetLayoutView="70" workbookViewId="0">
      <selection activeCell="I2" sqref="I2:AO3"/>
    </sheetView>
  </sheetViews>
  <sheetFormatPr defaultColWidth="9" defaultRowHeight="13.2" x14ac:dyDescent="0.2"/>
  <cols>
    <col min="1" max="1" width="1.88671875" style="14" customWidth="1"/>
    <col min="2" max="39" width="2.33203125" style="14" customWidth="1"/>
    <col min="40" max="40" width="1.88671875" style="14" customWidth="1"/>
    <col min="41" max="41" width="2" style="14" customWidth="1"/>
    <col min="42" max="46" width="9" style="14"/>
    <col min="47" max="47" width="32.44140625" style="14" hidden="1" customWidth="1"/>
    <col min="48" max="48" width="6.88671875" style="14" hidden="1" customWidth="1"/>
    <col min="49" max="53" width="3.109375" style="14" hidden="1" customWidth="1"/>
    <col min="54" max="56" width="28.21875" style="14" hidden="1" customWidth="1"/>
    <col min="57" max="58" width="3.109375" style="14" hidden="1" customWidth="1"/>
    <col min="59" max="59" width="6.6640625" style="14" hidden="1" customWidth="1"/>
    <col min="60" max="82" width="3.109375" style="14" customWidth="1"/>
    <col min="83" max="16384" width="9" style="14"/>
  </cols>
  <sheetData>
    <row r="1" spans="1:66" ht="17.25" customHeight="1" x14ac:dyDescent="0.2">
      <c r="A1" s="12" t="s">
        <v>203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Q1" s="88"/>
      <c r="AR1" s="88"/>
      <c r="AS1" s="88"/>
      <c r="AT1" s="88"/>
      <c r="BA1"/>
      <c r="BB1" t="s">
        <v>104</v>
      </c>
      <c r="BC1" t="s">
        <v>105</v>
      </c>
      <c r="BD1" t="s">
        <v>106</v>
      </c>
      <c r="BE1"/>
      <c r="BF1"/>
      <c r="BG1"/>
      <c r="BH1"/>
      <c r="BI1"/>
      <c r="BJ1"/>
      <c r="BK1"/>
      <c r="BL1"/>
      <c r="BM1"/>
      <c r="BN1"/>
    </row>
    <row r="2" spans="1:66" ht="13.5" customHeight="1" x14ac:dyDescent="0.2">
      <c r="A2" s="184" t="s">
        <v>232</v>
      </c>
      <c r="B2" s="185"/>
      <c r="C2" s="185"/>
      <c r="D2" s="185"/>
      <c r="E2" s="185"/>
      <c r="F2" s="185"/>
      <c r="G2" s="185"/>
      <c r="H2" s="186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BA2">
        <v>1</v>
      </c>
      <c r="BB2" t="s">
        <v>274</v>
      </c>
      <c r="BC2" t="s">
        <v>197</v>
      </c>
      <c r="BD2" s="108" t="s">
        <v>110</v>
      </c>
      <c r="BE2"/>
      <c r="BF2"/>
      <c r="BG2"/>
      <c r="BH2"/>
      <c r="BI2"/>
      <c r="BJ2"/>
      <c r="BK2"/>
      <c r="BL2"/>
      <c r="BM2"/>
      <c r="BN2"/>
    </row>
    <row r="3" spans="1:66" x14ac:dyDescent="0.2">
      <c r="A3" s="187"/>
      <c r="B3" s="188"/>
      <c r="C3" s="188"/>
      <c r="D3" s="188"/>
      <c r="E3" s="188"/>
      <c r="F3" s="188"/>
      <c r="G3" s="188"/>
      <c r="H3" s="189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BA3">
        <v>2</v>
      </c>
      <c r="BB3" t="s">
        <v>275</v>
      </c>
      <c r="BC3" t="s">
        <v>199</v>
      </c>
      <c r="BD3" t="s">
        <v>111</v>
      </c>
      <c r="BE3"/>
      <c r="BF3"/>
      <c r="BG3"/>
      <c r="BH3"/>
      <c r="BI3"/>
      <c r="BJ3"/>
      <c r="BK3"/>
      <c r="BL3"/>
      <c r="BM3"/>
      <c r="BN3"/>
    </row>
    <row r="4" spans="1:66" ht="13.5" customHeight="1" x14ac:dyDescent="0.2">
      <c r="A4" s="173" t="s">
        <v>233</v>
      </c>
      <c r="B4" s="173"/>
      <c r="C4" s="173"/>
      <c r="D4" s="173"/>
      <c r="E4" s="173"/>
      <c r="F4" s="173"/>
      <c r="G4" s="173"/>
      <c r="H4" s="17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BA4">
        <v>3</v>
      </c>
      <c r="BB4" t="s">
        <v>276</v>
      </c>
      <c r="BC4" t="s">
        <v>200</v>
      </c>
      <c r="BD4" t="s">
        <v>112</v>
      </c>
      <c r="BE4"/>
      <c r="BF4"/>
      <c r="BG4"/>
      <c r="BH4"/>
      <c r="BI4"/>
      <c r="BJ4"/>
      <c r="BK4"/>
      <c r="BL4"/>
      <c r="BM4"/>
      <c r="BN4"/>
    </row>
    <row r="5" spans="1:66" ht="13.5" customHeight="1" x14ac:dyDescent="0.2">
      <c r="A5" s="173"/>
      <c r="B5" s="173"/>
      <c r="C5" s="173"/>
      <c r="D5" s="173"/>
      <c r="E5" s="173"/>
      <c r="F5" s="173"/>
      <c r="G5" s="173"/>
      <c r="H5" s="17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BA5">
        <v>4</v>
      </c>
      <c r="BB5" s="109" t="s">
        <v>269</v>
      </c>
      <c r="BC5"/>
      <c r="BD5"/>
      <c r="BE5"/>
      <c r="BF5"/>
      <c r="BG5"/>
      <c r="BH5"/>
      <c r="BI5"/>
      <c r="BJ5"/>
      <c r="BK5"/>
      <c r="BL5"/>
      <c r="BM5"/>
      <c r="BN5"/>
    </row>
    <row r="6" spans="1:66" ht="13.5" customHeight="1" x14ac:dyDescent="0.2">
      <c r="A6" s="173" t="s">
        <v>234</v>
      </c>
      <c r="B6" s="173"/>
      <c r="C6" s="173"/>
      <c r="D6" s="173"/>
      <c r="E6" s="173"/>
      <c r="F6" s="173"/>
      <c r="G6" s="173"/>
      <c r="H6" s="173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BA6"/>
      <c r="BB6"/>
      <c r="BC6" s="108"/>
      <c r="BD6" s="108" t="s">
        <v>103</v>
      </c>
      <c r="BE6"/>
      <c r="BF6"/>
      <c r="BG6"/>
      <c r="BH6"/>
      <c r="BI6"/>
      <c r="BJ6"/>
      <c r="BK6"/>
      <c r="BL6"/>
      <c r="BM6"/>
      <c r="BN6"/>
    </row>
    <row r="7" spans="1:66" ht="13.5" customHeight="1" x14ac:dyDescent="0.2">
      <c r="A7" s="173"/>
      <c r="B7" s="173"/>
      <c r="C7" s="173"/>
      <c r="D7" s="173"/>
      <c r="E7" s="173"/>
      <c r="F7" s="173"/>
      <c r="G7" s="173"/>
      <c r="H7" s="173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</row>
    <row r="8" spans="1:66" x14ac:dyDescent="0.2">
      <c r="A8" s="173" t="s">
        <v>198</v>
      </c>
      <c r="B8" s="173"/>
      <c r="C8" s="173"/>
      <c r="D8" s="173"/>
      <c r="E8" s="173"/>
      <c r="F8" s="173"/>
      <c r="G8" s="173"/>
      <c r="H8" s="173"/>
      <c r="I8" s="174" t="s">
        <v>224</v>
      </c>
      <c r="J8" s="163"/>
      <c r="K8" s="163"/>
      <c r="L8" s="165"/>
      <c r="M8" s="166"/>
      <c r="N8" s="163" t="s">
        <v>113</v>
      </c>
      <c r="O8" s="165"/>
      <c r="P8" s="166"/>
      <c r="Q8" s="163" t="s">
        <v>114</v>
      </c>
      <c r="R8" s="165"/>
      <c r="S8" s="166"/>
      <c r="T8" s="168" t="s">
        <v>115</v>
      </c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5"/>
    </row>
    <row r="9" spans="1:66" x14ac:dyDescent="0.2">
      <c r="A9" s="173"/>
      <c r="B9" s="173"/>
      <c r="C9" s="173"/>
      <c r="D9" s="173"/>
      <c r="E9" s="173"/>
      <c r="F9" s="173"/>
      <c r="G9" s="173"/>
      <c r="H9" s="173"/>
      <c r="I9" s="175"/>
      <c r="J9" s="164"/>
      <c r="K9" s="164"/>
      <c r="L9" s="167"/>
      <c r="M9" s="167"/>
      <c r="N9" s="164"/>
      <c r="O9" s="167"/>
      <c r="P9" s="167"/>
      <c r="Q9" s="164"/>
      <c r="R9" s="167"/>
      <c r="S9" s="167"/>
      <c r="T9" s="169"/>
      <c r="U9" s="66"/>
      <c r="V9" s="66"/>
      <c r="W9" s="66"/>
      <c r="X9" s="66"/>
      <c r="Y9" s="66"/>
      <c r="Z9" s="66"/>
      <c r="AA9" s="66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100"/>
      <c r="AP9" s="98"/>
      <c r="AQ9" s="98"/>
      <c r="AR9" s="98"/>
      <c r="AS9" s="98"/>
      <c r="AT9" s="98"/>
      <c r="AU9" s="98"/>
      <c r="AV9" s="98"/>
      <c r="AW9" s="98"/>
      <c r="AX9" s="98"/>
    </row>
    <row r="11" spans="1:66" ht="16.2" x14ac:dyDescent="0.2">
      <c r="A11" s="12" t="s">
        <v>94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66" ht="16.2" x14ac:dyDescent="0.2">
      <c r="A12" s="10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66" x14ac:dyDescent="0.2">
      <c r="A13" s="234" t="s">
        <v>260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09"/>
      <c r="R13" s="235"/>
      <c r="S13" s="235"/>
      <c r="T13" s="235"/>
      <c r="W13" s="234" t="s">
        <v>256</v>
      </c>
      <c r="X13" s="234"/>
      <c r="Y13" s="234"/>
      <c r="Z13" s="234" t="str">
        <f>IF(OR(R13="１",R13="２",R13="1",R13="2"),AU14,IF(OR(R13="３",R13="3"),AU15,""))</f>
        <v/>
      </c>
      <c r="AA13" s="234"/>
      <c r="AB13" s="234"/>
      <c r="AC13" s="234"/>
      <c r="AD13" s="234"/>
      <c r="AE13" s="234"/>
      <c r="AF13" s="234"/>
      <c r="AG13" s="234"/>
      <c r="AH13" s="234"/>
      <c r="AI13" s="234"/>
      <c r="AK13" s="234" t="s">
        <v>261</v>
      </c>
      <c r="AL13" s="234"/>
      <c r="AM13" s="234"/>
      <c r="AN13" s="234"/>
      <c r="AO13" s="234"/>
    </row>
    <row r="14" spans="1:66" x14ac:dyDescent="0.2">
      <c r="A14" s="234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09"/>
      <c r="R14" s="235"/>
      <c r="S14" s="235"/>
      <c r="T14" s="235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K14" s="234"/>
      <c r="AL14" s="234"/>
      <c r="AM14" s="234"/>
      <c r="AN14" s="234"/>
      <c r="AO14" s="234"/>
      <c r="AU14" s="110" t="s">
        <v>263</v>
      </c>
    </row>
    <row r="15" spans="1:66" x14ac:dyDescent="0.2">
      <c r="A15" s="234"/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09"/>
      <c r="R15" s="235"/>
      <c r="S15" s="235"/>
      <c r="T15" s="235"/>
      <c r="W15" s="234" t="s">
        <v>262</v>
      </c>
      <c r="X15" s="234"/>
      <c r="Y15" s="234"/>
      <c r="Z15" s="234" t="str">
        <f>IF(OR(R13="１",R13="1"),AU14,IF(OR(R13="２",R13="３",R13="2",R13="3"),AU15,""))</f>
        <v/>
      </c>
      <c r="AA15" s="234"/>
      <c r="AB15" s="234"/>
      <c r="AC15" s="234"/>
      <c r="AD15" s="234"/>
      <c r="AE15" s="234"/>
      <c r="AF15" s="234"/>
      <c r="AG15" s="234"/>
      <c r="AH15" s="234"/>
      <c r="AI15" s="234"/>
      <c r="AK15" s="234"/>
      <c r="AL15" s="234"/>
      <c r="AM15" s="234"/>
      <c r="AN15" s="234"/>
      <c r="AO15" s="234"/>
      <c r="AU15" s="110" t="s">
        <v>264</v>
      </c>
    </row>
    <row r="16" spans="1:66" x14ac:dyDescent="0.2">
      <c r="A16" s="234"/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09"/>
      <c r="R16" s="235"/>
      <c r="S16" s="235"/>
      <c r="T16" s="235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K16" s="234"/>
      <c r="AL16" s="234"/>
      <c r="AM16" s="234"/>
      <c r="AN16" s="234"/>
      <c r="AO16" s="234"/>
    </row>
    <row r="17" spans="1:56" ht="14.4" customHeight="1" x14ac:dyDescent="0.2">
      <c r="N17" s="106"/>
      <c r="O17" s="106"/>
      <c r="P17" s="106"/>
      <c r="R17" s="14" t="s">
        <v>268</v>
      </c>
      <c r="AW17" s="15"/>
    </row>
    <row r="18" spans="1:56" ht="13.2" customHeight="1" x14ac:dyDescent="0.15">
      <c r="B18" s="138"/>
      <c r="C18" s="138"/>
      <c r="D18" s="138" t="s">
        <v>256</v>
      </c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 t="s">
        <v>257</v>
      </c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X18" s="161"/>
      <c r="AY18" s="161"/>
      <c r="AZ18" s="161"/>
    </row>
    <row r="19" spans="1:56" ht="14.4" customHeight="1" x14ac:dyDescent="0.2">
      <c r="B19" s="148" t="s">
        <v>265</v>
      </c>
      <c r="C19" s="149"/>
      <c r="D19" s="132" t="s">
        <v>258</v>
      </c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4"/>
      <c r="S19" s="132" t="s">
        <v>258</v>
      </c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4"/>
      <c r="AX19" s="131"/>
      <c r="AY19" s="131"/>
      <c r="AZ19" s="131"/>
      <c r="BD19" s="16"/>
    </row>
    <row r="20" spans="1:56" ht="13.2" customHeight="1" x14ac:dyDescent="0.2">
      <c r="B20" s="150"/>
      <c r="C20" s="151"/>
      <c r="D20" s="135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7"/>
      <c r="S20" s="135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7"/>
      <c r="AX20" s="131"/>
      <c r="AY20" s="131"/>
      <c r="AZ20" s="131"/>
    </row>
    <row r="21" spans="1:56" ht="14.4" customHeight="1" x14ac:dyDescent="0.2">
      <c r="B21" s="148" t="s">
        <v>266</v>
      </c>
      <c r="C21" s="149"/>
      <c r="D21" s="132" t="s">
        <v>258</v>
      </c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4"/>
      <c r="S21" s="132" t="s">
        <v>259</v>
      </c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4"/>
      <c r="AX21" s="131"/>
      <c r="AY21" s="131"/>
      <c r="AZ21" s="131"/>
      <c r="BD21" s="16"/>
    </row>
    <row r="22" spans="1:56" ht="13.2" customHeight="1" x14ac:dyDescent="0.2">
      <c r="B22" s="150"/>
      <c r="C22" s="151"/>
      <c r="D22" s="135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7"/>
      <c r="S22" s="135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7"/>
    </row>
    <row r="23" spans="1:56" ht="14.4" customHeight="1" x14ac:dyDescent="0.2">
      <c r="B23" s="148" t="s">
        <v>267</v>
      </c>
      <c r="C23" s="149"/>
      <c r="D23" s="132" t="s">
        <v>259</v>
      </c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4"/>
      <c r="S23" s="132" t="s">
        <v>259</v>
      </c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4"/>
      <c r="AP23" s="63"/>
      <c r="AQ23" s="63"/>
      <c r="AR23" s="63"/>
      <c r="AS23" s="63"/>
      <c r="AT23" s="63"/>
      <c r="AW23" s="15"/>
    </row>
    <row r="24" spans="1:56" ht="13.2" customHeight="1" x14ac:dyDescent="0.15">
      <c r="B24" s="150"/>
      <c r="C24" s="151"/>
      <c r="D24" s="135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7"/>
      <c r="S24" s="135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7"/>
      <c r="AP24" s="63"/>
      <c r="AQ24" s="63"/>
      <c r="AR24" s="63"/>
      <c r="AS24" s="63"/>
      <c r="AT24" s="63"/>
      <c r="AX24" s="161"/>
      <c r="AY24" s="161"/>
      <c r="AZ24" s="161"/>
    </row>
    <row r="25" spans="1:56" ht="14.4" customHeight="1" x14ac:dyDescent="0.2">
      <c r="AP25" s="63"/>
      <c r="AQ25" s="63"/>
      <c r="AR25" s="63"/>
      <c r="AS25" s="63"/>
      <c r="AT25" s="63"/>
      <c r="AX25" s="131"/>
      <c r="AY25" s="131"/>
      <c r="AZ25" s="131"/>
      <c r="BD25" s="16"/>
    </row>
    <row r="26" spans="1:56" x14ac:dyDescent="0.2">
      <c r="AP26" s="63"/>
      <c r="AQ26" s="63"/>
      <c r="AR26" s="63"/>
      <c r="AS26" s="63"/>
      <c r="AT26" s="63"/>
      <c r="AX26" s="131"/>
      <c r="AY26" s="131"/>
      <c r="AZ26" s="131"/>
    </row>
    <row r="27" spans="1:56" ht="14.4" x14ac:dyDescent="0.2">
      <c r="AP27" s="63"/>
      <c r="AQ27" s="63"/>
      <c r="AR27" s="63"/>
      <c r="AS27" s="63"/>
      <c r="AT27" s="63"/>
      <c r="AX27" s="131"/>
      <c r="AY27" s="131"/>
      <c r="AZ27" s="131"/>
      <c r="BD27" s="16"/>
    </row>
    <row r="28" spans="1:56" ht="16.2" x14ac:dyDescent="0.2">
      <c r="A28" s="12" t="s">
        <v>95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</row>
    <row r="29" spans="1:56" x14ac:dyDescent="0.2">
      <c r="A29" s="14" t="s">
        <v>89</v>
      </c>
    </row>
    <row r="30" spans="1:56" ht="21" customHeight="1" x14ac:dyDescent="0.2">
      <c r="A30" s="140" t="s">
        <v>6</v>
      </c>
      <c r="B30" s="140"/>
      <c r="C30" s="140"/>
      <c r="D30" s="140"/>
      <c r="E30" s="140"/>
      <c r="F30" s="140"/>
      <c r="G30" s="140"/>
      <c r="H30" s="140"/>
      <c r="I30" s="193"/>
      <c r="J30" s="194"/>
      <c r="K30" s="195"/>
      <c r="L30" s="163" t="s">
        <v>242</v>
      </c>
      <c r="M30" s="199"/>
      <c r="N30" s="200"/>
      <c r="O30" s="201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5"/>
    </row>
    <row r="31" spans="1:56" x14ac:dyDescent="0.2">
      <c r="A31" s="140"/>
      <c r="B31" s="140"/>
      <c r="C31" s="140"/>
      <c r="D31" s="140"/>
      <c r="E31" s="140"/>
      <c r="F31" s="140"/>
      <c r="G31" s="140"/>
      <c r="H31" s="140"/>
      <c r="I31" s="196"/>
      <c r="J31" s="197"/>
      <c r="K31" s="198"/>
      <c r="L31" s="164"/>
      <c r="M31" s="202"/>
      <c r="N31" s="203"/>
      <c r="O31" s="204"/>
      <c r="P31" s="74"/>
      <c r="Q31" s="74"/>
      <c r="R31" s="74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67"/>
    </row>
    <row r="32" spans="1:56" x14ac:dyDescent="0.2">
      <c r="A32" s="140" t="s">
        <v>7</v>
      </c>
      <c r="B32" s="140"/>
      <c r="C32" s="140"/>
      <c r="D32" s="140"/>
      <c r="E32" s="140"/>
      <c r="F32" s="140"/>
      <c r="G32" s="140"/>
      <c r="H32" s="140"/>
      <c r="I32" s="179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1"/>
    </row>
    <row r="33" spans="1:64" x14ac:dyDescent="0.2">
      <c r="A33" s="140"/>
      <c r="B33" s="140"/>
      <c r="C33" s="140"/>
      <c r="D33" s="140"/>
      <c r="E33" s="140"/>
      <c r="F33" s="140"/>
      <c r="G33" s="140"/>
      <c r="H33" s="140"/>
      <c r="I33" s="121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3"/>
      <c r="BG33" s="14">
        <f>IF(LEN(DBCS(M30))=1,"000"&amp;ASC(M30),IF(LEN(DBCS(M30))=2,"00"&amp;ASC(M30),IF(LEN(DBCS(M30))=3,"0"&amp;ASC(M30),M30)))</f>
        <v>0</v>
      </c>
    </row>
    <row r="34" spans="1:64" x14ac:dyDescent="0.2">
      <c r="A34" s="152" t="s">
        <v>250</v>
      </c>
      <c r="B34" s="153"/>
      <c r="C34" s="153"/>
      <c r="D34" s="153"/>
      <c r="E34" s="154"/>
      <c r="F34" s="152" t="s">
        <v>235</v>
      </c>
      <c r="G34" s="153"/>
      <c r="H34" s="154"/>
      <c r="I34" s="179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1"/>
    </row>
    <row r="35" spans="1:64" x14ac:dyDescent="0.2">
      <c r="A35" s="155"/>
      <c r="B35" s="156"/>
      <c r="C35" s="156"/>
      <c r="D35" s="156"/>
      <c r="E35" s="157"/>
      <c r="F35" s="158"/>
      <c r="G35" s="159"/>
      <c r="H35" s="160"/>
      <c r="I35" s="124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6"/>
    </row>
    <row r="36" spans="1:64" x14ac:dyDescent="0.2">
      <c r="A36" s="155"/>
      <c r="B36" s="156"/>
      <c r="C36" s="156"/>
      <c r="D36" s="156"/>
      <c r="E36" s="157"/>
      <c r="F36" s="152" t="s">
        <v>236</v>
      </c>
      <c r="G36" s="153"/>
      <c r="H36" s="154"/>
      <c r="I36" s="121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3"/>
    </row>
    <row r="37" spans="1:64" x14ac:dyDescent="0.2">
      <c r="A37" s="158"/>
      <c r="B37" s="159"/>
      <c r="C37" s="159"/>
      <c r="D37" s="159"/>
      <c r="E37" s="160"/>
      <c r="F37" s="158"/>
      <c r="G37" s="159"/>
      <c r="H37" s="160"/>
      <c r="I37" s="121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3"/>
    </row>
    <row r="38" spans="1:64" x14ac:dyDescent="0.2">
      <c r="A38" s="140" t="s">
        <v>237</v>
      </c>
      <c r="B38" s="140"/>
      <c r="C38" s="140"/>
      <c r="D38" s="140"/>
      <c r="E38" s="140"/>
      <c r="F38" s="140"/>
      <c r="G38" s="140"/>
      <c r="H38" s="140"/>
      <c r="I38" s="179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1"/>
      <c r="AA38" s="127" t="s">
        <v>239</v>
      </c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8"/>
    </row>
    <row r="39" spans="1:64" x14ac:dyDescent="0.2">
      <c r="A39" s="140"/>
      <c r="B39" s="140"/>
      <c r="C39" s="140"/>
      <c r="D39" s="140"/>
      <c r="E39" s="140"/>
      <c r="F39" s="140"/>
      <c r="G39" s="140"/>
      <c r="H39" s="140"/>
      <c r="I39" s="124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6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30"/>
      <c r="AP39" s="71"/>
      <c r="AQ39" s="71"/>
      <c r="AR39" s="71"/>
      <c r="AS39" s="71"/>
      <c r="AT39" s="71"/>
    </row>
    <row r="40" spans="1:64" x14ac:dyDescent="0.2">
      <c r="A40" s="140" t="s">
        <v>238</v>
      </c>
      <c r="B40" s="140"/>
      <c r="C40" s="140"/>
      <c r="D40" s="140"/>
      <c r="E40" s="140"/>
      <c r="F40" s="140"/>
      <c r="G40" s="140"/>
      <c r="H40" s="140"/>
      <c r="I40" s="121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3"/>
      <c r="AP40" s="68"/>
      <c r="AQ40" s="68"/>
      <c r="AR40" s="68"/>
      <c r="AS40" s="68"/>
      <c r="AT40" s="68"/>
    </row>
    <row r="41" spans="1:64" x14ac:dyDescent="0.2">
      <c r="A41" s="140"/>
      <c r="B41" s="140"/>
      <c r="C41" s="140"/>
      <c r="D41" s="140"/>
      <c r="E41" s="140"/>
      <c r="F41" s="140"/>
      <c r="G41" s="140"/>
      <c r="H41" s="140"/>
      <c r="I41" s="124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6"/>
      <c r="AP41" s="68"/>
      <c r="AQ41" s="68"/>
      <c r="AR41" s="68"/>
      <c r="AS41" s="68"/>
      <c r="AT41" s="68"/>
      <c r="AU41" s="71"/>
      <c r="AV41" s="71"/>
      <c r="AW41" s="71"/>
      <c r="AX41" s="71"/>
      <c r="AY41" s="71"/>
      <c r="AZ41" s="71"/>
      <c r="BA41" s="70"/>
    </row>
    <row r="42" spans="1:64" x14ac:dyDescent="0.2">
      <c r="D42" s="63"/>
      <c r="E42" s="63"/>
      <c r="F42" s="63"/>
      <c r="G42" s="63"/>
      <c r="H42" s="63"/>
      <c r="I42" s="63"/>
      <c r="AH42" s="70"/>
      <c r="AI42" s="70"/>
      <c r="AJ42" s="70"/>
      <c r="AK42" s="70"/>
      <c r="AL42" s="70"/>
      <c r="AM42" s="70"/>
      <c r="AN42" s="70"/>
      <c r="AP42" s="139"/>
      <c r="AQ42" s="139"/>
      <c r="AR42" s="72"/>
      <c r="AS42" s="72"/>
      <c r="AT42" s="72"/>
      <c r="AU42" s="68"/>
      <c r="AV42" s="68"/>
      <c r="AW42" s="68"/>
      <c r="AX42" s="68"/>
      <c r="AY42" s="68"/>
      <c r="AZ42" s="68"/>
    </row>
    <row r="43" spans="1:64" x14ac:dyDescent="0.2">
      <c r="AU43" s="68"/>
      <c r="AV43" s="68"/>
      <c r="AW43" s="68"/>
      <c r="AX43" s="68"/>
      <c r="AY43" s="68"/>
      <c r="AZ43" s="68"/>
    </row>
    <row r="44" spans="1:64" x14ac:dyDescent="0.2">
      <c r="AU44" s="72"/>
      <c r="AV44" s="72"/>
      <c r="AW44" s="72"/>
      <c r="AX44" s="72"/>
      <c r="AY44" s="139"/>
      <c r="AZ44" s="139"/>
      <c r="BA44" s="120"/>
      <c r="BB44" s="120"/>
      <c r="BC44" s="120"/>
      <c r="BD44" s="120"/>
      <c r="BE44" s="120"/>
      <c r="BF44" s="120"/>
      <c r="BG44" s="120"/>
      <c r="BH44" s="70"/>
      <c r="BI44" s="70"/>
      <c r="BJ44" s="70"/>
      <c r="BK44" s="70"/>
      <c r="BL44" s="70"/>
    </row>
    <row r="45" spans="1:64" ht="16.2" x14ac:dyDescent="0.2">
      <c r="A45" s="12" t="s">
        <v>96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</row>
    <row r="46" spans="1:64" x14ac:dyDescent="0.2">
      <c r="A46" s="190" t="s">
        <v>240</v>
      </c>
      <c r="B46" s="191"/>
      <c r="C46" s="191"/>
      <c r="D46" s="191"/>
      <c r="E46" s="192"/>
      <c r="F46" s="176" t="s">
        <v>88</v>
      </c>
      <c r="G46" s="177"/>
      <c r="H46" s="178"/>
      <c r="I46" s="265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7"/>
    </row>
    <row r="47" spans="1:64" ht="13.5" customHeight="1" x14ac:dyDescent="0.2">
      <c r="A47" s="190"/>
      <c r="B47" s="191"/>
      <c r="C47" s="191"/>
      <c r="D47" s="191"/>
      <c r="E47" s="192"/>
      <c r="F47" s="87"/>
      <c r="G47" s="76"/>
      <c r="H47" s="77"/>
      <c r="I47" s="141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3"/>
      <c r="W47"/>
      <c r="X47" s="258"/>
      <c r="Y47" s="259"/>
      <c r="Z47" s="259"/>
      <c r="AA47" s="259"/>
      <c r="AB47" s="259"/>
      <c r="AC47" s="260"/>
      <c r="AD47" s="170" t="s">
        <v>243</v>
      </c>
      <c r="AE47" s="171"/>
      <c r="AF47" s="147" t="s">
        <v>116</v>
      </c>
      <c r="AG47" s="147"/>
      <c r="AH47" s="147"/>
      <c r="AI47" s="147"/>
      <c r="AJ47" s="147"/>
      <c r="AK47" s="147"/>
      <c r="AL47" s="147"/>
      <c r="AM47" s="147"/>
      <c r="AN47" s="147"/>
      <c r="AO47" s="147"/>
    </row>
    <row r="48" spans="1:64" ht="13.5" customHeight="1" x14ac:dyDescent="0.2">
      <c r="A48" s="135"/>
      <c r="B48" s="136"/>
      <c r="C48" s="136"/>
      <c r="D48" s="136"/>
      <c r="E48" s="137"/>
      <c r="F48" s="82"/>
      <c r="G48" s="78"/>
      <c r="H48" s="83"/>
      <c r="I48" s="144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6"/>
      <c r="W48"/>
      <c r="X48" s="261"/>
      <c r="Y48" s="262"/>
      <c r="Z48" s="262"/>
      <c r="AA48" s="262"/>
      <c r="AB48" s="262"/>
      <c r="AC48" s="263"/>
      <c r="AD48" s="170"/>
      <c r="AE48" s="171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</row>
    <row r="49" spans="1:41" ht="13.5" customHeight="1" x14ac:dyDescent="0.2">
      <c r="A49" s="132" t="s">
        <v>241</v>
      </c>
      <c r="B49" s="163"/>
      <c r="C49" s="163"/>
      <c r="D49" s="163"/>
      <c r="E49" s="163"/>
      <c r="F49" s="176" t="s">
        <v>88</v>
      </c>
      <c r="G49" s="177"/>
      <c r="H49" s="178"/>
      <c r="I49" s="248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50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1" ht="13.5" customHeight="1" x14ac:dyDescent="0.2">
      <c r="A50" s="207"/>
      <c r="B50" s="208"/>
      <c r="C50" s="208"/>
      <c r="D50" s="208"/>
      <c r="E50" s="208"/>
      <c r="F50" s="84"/>
      <c r="G50" s="85"/>
      <c r="H50" s="86"/>
      <c r="I50" s="141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3"/>
      <c r="W50"/>
      <c r="X50" s="242"/>
      <c r="Y50" s="243"/>
      <c r="Z50" s="243"/>
      <c r="AA50" s="243"/>
      <c r="AB50" s="243"/>
      <c r="AC50" s="244"/>
      <c r="AD50" s="264" t="s">
        <v>223</v>
      </c>
      <c r="AE50" s="264"/>
      <c r="AF50" s="257" t="s">
        <v>117</v>
      </c>
      <c r="AG50" s="257"/>
      <c r="AH50" s="257"/>
      <c r="AI50" s="257"/>
      <c r="AJ50" s="257"/>
      <c r="AK50" s="257"/>
      <c r="AL50" s="257"/>
      <c r="AM50" s="257"/>
      <c r="AN50" s="257"/>
      <c r="AO50" s="257"/>
    </row>
    <row r="51" spans="1:41" ht="13.2" customHeight="1" x14ac:dyDescent="0.2">
      <c r="A51" s="175"/>
      <c r="B51" s="164"/>
      <c r="C51" s="164"/>
      <c r="D51" s="164"/>
      <c r="E51" s="164"/>
      <c r="F51" s="79"/>
      <c r="G51" s="80"/>
      <c r="H51" s="81"/>
      <c r="I51" s="144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6"/>
      <c r="W51"/>
      <c r="X51" s="245"/>
      <c r="Y51" s="246"/>
      <c r="Z51" s="246"/>
      <c r="AA51" s="246"/>
      <c r="AB51" s="246"/>
      <c r="AC51" s="247"/>
      <c r="AD51" s="264"/>
      <c r="AE51" s="264"/>
      <c r="AF51" s="257"/>
      <c r="AG51" s="257"/>
      <c r="AH51" s="257"/>
      <c r="AI51" s="257"/>
      <c r="AJ51" s="257"/>
      <c r="AK51" s="257"/>
      <c r="AL51" s="257"/>
      <c r="AM51" s="257"/>
      <c r="AN51" s="257"/>
      <c r="AO51" s="257"/>
    </row>
    <row r="52" spans="1:41" ht="13.5" customHeight="1" x14ac:dyDescent="0.2">
      <c r="A52" s="174" t="s">
        <v>93</v>
      </c>
      <c r="B52" s="163"/>
      <c r="C52" s="163"/>
      <c r="D52" s="163"/>
      <c r="E52" s="163"/>
      <c r="F52" s="163"/>
      <c r="G52" s="163"/>
      <c r="H52" s="163"/>
      <c r="I52" s="251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3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1" ht="13.5" customHeight="1" x14ac:dyDescent="0.2">
      <c r="A53" s="207"/>
      <c r="B53" s="208"/>
      <c r="C53" s="208"/>
      <c r="D53" s="208"/>
      <c r="E53" s="208"/>
      <c r="F53" s="208"/>
      <c r="G53" s="208"/>
      <c r="H53" s="208"/>
      <c r="I53" s="254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6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1" ht="13.5" customHeight="1" x14ac:dyDescent="0.2">
      <c r="A54" s="174" t="s">
        <v>98</v>
      </c>
      <c r="B54" s="163"/>
      <c r="C54" s="163"/>
      <c r="D54" s="163"/>
      <c r="E54" s="163"/>
      <c r="F54" s="163"/>
      <c r="G54" s="163"/>
      <c r="H54" s="205"/>
      <c r="I54" s="236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8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1" ht="13.5" customHeight="1" x14ac:dyDescent="0.2">
      <c r="A55" s="175"/>
      <c r="B55" s="164"/>
      <c r="C55" s="164"/>
      <c r="D55" s="164"/>
      <c r="E55" s="164"/>
      <c r="F55" s="164"/>
      <c r="G55" s="164"/>
      <c r="H55" s="206"/>
      <c r="I55" s="239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1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1" ht="13.5" customHeight="1" x14ac:dyDescent="0.2">
      <c r="A56" s="217" t="s">
        <v>229</v>
      </c>
      <c r="B56" s="218"/>
      <c r="C56" s="218"/>
      <c r="D56" s="218"/>
      <c r="E56" s="218"/>
      <c r="F56" s="217" t="s">
        <v>244</v>
      </c>
      <c r="G56" s="218"/>
      <c r="H56" s="219"/>
      <c r="I56" s="179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1"/>
    </row>
    <row r="57" spans="1:41" ht="12.75" customHeight="1" x14ac:dyDescent="0.2">
      <c r="A57" s="223"/>
      <c r="B57" s="224"/>
      <c r="C57" s="224"/>
      <c r="D57" s="224"/>
      <c r="E57" s="224"/>
      <c r="F57" s="220"/>
      <c r="G57" s="221"/>
      <c r="H57" s="222"/>
      <c r="I57" s="124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6"/>
    </row>
    <row r="58" spans="1:41" ht="13.5" customHeight="1" x14ac:dyDescent="0.2">
      <c r="A58" s="223"/>
      <c r="B58" s="224"/>
      <c r="C58" s="224"/>
      <c r="D58" s="224"/>
      <c r="E58" s="224"/>
      <c r="F58" s="174" t="s">
        <v>236</v>
      </c>
      <c r="G58" s="163"/>
      <c r="H58" s="205"/>
      <c r="I58" s="179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1"/>
    </row>
    <row r="59" spans="1:41" ht="13.5" customHeight="1" x14ac:dyDescent="0.2">
      <c r="A59" s="220"/>
      <c r="B59" s="221"/>
      <c r="C59" s="221"/>
      <c r="D59" s="221"/>
      <c r="E59" s="221"/>
      <c r="F59" s="175"/>
      <c r="G59" s="164"/>
      <c r="H59" s="206"/>
      <c r="I59" s="124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6"/>
    </row>
    <row r="61" spans="1:41" ht="16.2" x14ac:dyDescent="0.2">
      <c r="A61" s="12" t="s">
        <v>97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</row>
    <row r="63" spans="1:41" x14ac:dyDescent="0.2">
      <c r="C63" s="216" t="str">
        <f>IF(OR(R13="１",R13="1"),BB2,IF(OR(R13="２",R13="2"),BB3,IF(OR(R13="３",R13="3"),BB4,BB5)))</f>
        <v>　「②不在者投票管理経費の「請求者」及び「受領者」について」
”１”、”２”、”３”のいずれかを全角で入力してください。　</v>
      </c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</row>
    <row r="64" spans="1:41" x14ac:dyDescent="0.2"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</row>
    <row r="65" spans="1:59" ht="13.5" customHeight="1" x14ac:dyDescent="0.2"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</row>
    <row r="66" spans="1:59" ht="15.75" customHeight="1" x14ac:dyDescent="0.2">
      <c r="C66" s="172" t="str">
        <f>IF(OR(R13="１",R13="1"),BC2,IF(OR(R13="２",R13="2"),BC3,IF(OR(R13="３",R13="3"),BC4,"")))</f>
        <v/>
      </c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</row>
    <row r="67" spans="1:59" ht="13.5" customHeight="1" x14ac:dyDescent="0.2"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</row>
    <row r="68" spans="1:59" ht="13.5" customHeight="1" x14ac:dyDescent="0.2"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</row>
    <row r="69" spans="1:59" ht="20.25" customHeight="1" x14ac:dyDescent="0.2"/>
    <row r="70" spans="1:59" ht="13.5" customHeight="1" x14ac:dyDescent="0.2">
      <c r="A70" s="12">
        <f>IF(OR(R13="１",R13="1"),BD2,IF(OR(R13="２",R13="2"),BD3,IF(OR(R13="３",R13="3"),BD4,)))</f>
        <v>0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</row>
    <row r="71" spans="1:59" x14ac:dyDescent="0.2">
      <c r="A71" s="14" t="s">
        <v>246</v>
      </c>
    </row>
    <row r="72" spans="1:59" x14ac:dyDescent="0.2">
      <c r="A72" s="174" t="s">
        <v>6</v>
      </c>
      <c r="B72" s="163"/>
      <c r="C72" s="163"/>
      <c r="D72" s="163"/>
      <c r="E72" s="163"/>
      <c r="F72" s="163"/>
      <c r="G72" s="163"/>
      <c r="H72" s="205"/>
      <c r="I72" s="199"/>
      <c r="J72" s="200"/>
      <c r="K72" s="201"/>
      <c r="L72" s="208" t="s">
        <v>242</v>
      </c>
      <c r="M72" s="228"/>
      <c r="N72" s="229"/>
      <c r="O72" s="230"/>
      <c r="P72" s="73"/>
      <c r="Q72" s="73"/>
      <c r="R72" s="73"/>
    </row>
    <row r="73" spans="1:59" x14ac:dyDescent="0.2">
      <c r="A73" s="207"/>
      <c r="B73" s="208"/>
      <c r="C73" s="208"/>
      <c r="D73" s="208"/>
      <c r="E73" s="208"/>
      <c r="F73" s="208"/>
      <c r="G73" s="208"/>
      <c r="H73" s="209"/>
      <c r="I73" s="225"/>
      <c r="J73" s="226"/>
      <c r="K73" s="227"/>
      <c r="L73" s="208"/>
      <c r="M73" s="231"/>
      <c r="N73" s="232"/>
      <c r="O73" s="233"/>
      <c r="P73" s="69"/>
      <c r="Q73" s="69"/>
      <c r="R73" s="69"/>
    </row>
    <row r="74" spans="1:59" x14ac:dyDescent="0.2">
      <c r="A74" s="174" t="s">
        <v>7</v>
      </c>
      <c r="B74" s="163"/>
      <c r="C74" s="163"/>
      <c r="D74" s="163"/>
      <c r="E74" s="163"/>
      <c r="F74" s="163"/>
      <c r="G74" s="163"/>
      <c r="H74" s="205"/>
      <c r="I74" s="179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80"/>
      <c r="AO74" s="181"/>
    </row>
    <row r="75" spans="1:59" ht="13.5" customHeight="1" x14ac:dyDescent="0.2">
      <c r="A75" s="175"/>
      <c r="B75" s="164"/>
      <c r="C75" s="164"/>
      <c r="D75" s="164"/>
      <c r="E75" s="164"/>
      <c r="F75" s="164"/>
      <c r="G75" s="164"/>
      <c r="H75" s="206"/>
      <c r="I75" s="124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6"/>
      <c r="BG75" s="14" t="e">
        <f>IF(LEN(DBCS(#REF!))=1,"000"&amp;ASC(#REF!),IF(LEN(DBCS(#REF!))=2,"00"&amp;ASC(#REF!),IF(LEN(DBCS(#REF!))=3,"0"&amp;ASC(#REF!),#REF!)))</f>
        <v>#REF!</v>
      </c>
    </row>
    <row r="76" spans="1:59" ht="13.5" customHeight="1" x14ac:dyDescent="0.2">
      <c r="A76" s="152" t="s">
        <v>245</v>
      </c>
      <c r="B76" s="153"/>
      <c r="C76" s="153"/>
      <c r="D76" s="153"/>
      <c r="E76" s="153"/>
      <c r="F76" s="153"/>
      <c r="G76" s="153"/>
      <c r="H76" s="154"/>
      <c r="I76" s="179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80"/>
      <c r="AO76" s="181"/>
    </row>
    <row r="77" spans="1:59" x14ac:dyDescent="0.2">
      <c r="A77" s="158"/>
      <c r="B77" s="159"/>
      <c r="C77" s="159"/>
      <c r="D77" s="159"/>
      <c r="E77" s="159"/>
      <c r="F77" s="159"/>
      <c r="G77" s="159"/>
      <c r="H77" s="160"/>
      <c r="I77" s="124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6"/>
    </row>
    <row r="78" spans="1:59" x14ac:dyDescent="0.2">
      <c r="A78" s="174" t="s">
        <v>247</v>
      </c>
      <c r="B78" s="163"/>
      <c r="C78" s="163"/>
      <c r="D78" s="163"/>
      <c r="E78" s="163"/>
      <c r="F78" s="163"/>
      <c r="G78" s="163"/>
      <c r="H78" s="205"/>
      <c r="I78" s="179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1"/>
      <c r="AA78" s="210" t="s">
        <v>249</v>
      </c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2"/>
    </row>
    <row r="79" spans="1:59" x14ac:dyDescent="0.2">
      <c r="A79" s="175"/>
      <c r="B79" s="164"/>
      <c r="C79" s="164"/>
      <c r="D79" s="164"/>
      <c r="E79" s="164"/>
      <c r="F79" s="164"/>
      <c r="G79" s="164"/>
      <c r="H79" s="206"/>
      <c r="I79" s="124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6"/>
      <c r="AA79" s="213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5"/>
    </row>
    <row r="80" spans="1:59" x14ac:dyDescent="0.2">
      <c r="A80" s="207" t="s">
        <v>248</v>
      </c>
      <c r="B80" s="208"/>
      <c r="C80" s="208"/>
      <c r="D80" s="208"/>
      <c r="E80" s="208"/>
      <c r="F80" s="208"/>
      <c r="G80" s="208"/>
      <c r="H80" s="209"/>
      <c r="I80" s="121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3"/>
    </row>
    <row r="81" spans="1:42" x14ac:dyDescent="0.2">
      <c r="A81" s="175"/>
      <c r="B81" s="164"/>
      <c r="C81" s="164"/>
      <c r="D81" s="164"/>
      <c r="E81" s="164"/>
      <c r="F81" s="164"/>
      <c r="G81" s="164"/>
      <c r="H81" s="206"/>
      <c r="I81" s="124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6"/>
    </row>
    <row r="84" spans="1:42" ht="16.2" x14ac:dyDescent="0.2">
      <c r="A84" s="162" t="str">
        <f>IF(AN27="A","","入力シートの入力は終了です。「市区町村別内訳」シートに人数の内訳を入力してください。")</f>
        <v>入力シートの入力は終了です。「市区町村別内訳」シートに人数の内訳を入力してください。</v>
      </c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9"/>
    </row>
  </sheetData>
  <sheetProtection selectLockedCells="1"/>
  <mergeCells count="95">
    <mergeCell ref="F49:H49"/>
    <mergeCell ref="A52:H53"/>
    <mergeCell ref="AX24:AZ24"/>
    <mergeCell ref="A54:H55"/>
    <mergeCell ref="I54:V55"/>
    <mergeCell ref="A38:H39"/>
    <mergeCell ref="A49:E51"/>
    <mergeCell ref="X50:AC51"/>
    <mergeCell ref="I49:V49"/>
    <mergeCell ref="I52:V53"/>
    <mergeCell ref="AF50:AO51"/>
    <mergeCell ref="X47:AC48"/>
    <mergeCell ref="AD50:AE51"/>
    <mergeCell ref="I50:V51"/>
    <mergeCell ref="I46:V46"/>
    <mergeCell ref="A13:Q16"/>
    <mergeCell ref="AK13:AO16"/>
    <mergeCell ref="W13:Y14"/>
    <mergeCell ref="W15:Y16"/>
    <mergeCell ref="Z13:AI14"/>
    <mergeCell ref="R13:T16"/>
    <mergeCell ref="Z15:AI16"/>
    <mergeCell ref="A72:H73"/>
    <mergeCell ref="A74:H75"/>
    <mergeCell ref="C63:AN65"/>
    <mergeCell ref="F56:H57"/>
    <mergeCell ref="A56:E59"/>
    <mergeCell ref="I56:AO57"/>
    <mergeCell ref="I58:AO59"/>
    <mergeCell ref="F58:H59"/>
    <mergeCell ref="I74:AO75"/>
    <mergeCell ref="I72:K73"/>
    <mergeCell ref="M72:O73"/>
    <mergeCell ref="L72:L73"/>
    <mergeCell ref="A78:H79"/>
    <mergeCell ref="A80:H81"/>
    <mergeCell ref="I78:Z79"/>
    <mergeCell ref="I80:AO81"/>
    <mergeCell ref="AA78:AO79"/>
    <mergeCell ref="A76:H77"/>
    <mergeCell ref="I76:AO77"/>
    <mergeCell ref="I2:AO3"/>
    <mergeCell ref="I4:AO5"/>
    <mergeCell ref="I6:AO7"/>
    <mergeCell ref="A2:H3"/>
    <mergeCell ref="A4:H5"/>
    <mergeCell ref="A6:H7"/>
    <mergeCell ref="I32:AO33"/>
    <mergeCell ref="D18:R18"/>
    <mergeCell ref="A46:E48"/>
    <mergeCell ref="N8:N9"/>
    <mergeCell ref="I30:K31"/>
    <mergeCell ref="M30:O31"/>
    <mergeCell ref="L30:L31"/>
    <mergeCell ref="A32:H33"/>
    <mergeCell ref="A84:AO84"/>
    <mergeCell ref="Q8:Q9"/>
    <mergeCell ref="R8:S9"/>
    <mergeCell ref="T8:T9"/>
    <mergeCell ref="AD47:AE48"/>
    <mergeCell ref="C66:AN68"/>
    <mergeCell ref="F34:H35"/>
    <mergeCell ref="F36:H37"/>
    <mergeCell ref="A8:H9"/>
    <mergeCell ref="O8:P9"/>
    <mergeCell ref="I8:K9"/>
    <mergeCell ref="L8:M9"/>
    <mergeCell ref="F46:H46"/>
    <mergeCell ref="I34:AO35"/>
    <mergeCell ref="I36:AO37"/>
    <mergeCell ref="I38:Z39"/>
    <mergeCell ref="B18:C18"/>
    <mergeCell ref="AY44:AZ44"/>
    <mergeCell ref="AP42:AQ42"/>
    <mergeCell ref="A40:H41"/>
    <mergeCell ref="I47:V48"/>
    <mergeCell ref="AF47:AO48"/>
    <mergeCell ref="B23:C24"/>
    <mergeCell ref="A34:E37"/>
    <mergeCell ref="B21:C22"/>
    <mergeCell ref="B19:C20"/>
    <mergeCell ref="A30:H31"/>
    <mergeCell ref="S18:AG18"/>
    <mergeCell ref="AX18:AZ18"/>
    <mergeCell ref="BA44:BG44"/>
    <mergeCell ref="I40:AO41"/>
    <mergeCell ref="AA38:AO39"/>
    <mergeCell ref="AX19:AZ21"/>
    <mergeCell ref="AX25:AZ27"/>
    <mergeCell ref="S21:AG22"/>
    <mergeCell ref="S23:AG24"/>
    <mergeCell ref="D21:R22"/>
    <mergeCell ref="S19:AG20"/>
    <mergeCell ref="D23:R24"/>
    <mergeCell ref="D19:R20"/>
  </mergeCells>
  <phoneticPr fontId="1"/>
  <conditionalFormatting sqref="I2:AO7 L8:M9 O8:P9 R8:S9 R13:T16 I30:K31 M30:O31 I32:AO37 I38:Z39 I40:AO41 X47:AC48 X50:AC51 I46:V55 I56:AO59 I72:K73 M72:O73 I74:AO77 I78:Z79 I80:AO81">
    <cfRule type="containsBlanks" dxfId="2" priority="1">
      <formula>LEN(TRIM(I2))=0</formula>
    </cfRule>
  </conditionalFormatting>
  <dataValidations xWindow="646" yWindow="439" count="8">
    <dataValidation imeMode="halfKatakana" allowBlank="1" showInputMessage="1" showErrorMessage="1" sqref="I34 I56" xr:uid="{00000000-0002-0000-0000-000000000000}"/>
    <dataValidation type="list" errorStyle="warning" allowBlank="1" showInputMessage="1" showErrorMessage="1" sqref="X50" xr:uid="{00000000-0002-0000-0000-000001000000}">
      <formula1>"支店,出張所,支所"</formula1>
    </dataValidation>
    <dataValidation imeMode="fullKatakana" allowBlank="1" showInputMessage="1" showErrorMessage="1" sqref="I46 I49" xr:uid="{00000000-0002-0000-0000-000002000000}"/>
    <dataValidation imeMode="hiragana" allowBlank="1" showInputMessage="1" showErrorMessage="1" sqref="I36 I76" xr:uid="{00000000-0002-0000-0000-000003000000}"/>
    <dataValidation type="textLength" imeMode="halfAlpha" operator="lessThanOrEqual" allowBlank="1" showInputMessage="1" showErrorMessage="1" errorTitle="7桁を超えています！" error="口座番号の桁数が７桁を超えて入力されました。_x000a_７桁以内で入力してください。" sqref="I54" xr:uid="{00000000-0002-0000-0000-000004000000}">
      <formula1>7</formula1>
    </dataValidation>
    <dataValidation type="list" errorStyle="warning" allowBlank="1" showInputMessage="1" showErrorMessage="1" sqref="X47" xr:uid="{00000000-0002-0000-0000-000005000000}">
      <formula1>"銀行,信用金庫,信用組合,農業協同組合"</formula1>
    </dataValidation>
    <dataValidation type="list" errorStyle="warning" allowBlank="1" showInputMessage="1" showErrorMessage="1" sqref="I52" xr:uid="{00000000-0002-0000-0000-000006000000}">
      <formula1>"普通預金,当座預金,別段預金"</formula1>
    </dataValidation>
    <dataValidation type="list" imeMode="fullAlpha" allowBlank="1" showInputMessage="1" showErrorMessage="1" prompt="選択の誤りが多くなっています。_x000a_請求者及び受領者をじゅうぶん御確認のうえ、_x000a_入力してください。" sqref="R13:T16" xr:uid="{00000000-0002-0000-0000-000007000000}">
      <formula1>"１,２,３"</formula1>
    </dataValidation>
  </dataValidations>
  <pageMargins left="0.70866141732283472" right="0.19685039370078741" top="0.98425196850393704" bottom="0.19685039370078741" header="0.31496062992125984" footer="0.31496062992125984"/>
  <pageSetup paperSize="9" scale="57" orientation="portrait" r:id="rId1"/>
  <colBreaks count="1" manualBreakCount="1">
    <brk id="4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38"/>
  <sheetViews>
    <sheetView showGridLines="0" view="pageBreakPreview" topLeftCell="A19" zoomScaleNormal="100" workbookViewId="0">
      <selection activeCell="P19" sqref="P19"/>
    </sheetView>
  </sheetViews>
  <sheetFormatPr defaultColWidth="9" defaultRowHeight="13.2" x14ac:dyDescent="0.2"/>
  <cols>
    <col min="1" max="1" width="1" style="14" customWidth="1"/>
    <col min="2" max="2" width="3.21875" style="18" customWidth="1"/>
    <col min="3" max="3" width="14.44140625" style="14" customWidth="1"/>
    <col min="4" max="4" width="7.21875" style="14" customWidth="1"/>
    <col min="5" max="5" width="3.109375" style="17" customWidth="1"/>
    <col min="6" max="6" width="3.21875" style="18" customWidth="1"/>
    <col min="7" max="7" width="14.44140625" style="14" customWidth="1"/>
    <col min="8" max="8" width="7.44140625" style="14" customWidth="1"/>
    <col min="9" max="9" width="3.109375" style="17" customWidth="1"/>
    <col min="10" max="10" width="3.21875" style="18" customWidth="1"/>
    <col min="11" max="11" width="14.44140625" style="14" customWidth="1"/>
    <col min="12" max="12" width="7.44140625" style="14" customWidth="1"/>
    <col min="13" max="13" width="3.109375" style="17" customWidth="1"/>
    <col min="14" max="16384" width="9" style="14"/>
  </cols>
  <sheetData>
    <row r="1" spans="1:50" ht="13.5" customHeight="1" x14ac:dyDescent="0.2">
      <c r="A1" s="277" t="s">
        <v>270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50" ht="13.5" customHeight="1" x14ac:dyDescent="0.2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50" ht="22.5" customHeight="1" x14ac:dyDescent="0.2">
      <c r="A3" s="270" t="s">
        <v>202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</row>
    <row r="4" spans="1:50" ht="7.5" customHeight="1" thickBot="1" x14ac:dyDescent="0.25"/>
    <row r="5" spans="1:50" x14ac:dyDescent="0.2">
      <c r="B5" s="273" t="s">
        <v>9</v>
      </c>
      <c r="C5" s="20" t="s">
        <v>10</v>
      </c>
      <c r="D5" s="280" t="s">
        <v>12</v>
      </c>
      <c r="E5" s="281"/>
      <c r="F5" s="273" t="s">
        <v>9</v>
      </c>
      <c r="G5" s="20" t="s">
        <v>10</v>
      </c>
      <c r="H5" s="280" t="s">
        <v>12</v>
      </c>
      <c r="I5" s="284"/>
      <c r="J5" s="273" t="s">
        <v>9</v>
      </c>
      <c r="K5" s="20" t="s">
        <v>10</v>
      </c>
      <c r="L5" s="21" t="s">
        <v>12</v>
      </c>
      <c r="M5" s="22"/>
    </row>
    <row r="6" spans="1:50" ht="13.8" thickBot="1" x14ac:dyDescent="0.25">
      <c r="B6" s="274"/>
      <c r="C6" s="23" t="s">
        <v>11</v>
      </c>
      <c r="D6" s="282" t="s">
        <v>13</v>
      </c>
      <c r="E6" s="283"/>
      <c r="F6" s="274"/>
      <c r="G6" s="23" t="s">
        <v>11</v>
      </c>
      <c r="H6" s="282" t="s">
        <v>13</v>
      </c>
      <c r="I6" s="285"/>
      <c r="J6" s="274"/>
      <c r="K6" s="23" t="s">
        <v>11</v>
      </c>
      <c r="L6" s="271" t="s">
        <v>13</v>
      </c>
      <c r="M6" s="272"/>
    </row>
    <row r="7" spans="1:50" ht="18" customHeight="1" x14ac:dyDescent="0.2">
      <c r="B7" s="24">
        <v>1</v>
      </c>
      <c r="C7" s="25" t="s">
        <v>14</v>
      </c>
      <c r="D7" s="114"/>
      <c r="E7" s="26" t="s">
        <v>15</v>
      </c>
      <c r="F7" s="24">
        <v>26</v>
      </c>
      <c r="G7" s="25" t="s">
        <v>16</v>
      </c>
      <c r="H7" s="114"/>
      <c r="I7" s="27" t="s">
        <v>15</v>
      </c>
      <c r="J7" s="28">
        <v>51</v>
      </c>
      <c r="K7" s="25" t="s">
        <v>17</v>
      </c>
      <c r="L7" s="114"/>
      <c r="M7" s="27" t="s">
        <v>15</v>
      </c>
    </row>
    <row r="8" spans="1:50" ht="18" customHeight="1" x14ac:dyDescent="0.2">
      <c r="B8" s="29">
        <v>2</v>
      </c>
      <c r="C8" s="30" t="s">
        <v>18</v>
      </c>
      <c r="D8" s="115"/>
      <c r="E8" s="31" t="s">
        <v>15</v>
      </c>
      <c r="F8" s="29">
        <v>27</v>
      </c>
      <c r="G8" s="30" t="s">
        <v>19</v>
      </c>
      <c r="H8" s="115"/>
      <c r="I8" s="32" t="s">
        <v>15</v>
      </c>
      <c r="J8" s="33">
        <v>52</v>
      </c>
      <c r="K8" s="30" t="s">
        <v>20</v>
      </c>
      <c r="L8" s="115"/>
      <c r="M8" s="32" t="s">
        <v>15</v>
      </c>
    </row>
    <row r="9" spans="1:50" ht="18" customHeight="1" x14ac:dyDescent="0.2">
      <c r="B9" s="34">
        <v>3</v>
      </c>
      <c r="C9" s="35" t="s">
        <v>21</v>
      </c>
      <c r="D9" s="116"/>
      <c r="E9" s="36" t="s">
        <v>15</v>
      </c>
      <c r="F9" s="34">
        <v>28</v>
      </c>
      <c r="G9" s="35" t="s">
        <v>22</v>
      </c>
      <c r="H9" s="116"/>
      <c r="I9" s="37" t="s">
        <v>15</v>
      </c>
      <c r="J9" s="38">
        <v>53</v>
      </c>
      <c r="K9" s="35" t="s">
        <v>23</v>
      </c>
      <c r="L9" s="116"/>
      <c r="M9" s="37" t="s">
        <v>15</v>
      </c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</row>
    <row r="10" spans="1:50" ht="18" customHeight="1" x14ac:dyDescent="0.2">
      <c r="B10" s="34">
        <v>4</v>
      </c>
      <c r="C10" s="35" t="s">
        <v>24</v>
      </c>
      <c r="D10" s="116"/>
      <c r="E10" s="36" t="s">
        <v>15</v>
      </c>
      <c r="F10" s="34">
        <v>29</v>
      </c>
      <c r="G10" s="35" t="s">
        <v>25</v>
      </c>
      <c r="H10" s="116"/>
      <c r="I10" s="37" t="s">
        <v>15</v>
      </c>
      <c r="J10" s="38">
        <v>54</v>
      </c>
      <c r="K10" s="35" t="s">
        <v>26</v>
      </c>
      <c r="L10" s="116"/>
      <c r="M10" s="37" t="s">
        <v>15</v>
      </c>
    </row>
    <row r="11" spans="1:50" ht="18" customHeight="1" x14ac:dyDescent="0.2">
      <c r="B11" s="34">
        <v>5</v>
      </c>
      <c r="C11" s="35" t="s">
        <v>27</v>
      </c>
      <c r="D11" s="116"/>
      <c r="E11" s="36" t="s">
        <v>15</v>
      </c>
      <c r="F11" s="34">
        <v>30</v>
      </c>
      <c r="G11" s="35" t="s">
        <v>28</v>
      </c>
      <c r="H11" s="116"/>
      <c r="I11" s="37" t="s">
        <v>15</v>
      </c>
      <c r="J11" s="38">
        <v>55</v>
      </c>
      <c r="K11" s="35" t="s">
        <v>29</v>
      </c>
      <c r="L11" s="116"/>
      <c r="M11" s="37" t="s">
        <v>15</v>
      </c>
    </row>
    <row r="12" spans="1:50" ht="18" customHeight="1" x14ac:dyDescent="0.2">
      <c r="B12" s="34">
        <v>6</v>
      </c>
      <c r="C12" s="35" t="s">
        <v>30</v>
      </c>
      <c r="D12" s="116"/>
      <c r="E12" s="36" t="s">
        <v>15</v>
      </c>
      <c r="F12" s="34">
        <v>31</v>
      </c>
      <c r="G12" s="35" t="s">
        <v>31</v>
      </c>
      <c r="H12" s="116"/>
      <c r="I12" s="37" t="s">
        <v>15</v>
      </c>
      <c r="J12" s="38">
        <v>56</v>
      </c>
      <c r="K12" s="35" t="s">
        <v>32</v>
      </c>
      <c r="L12" s="116"/>
      <c r="M12" s="37" t="s">
        <v>15</v>
      </c>
    </row>
    <row r="13" spans="1:50" ht="18" customHeight="1" x14ac:dyDescent="0.2">
      <c r="B13" s="34">
        <v>7</v>
      </c>
      <c r="C13" s="35" t="s">
        <v>33</v>
      </c>
      <c r="D13" s="116"/>
      <c r="E13" s="36" t="s">
        <v>15</v>
      </c>
      <c r="F13" s="34">
        <v>32</v>
      </c>
      <c r="G13" s="35" t="s">
        <v>34</v>
      </c>
      <c r="H13" s="116"/>
      <c r="I13" s="37" t="s">
        <v>15</v>
      </c>
      <c r="J13" s="38">
        <v>57</v>
      </c>
      <c r="K13" s="35" t="s">
        <v>35</v>
      </c>
      <c r="L13" s="116"/>
      <c r="M13" s="37" t="s">
        <v>15</v>
      </c>
    </row>
    <row r="14" spans="1:50" ht="18" customHeight="1" x14ac:dyDescent="0.2">
      <c r="B14" s="34">
        <v>8</v>
      </c>
      <c r="C14" s="35" t="s">
        <v>36</v>
      </c>
      <c r="D14" s="116"/>
      <c r="E14" s="36" t="s">
        <v>15</v>
      </c>
      <c r="F14" s="34">
        <v>33</v>
      </c>
      <c r="G14" s="35" t="s">
        <v>37</v>
      </c>
      <c r="H14" s="116"/>
      <c r="I14" s="37" t="s">
        <v>15</v>
      </c>
      <c r="J14" s="38">
        <v>58</v>
      </c>
      <c r="K14" s="35" t="s">
        <v>38</v>
      </c>
      <c r="L14" s="116"/>
      <c r="M14" s="37" t="s">
        <v>15</v>
      </c>
    </row>
    <row r="15" spans="1:50" ht="18" customHeight="1" x14ac:dyDescent="0.2">
      <c r="B15" s="34">
        <v>9</v>
      </c>
      <c r="C15" s="35" t="s">
        <v>39</v>
      </c>
      <c r="D15" s="116"/>
      <c r="E15" s="36" t="s">
        <v>15</v>
      </c>
      <c r="F15" s="34">
        <v>34</v>
      </c>
      <c r="G15" s="35" t="s">
        <v>40</v>
      </c>
      <c r="H15" s="116"/>
      <c r="I15" s="37" t="s">
        <v>15</v>
      </c>
      <c r="J15" s="38">
        <v>59</v>
      </c>
      <c r="K15" s="35" t="s">
        <v>41</v>
      </c>
      <c r="L15" s="116"/>
      <c r="M15" s="37" t="s">
        <v>15</v>
      </c>
    </row>
    <row r="16" spans="1:50" ht="18" customHeight="1" x14ac:dyDescent="0.2">
      <c r="B16" s="34">
        <v>10</v>
      </c>
      <c r="C16" s="35" t="s">
        <v>42</v>
      </c>
      <c r="D16" s="116"/>
      <c r="E16" s="36" t="s">
        <v>15</v>
      </c>
      <c r="F16" s="34">
        <v>35</v>
      </c>
      <c r="G16" s="35" t="s">
        <v>43</v>
      </c>
      <c r="H16" s="116"/>
      <c r="I16" s="37" t="s">
        <v>15</v>
      </c>
      <c r="J16" s="38">
        <v>60</v>
      </c>
      <c r="K16" s="35" t="s">
        <v>44</v>
      </c>
      <c r="L16" s="116"/>
      <c r="M16" s="37" t="s">
        <v>15</v>
      </c>
    </row>
    <row r="17" spans="2:13" ht="18" customHeight="1" x14ac:dyDescent="0.2">
      <c r="B17" s="34">
        <v>11</v>
      </c>
      <c r="C17" s="35" t="s">
        <v>45</v>
      </c>
      <c r="D17" s="116"/>
      <c r="E17" s="36" t="s">
        <v>15</v>
      </c>
      <c r="F17" s="34">
        <v>36</v>
      </c>
      <c r="G17" s="35" t="s">
        <v>46</v>
      </c>
      <c r="H17" s="116"/>
      <c r="I17" s="37" t="s">
        <v>15</v>
      </c>
      <c r="J17" s="38">
        <v>61</v>
      </c>
      <c r="K17" s="35" t="s">
        <v>47</v>
      </c>
      <c r="L17" s="116"/>
      <c r="M17" s="37" t="s">
        <v>15</v>
      </c>
    </row>
    <row r="18" spans="2:13" ht="18" customHeight="1" x14ac:dyDescent="0.2">
      <c r="B18" s="34">
        <v>12</v>
      </c>
      <c r="C18" s="35" t="s">
        <v>48</v>
      </c>
      <c r="D18" s="116"/>
      <c r="E18" s="36" t="s">
        <v>15</v>
      </c>
      <c r="F18" s="34">
        <v>37</v>
      </c>
      <c r="G18" s="35" t="s">
        <v>49</v>
      </c>
      <c r="H18" s="116"/>
      <c r="I18" s="37" t="s">
        <v>15</v>
      </c>
      <c r="J18" s="38">
        <v>62</v>
      </c>
      <c r="K18" s="35" t="s">
        <v>50</v>
      </c>
      <c r="L18" s="116"/>
      <c r="M18" s="37" t="s">
        <v>15</v>
      </c>
    </row>
    <row r="19" spans="2:13" ht="18" customHeight="1" x14ac:dyDescent="0.2">
      <c r="B19" s="34">
        <v>13</v>
      </c>
      <c r="C19" s="35" t="s">
        <v>51</v>
      </c>
      <c r="D19" s="116"/>
      <c r="E19" s="36" t="s">
        <v>15</v>
      </c>
      <c r="F19" s="34">
        <v>38</v>
      </c>
      <c r="G19" s="35" t="s">
        <v>52</v>
      </c>
      <c r="H19" s="95"/>
      <c r="I19" s="37" t="s">
        <v>15</v>
      </c>
      <c r="J19" s="38">
        <v>63</v>
      </c>
      <c r="K19" s="35" t="s">
        <v>53</v>
      </c>
      <c r="L19" s="116"/>
      <c r="M19" s="37" t="s">
        <v>15</v>
      </c>
    </row>
    <row r="20" spans="2:13" ht="18" customHeight="1" x14ac:dyDescent="0.2">
      <c r="B20" s="34">
        <v>14</v>
      </c>
      <c r="C20" s="35" t="s">
        <v>54</v>
      </c>
      <c r="D20" s="116"/>
      <c r="E20" s="36" t="s">
        <v>15</v>
      </c>
      <c r="F20" s="34">
        <v>39</v>
      </c>
      <c r="G20" s="35" t="s">
        <v>55</v>
      </c>
      <c r="H20" s="116"/>
      <c r="I20" s="37" t="s">
        <v>15</v>
      </c>
      <c r="J20" s="38">
        <v>64</v>
      </c>
      <c r="K20" s="35" t="s">
        <v>56</v>
      </c>
      <c r="L20" s="116"/>
      <c r="M20" s="37" t="s">
        <v>15</v>
      </c>
    </row>
    <row r="21" spans="2:13" ht="18" customHeight="1" x14ac:dyDescent="0.2">
      <c r="B21" s="34">
        <v>15</v>
      </c>
      <c r="C21" s="35" t="s">
        <v>57</v>
      </c>
      <c r="D21" s="116"/>
      <c r="E21" s="36" t="s">
        <v>15</v>
      </c>
      <c r="F21" s="34">
        <v>40</v>
      </c>
      <c r="G21" s="35" t="s">
        <v>58</v>
      </c>
      <c r="H21" s="116"/>
      <c r="I21" s="37" t="s">
        <v>15</v>
      </c>
      <c r="J21" s="38">
        <v>65</v>
      </c>
      <c r="K21" s="35" t="s">
        <v>59</v>
      </c>
      <c r="L21" s="116"/>
      <c r="M21" s="37" t="s">
        <v>15</v>
      </c>
    </row>
    <row r="22" spans="2:13" ht="18" customHeight="1" x14ac:dyDescent="0.2">
      <c r="B22" s="34">
        <v>16</v>
      </c>
      <c r="C22" s="35" t="s">
        <v>60</v>
      </c>
      <c r="D22" s="116"/>
      <c r="E22" s="36" t="s">
        <v>15</v>
      </c>
      <c r="F22" s="34">
        <v>41</v>
      </c>
      <c r="G22" s="35" t="s">
        <v>61</v>
      </c>
      <c r="H22" s="116"/>
      <c r="I22" s="37" t="s">
        <v>15</v>
      </c>
      <c r="J22" s="38">
        <v>66</v>
      </c>
      <c r="K22" s="35" t="s">
        <v>62</v>
      </c>
      <c r="L22" s="116"/>
      <c r="M22" s="37" t="s">
        <v>15</v>
      </c>
    </row>
    <row r="23" spans="2:13" ht="18" customHeight="1" x14ac:dyDescent="0.2">
      <c r="B23" s="34">
        <v>17</v>
      </c>
      <c r="C23" s="35" t="s">
        <v>63</v>
      </c>
      <c r="D23" s="116"/>
      <c r="E23" s="36" t="s">
        <v>15</v>
      </c>
      <c r="F23" s="34">
        <v>42</v>
      </c>
      <c r="G23" s="35" t="s">
        <v>64</v>
      </c>
      <c r="H23" s="116"/>
      <c r="I23" s="37" t="s">
        <v>15</v>
      </c>
      <c r="J23" s="38">
        <v>67</v>
      </c>
      <c r="K23" s="35" t="s">
        <v>65</v>
      </c>
      <c r="L23" s="116"/>
      <c r="M23" s="37" t="s">
        <v>15</v>
      </c>
    </row>
    <row r="24" spans="2:13" ht="18" customHeight="1" x14ac:dyDescent="0.2">
      <c r="B24" s="34">
        <v>18</v>
      </c>
      <c r="C24" s="35" t="s">
        <v>66</v>
      </c>
      <c r="D24" s="116"/>
      <c r="E24" s="36" t="s">
        <v>15</v>
      </c>
      <c r="F24" s="34">
        <v>43</v>
      </c>
      <c r="G24" s="35" t="s">
        <v>67</v>
      </c>
      <c r="H24" s="116"/>
      <c r="I24" s="37" t="s">
        <v>15</v>
      </c>
      <c r="J24" s="38">
        <v>68</v>
      </c>
      <c r="K24" s="35" t="s">
        <v>68</v>
      </c>
      <c r="L24" s="116"/>
      <c r="M24" s="37" t="s">
        <v>15</v>
      </c>
    </row>
    <row r="25" spans="2:13" ht="18" customHeight="1" x14ac:dyDescent="0.2">
      <c r="B25" s="34">
        <v>19</v>
      </c>
      <c r="C25" s="35" t="s">
        <v>69</v>
      </c>
      <c r="D25" s="116"/>
      <c r="E25" s="36" t="s">
        <v>15</v>
      </c>
      <c r="F25" s="34">
        <v>44</v>
      </c>
      <c r="G25" s="35" t="s">
        <v>70</v>
      </c>
      <c r="H25" s="116"/>
      <c r="I25" s="37" t="s">
        <v>15</v>
      </c>
      <c r="J25" s="38">
        <v>69</v>
      </c>
      <c r="K25" s="35" t="s">
        <v>71</v>
      </c>
      <c r="L25" s="116"/>
      <c r="M25" s="37" t="s">
        <v>15</v>
      </c>
    </row>
    <row r="26" spans="2:13" ht="18" customHeight="1" x14ac:dyDescent="0.2">
      <c r="B26" s="34">
        <v>20</v>
      </c>
      <c r="C26" s="35" t="s">
        <v>72</v>
      </c>
      <c r="D26" s="116"/>
      <c r="E26" s="36" t="s">
        <v>15</v>
      </c>
      <c r="F26" s="34">
        <v>45</v>
      </c>
      <c r="G26" s="35" t="s">
        <v>73</v>
      </c>
      <c r="H26" s="116"/>
      <c r="I26" s="37" t="s">
        <v>15</v>
      </c>
      <c r="J26" s="38">
        <v>70</v>
      </c>
      <c r="K26" s="35" t="s">
        <v>74</v>
      </c>
      <c r="L26" s="116"/>
      <c r="M26" s="37" t="s">
        <v>15</v>
      </c>
    </row>
    <row r="27" spans="2:13" ht="18" customHeight="1" x14ac:dyDescent="0.2">
      <c r="B27" s="34">
        <v>21</v>
      </c>
      <c r="C27" s="35" t="s">
        <v>75</v>
      </c>
      <c r="D27" s="116"/>
      <c r="E27" s="36" t="s">
        <v>15</v>
      </c>
      <c r="F27" s="34">
        <v>46</v>
      </c>
      <c r="G27" s="35" t="s">
        <v>76</v>
      </c>
      <c r="H27" s="116"/>
      <c r="I27" s="37" t="s">
        <v>15</v>
      </c>
      <c r="J27" s="38">
        <v>71</v>
      </c>
      <c r="K27" s="35" t="s">
        <v>77</v>
      </c>
      <c r="L27" s="116"/>
      <c r="M27" s="37" t="s">
        <v>15</v>
      </c>
    </row>
    <row r="28" spans="2:13" ht="18" customHeight="1" x14ac:dyDescent="0.2">
      <c r="B28" s="34">
        <v>22</v>
      </c>
      <c r="C28" s="35" t="s">
        <v>78</v>
      </c>
      <c r="D28" s="116"/>
      <c r="E28" s="36" t="s">
        <v>15</v>
      </c>
      <c r="F28" s="34">
        <v>47</v>
      </c>
      <c r="G28" s="35" t="s">
        <v>79</v>
      </c>
      <c r="H28" s="116"/>
      <c r="I28" s="37" t="s">
        <v>15</v>
      </c>
      <c r="J28" s="38">
        <v>72</v>
      </c>
      <c r="K28" s="35" t="s">
        <v>80</v>
      </c>
      <c r="L28" s="116"/>
      <c r="M28" s="37" t="s">
        <v>15</v>
      </c>
    </row>
    <row r="29" spans="2:13" ht="18" customHeight="1" x14ac:dyDescent="0.2">
      <c r="B29" s="34">
        <v>23</v>
      </c>
      <c r="C29" s="35" t="s">
        <v>81</v>
      </c>
      <c r="D29" s="116"/>
      <c r="E29" s="36" t="s">
        <v>15</v>
      </c>
      <c r="F29" s="34">
        <v>48</v>
      </c>
      <c r="G29" s="35" t="s">
        <v>82</v>
      </c>
      <c r="H29" s="116"/>
      <c r="I29" s="37" t="s">
        <v>15</v>
      </c>
      <c r="J29" s="38"/>
      <c r="K29" s="35"/>
      <c r="L29" s="39"/>
      <c r="M29" s="37"/>
    </row>
    <row r="30" spans="2:13" ht="18" customHeight="1" thickBot="1" x14ac:dyDescent="0.25">
      <c r="B30" s="40">
        <v>24</v>
      </c>
      <c r="C30" s="41" t="s">
        <v>83</v>
      </c>
      <c r="D30" s="117"/>
      <c r="E30" s="42" t="s">
        <v>15</v>
      </c>
      <c r="F30" s="40">
        <v>49</v>
      </c>
      <c r="G30" s="41" t="s">
        <v>84</v>
      </c>
      <c r="H30" s="117"/>
      <c r="I30" s="43" t="s">
        <v>15</v>
      </c>
      <c r="J30" s="275" t="s">
        <v>204</v>
      </c>
      <c r="K30" s="276"/>
      <c r="L30" s="119">
        <f>'(別紙）府外有権者内訳シート'!E27</f>
        <v>0</v>
      </c>
      <c r="M30" s="37" t="s">
        <v>15</v>
      </c>
    </row>
    <row r="31" spans="2:13" ht="18" customHeight="1" thickTop="1" thickBot="1" x14ac:dyDescent="0.25">
      <c r="B31" s="44">
        <v>25</v>
      </c>
      <c r="C31" s="45" t="s">
        <v>85</v>
      </c>
      <c r="D31" s="118"/>
      <c r="E31" s="46" t="s">
        <v>15</v>
      </c>
      <c r="F31" s="44">
        <v>50</v>
      </c>
      <c r="G31" s="45" t="s">
        <v>86</v>
      </c>
      <c r="H31" s="118"/>
      <c r="I31" s="46" t="s">
        <v>15</v>
      </c>
      <c r="J31" s="278" t="s">
        <v>87</v>
      </c>
      <c r="K31" s="279"/>
      <c r="L31" s="47">
        <f>SUM(D7:D31)+SUM(H7:H31)+SUM(L7:L30)</f>
        <v>0</v>
      </c>
      <c r="M31" s="48" t="s">
        <v>15</v>
      </c>
    </row>
    <row r="33" spans="2:14" s="50" customFormat="1" ht="14.4" x14ac:dyDescent="0.2">
      <c r="B33" s="286" t="s">
        <v>211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49"/>
    </row>
    <row r="34" spans="2:14" s="50" customFormat="1" ht="14.4" x14ac:dyDescent="0.2"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49"/>
    </row>
    <row r="35" spans="2:14" s="50" customFormat="1" ht="16.2" x14ac:dyDescent="0.2">
      <c r="B35" s="269" t="s">
        <v>210</v>
      </c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49"/>
    </row>
    <row r="36" spans="2:14" s="50" customFormat="1" ht="14.4" x14ac:dyDescent="0.2">
      <c r="B36" s="269" t="s">
        <v>209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49"/>
    </row>
    <row r="37" spans="2:14" s="50" customFormat="1" ht="14.4" x14ac:dyDescent="0.2">
      <c r="B37" s="268" t="s">
        <v>201</v>
      </c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51"/>
    </row>
    <row r="38" spans="2:14" s="50" customFormat="1" ht="14.4" x14ac:dyDescent="0.2">
      <c r="B38" s="269" t="s">
        <v>254</v>
      </c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97"/>
    </row>
  </sheetData>
  <sheetProtection selectLockedCells="1"/>
  <mergeCells count="17">
    <mergeCell ref="A1:M2"/>
    <mergeCell ref="B36:M36"/>
    <mergeCell ref="J5:J6"/>
    <mergeCell ref="J31:K31"/>
    <mergeCell ref="D5:E5"/>
    <mergeCell ref="D6:E6"/>
    <mergeCell ref="H5:I5"/>
    <mergeCell ref="H6:I6"/>
    <mergeCell ref="B33:M34"/>
    <mergeCell ref="B35:M35"/>
    <mergeCell ref="B37:M37"/>
    <mergeCell ref="B38:M38"/>
    <mergeCell ref="A3:M3"/>
    <mergeCell ref="L6:M6"/>
    <mergeCell ref="B5:B6"/>
    <mergeCell ref="F5:F6"/>
    <mergeCell ref="J30:K30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X34"/>
  <sheetViews>
    <sheetView zoomScaleNormal="100" workbookViewId="0">
      <selection activeCell="L16" sqref="L16"/>
    </sheetView>
  </sheetViews>
  <sheetFormatPr defaultColWidth="9" defaultRowHeight="13.2" x14ac:dyDescent="0.2"/>
  <cols>
    <col min="1" max="1" width="1" style="14" customWidth="1"/>
    <col min="2" max="2" width="3.44140625" style="14" bestFit="1" customWidth="1"/>
    <col min="3" max="4" width="25" style="14" customWidth="1"/>
    <col min="5" max="5" width="7.21875" style="14" customWidth="1"/>
    <col min="6" max="6" width="3.109375" style="17" customWidth="1"/>
    <col min="7" max="7" width="18.77734375" style="14" customWidth="1"/>
    <col min="8" max="16384" width="9" style="14"/>
  </cols>
  <sheetData>
    <row r="1" spans="1:50" x14ac:dyDescent="0.2">
      <c r="A1" s="277" t="s">
        <v>271</v>
      </c>
      <c r="B1" s="277"/>
      <c r="C1" s="277"/>
      <c r="D1" s="277"/>
      <c r="E1" s="277"/>
      <c r="F1" s="277"/>
      <c r="G1" s="277"/>
    </row>
    <row r="2" spans="1:50" x14ac:dyDescent="0.2">
      <c r="A2" s="277"/>
      <c r="B2" s="277"/>
      <c r="C2" s="277"/>
      <c r="D2" s="277"/>
      <c r="E2" s="277"/>
      <c r="F2" s="277"/>
      <c r="G2" s="277"/>
    </row>
    <row r="3" spans="1:50" ht="22.5" customHeight="1" x14ac:dyDescent="0.2">
      <c r="A3" s="52" t="s">
        <v>212</v>
      </c>
      <c r="B3" s="52"/>
      <c r="C3" s="52"/>
      <c r="D3" s="52"/>
      <c r="E3" s="52"/>
      <c r="F3" s="52"/>
      <c r="G3" s="52"/>
    </row>
    <row r="4" spans="1:50" ht="13.8" thickBot="1" x14ac:dyDescent="0.25"/>
    <row r="5" spans="1:50" x14ac:dyDescent="0.2">
      <c r="B5" s="288" t="s">
        <v>9</v>
      </c>
      <c r="C5" s="290" t="s">
        <v>205</v>
      </c>
      <c r="D5" s="280" t="s">
        <v>218</v>
      </c>
      <c r="E5" s="280" t="s">
        <v>12</v>
      </c>
      <c r="F5" s="280"/>
      <c r="G5" s="291" t="s">
        <v>206</v>
      </c>
    </row>
    <row r="6" spans="1:50" x14ac:dyDescent="0.2">
      <c r="B6" s="289"/>
      <c r="C6" s="173"/>
      <c r="D6" s="293"/>
      <c r="E6" s="293" t="s">
        <v>13</v>
      </c>
      <c r="F6" s="293"/>
      <c r="G6" s="292"/>
    </row>
    <row r="7" spans="1:50" ht="18" customHeight="1" x14ac:dyDescent="0.2">
      <c r="B7" s="53">
        <v>1</v>
      </c>
      <c r="C7" s="101"/>
      <c r="D7" s="101"/>
      <c r="E7" s="95"/>
      <c r="F7" s="38" t="s">
        <v>208</v>
      </c>
      <c r="G7" s="104"/>
    </row>
    <row r="8" spans="1:50" ht="18" customHeight="1" x14ac:dyDescent="0.2">
      <c r="B8" s="53">
        <v>2</v>
      </c>
      <c r="C8" s="102"/>
      <c r="D8" s="102"/>
      <c r="E8" s="95"/>
      <c r="F8" s="38" t="s">
        <v>208</v>
      </c>
      <c r="G8" s="104"/>
    </row>
    <row r="9" spans="1:50" ht="18" customHeight="1" x14ac:dyDescent="0.2">
      <c r="B9" s="53">
        <v>3</v>
      </c>
      <c r="C9" s="102"/>
      <c r="D9" s="102"/>
      <c r="E9" s="95"/>
      <c r="F9" s="38" t="s">
        <v>208</v>
      </c>
      <c r="G9" s="104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</row>
    <row r="10" spans="1:50" ht="18" customHeight="1" x14ac:dyDescent="0.2">
      <c r="B10" s="53">
        <v>4</v>
      </c>
      <c r="C10" s="102"/>
      <c r="D10" s="102"/>
      <c r="E10" s="95"/>
      <c r="F10" s="38" t="s">
        <v>208</v>
      </c>
      <c r="G10" s="104"/>
    </row>
    <row r="11" spans="1:50" ht="18" customHeight="1" x14ac:dyDescent="0.2">
      <c r="B11" s="53">
        <v>5</v>
      </c>
      <c r="C11" s="102"/>
      <c r="D11" s="102"/>
      <c r="E11" s="95"/>
      <c r="F11" s="38" t="s">
        <v>208</v>
      </c>
      <c r="G11" s="104"/>
    </row>
    <row r="12" spans="1:50" ht="18" customHeight="1" x14ac:dyDescent="0.2">
      <c r="B12" s="53">
        <v>6</v>
      </c>
      <c r="C12" s="102"/>
      <c r="D12" s="102"/>
      <c r="E12" s="95"/>
      <c r="F12" s="38" t="s">
        <v>208</v>
      </c>
      <c r="G12" s="104"/>
    </row>
    <row r="13" spans="1:50" ht="18" customHeight="1" x14ac:dyDescent="0.2">
      <c r="B13" s="53">
        <v>7</v>
      </c>
      <c r="C13" s="102"/>
      <c r="D13" s="102"/>
      <c r="E13" s="95"/>
      <c r="F13" s="38" t="s">
        <v>208</v>
      </c>
      <c r="G13" s="104"/>
    </row>
    <row r="14" spans="1:50" ht="18" customHeight="1" x14ac:dyDescent="0.2">
      <c r="B14" s="53">
        <v>8</v>
      </c>
      <c r="C14" s="102"/>
      <c r="D14" s="102"/>
      <c r="E14" s="95"/>
      <c r="F14" s="38" t="s">
        <v>208</v>
      </c>
      <c r="G14" s="104"/>
    </row>
    <row r="15" spans="1:50" ht="18" customHeight="1" x14ac:dyDescent="0.2">
      <c r="B15" s="53">
        <v>9</v>
      </c>
      <c r="C15" s="102"/>
      <c r="D15" s="102"/>
      <c r="E15" s="95"/>
      <c r="F15" s="38" t="s">
        <v>208</v>
      </c>
      <c r="G15" s="104"/>
    </row>
    <row r="16" spans="1:50" ht="18" customHeight="1" x14ac:dyDescent="0.2">
      <c r="B16" s="53">
        <v>10</v>
      </c>
      <c r="C16" s="102"/>
      <c r="D16" s="102"/>
      <c r="E16" s="95"/>
      <c r="F16" s="38" t="s">
        <v>208</v>
      </c>
      <c r="G16" s="104"/>
    </row>
    <row r="17" spans="2:8" ht="18" customHeight="1" x14ac:dyDescent="0.2">
      <c r="B17" s="53">
        <v>11</v>
      </c>
      <c r="C17" s="102"/>
      <c r="D17" s="102"/>
      <c r="E17" s="95"/>
      <c r="F17" s="38" t="s">
        <v>208</v>
      </c>
      <c r="G17" s="104"/>
    </row>
    <row r="18" spans="2:8" ht="18" customHeight="1" x14ac:dyDescent="0.2">
      <c r="B18" s="53">
        <v>12</v>
      </c>
      <c r="C18" s="102"/>
      <c r="D18" s="102"/>
      <c r="E18" s="95"/>
      <c r="F18" s="38" t="s">
        <v>208</v>
      </c>
      <c r="G18" s="104"/>
    </row>
    <row r="19" spans="2:8" ht="18" customHeight="1" x14ac:dyDescent="0.2">
      <c r="B19" s="53">
        <v>13</v>
      </c>
      <c r="C19" s="102"/>
      <c r="D19" s="102"/>
      <c r="E19" s="95"/>
      <c r="F19" s="38" t="s">
        <v>208</v>
      </c>
      <c r="G19" s="104"/>
    </row>
    <row r="20" spans="2:8" ht="18" customHeight="1" x14ac:dyDescent="0.2">
      <c r="B20" s="53">
        <v>14</v>
      </c>
      <c r="C20" s="102"/>
      <c r="D20" s="102"/>
      <c r="E20" s="95"/>
      <c r="F20" s="38" t="s">
        <v>208</v>
      </c>
      <c r="G20" s="104"/>
    </row>
    <row r="21" spans="2:8" ht="18" customHeight="1" x14ac:dyDescent="0.2">
      <c r="B21" s="53">
        <v>15</v>
      </c>
      <c r="C21" s="102"/>
      <c r="D21" s="102"/>
      <c r="E21" s="95"/>
      <c r="F21" s="38" t="s">
        <v>208</v>
      </c>
      <c r="G21" s="104"/>
    </row>
    <row r="22" spans="2:8" ht="18" customHeight="1" x14ac:dyDescent="0.2">
      <c r="B22" s="53">
        <v>16</v>
      </c>
      <c r="C22" s="102"/>
      <c r="D22" s="102"/>
      <c r="E22" s="95"/>
      <c r="F22" s="38" t="s">
        <v>208</v>
      </c>
      <c r="G22" s="104"/>
    </row>
    <row r="23" spans="2:8" ht="18" customHeight="1" x14ac:dyDescent="0.2">
      <c r="B23" s="53">
        <v>17</v>
      </c>
      <c r="C23" s="102"/>
      <c r="D23" s="102"/>
      <c r="E23" s="95"/>
      <c r="F23" s="38" t="s">
        <v>208</v>
      </c>
      <c r="G23" s="104"/>
    </row>
    <row r="24" spans="2:8" ht="18" customHeight="1" x14ac:dyDescent="0.2">
      <c r="B24" s="53">
        <v>18</v>
      </c>
      <c r="C24" s="102"/>
      <c r="D24" s="102"/>
      <c r="E24" s="95"/>
      <c r="F24" s="38" t="s">
        <v>208</v>
      </c>
      <c r="G24" s="104"/>
    </row>
    <row r="25" spans="2:8" ht="18" customHeight="1" x14ac:dyDescent="0.2">
      <c r="B25" s="53">
        <v>19</v>
      </c>
      <c r="C25" s="102"/>
      <c r="D25" s="102"/>
      <c r="E25" s="95"/>
      <c r="F25" s="38" t="s">
        <v>208</v>
      </c>
      <c r="G25" s="104"/>
    </row>
    <row r="26" spans="2:8" ht="18" customHeight="1" thickBot="1" x14ac:dyDescent="0.25">
      <c r="B26" s="54">
        <v>20</v>
      </c>
      <c r="C26" s="103"/>
      <c r="D26" s="103"/>
      <c r="E26" s="96"/>
      <c r="F26" s="55" t="s">
        <v>208</v>
      </c>
      <c r="G26" s="105"/>
    </row>
    <row r="27" spans="2:8" ht="18" customHeight="1" thickTop="1" thickBot="1" x14ac:dyDescent="0.25">
      <c r="B27" s="294" t="s">
        <v>207</v>
      </c>
      <c r="C27" s="295"/>
      <c r="D27" s="295"/>
      <c r="E27" s="47">
        <f>SUM(E7:E26)</f>
        <v>0</v>
      </c>
      <c r="F27" s="56" t="s">
        <v>208</v>
      </c>
      <c r="G27" s="57"/>
    </row>
    <row r="28" spans="2:8" ht="13.8" thickTop="1" x14ac:dyDescent="0.2"/>
    <row r="29" spans="2:8" s="50" customFormat="1" ht="14.4" x14ac:dyDescent="0.2">
      <c r="B29" s="287" t="s">
        <v>221</v>
      </c>
      <c r="C29" s="287"/>
      <c r="D29" s="287"/>
      <c r="E29" s="287"/>
      <c r="F29" s="287"/>
      <c r="G29" s="287"/>
      <c r="H29" s="49"/>
    </row>
    <row r="30" spans="2:8" s="50" customFormat="1" ht="14.4" x14ac:dyDescent="0.2">
      <c r="B30" s="287"/>
      <c r="C30" s="287"/>
      <c r="D30" s="287"/>
      <c r="E30" s="287"/>
      <c r="F30" s="287"/>
      <c r="G30" s="287"/>
      <c r="H30" s="49"/>
    </row>
    <row r="31" spans="2:8" s="50" customFormat="1" ht="14.4" x14ac:dyDescent="0.2">
      <c r="B31" s="269" t="s">
        <v>255</v>
      </c>
      <c r="C31" s="268"/>
      <c r="D31" s="268"/>
      <c r="E31" s="268"/>
      <c r="F31" s="268"/>
      <c r="G31" s="268"/>
      <c r="H31" s="51"/>
    </row>
    <row r="32" spans="2:8" x14ac:dyDescent="0.2">
      <c r="F32" s="14"/>
    </row>
    <row r="33" spans="6:6" x14ac:dyDescent="0.2">
      <c r="F33" s="14"/>
    </row>
    <row r="34" spans="6:6" x14ac:dyDescent="0.2">
      <c r="F34" s="14"/>
    </row>
  </sheetData>
  <mergeCells count="10">
    <mergeCell ref="A1:G2"/>
    <mergeCell ref="B31:G31"/>
    <mergeCell ref="B29:G30"/>
    <mergeCell ref="B5:B6"/>
    <mergeCell ref="C5:C6"/>
    <mergeCell ref="G5:G6"/>
    <mergeCell ref="E5:F5"/>
    <mergeCell ref="E6:F6"/>
    <mergeCell ref="B27:D27"/>
    <mergeCell ref="D5:D6"/>
  </mergeCells>
  <phoneticPr fontId="40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X459"/>
  <sheetViews>
    <sheetView showGridLines="0" view="pageBreakPreview" zoomScale="130" zoomScaleNormal="100" zoomScaleSheetLayoutView="130" workbookViewId="0">
      <selection activeCell="I40" sqref="I40:U42"/>
    </sheetView>
  </sheetViews>
  <sheetFormatPr defaultColWidth="2" defaultRowHeight="13.2" x14ac:dyDescent="0.2"/>
  <cols>
    <col min="1" max="16384" width="2" style="3"/>
  </cols>
  <sheetData>
    <row r="1" spans="1:50" ht="13.5" customHeight="1" x14ac:dyDescent="0.2"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</row>
    <row r="2" spans="1:50" ht="13.5" customHeight="1" x14ac:dyDescent="0.2"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370"/>
      <c r="AL2" s="370"/>
      <c r="AM2" s="370"/>
      <c r="AN2" s="370"/>
      <c r="AO2" s="370"/>
      <c r="AP2" s="370"/>
      <c r="AQ2" s="370"/>
      <c r="AR2" s="370"/>
      <c r="AS2" s="370"/>
      <c r="AT2" s="370"/>
      <c r="AU2" s="370"/>
      <c r="AV2" s="370"/>
      <c r="AW2" s="370"/>
      <c r="AX2" s="370"/>
    </row>
    <row r="3" spans="1:50" ht="10.5" customHeight="1" x14ac:dyDescent="0.2">
      <c r="A3" s="462" t="s">
        <v>0</v>
      </c>
      <c r="B3" s="463"/>
      <c r="C3" s="463"/>
      <c r="D3" s="463"/>
      <c r="E3" s="463"/>
      <c r="F3" s="464"/>
      <c r="G3" s="1">
        <f>入力シート!R13</f>
        <v>0</v>
      </c>
      <c r="H3" s="539" t="s">
        <v>222</v>
      </c>
      <c r="I3" s="539"/>
      <c r="J3" s="539"/>
      <c r="K3" s="539"/>
      <c r="L3" s="539"/>
      <c r="M3" s="539"/>
      <c r="N3" s="539"/>
      <c r="O3" s="540"/>
    </row>
    <row r="4" spans="1:50" ht="10.5" customHeight="1" x14ac:dyDescent="0.2">
      <c r="A4" s="465"/>
      <c r="B4" s="466"/>
      <c r="C4" s="466"/>
      <c r="D4" s="466"/>
      <c r="E4" s="466"/>
      <c r="F4" s="467"/>
      <c r="G4" s="4"/>
      <c r="H4" s="541"/>
      <c r="I4" s="541"/>
      <c r="J4" s="541"/>
      <c r="K4" s="541"/>
      <c r="L4" s="541"/>
      <c r="M4" s="541"/>
      <c r="N4" s="541"/>
      <c r="O4" s="542"/>
      <c r="AG4" s="502" t="s">
        <v>224</v>
      </c>
      <c r="AH4" s="498"/>
      <c r="AI4" s="498"/>
      <c r="AJ4" s="499">
        <f>入力シート!L8</f>
        <v>0</v>
      </c>
      <c r="AK4" s="499"/>
      <c r="AL4" s="499"/>
      <c r="AM4" s="498" t="s">
        <v>3</v>
      </c>
      <c r="AN4" s="498"/>
      <c r="AO4" s="499">
        <f>入力シート!O8</f>
        <v>0</v>
      </c>
      <c r="AP4" s="499"/>
      <c r="AQ4" s="499"/>
      <c r="AR4" s="498" t="s">
        <v>2</v>
      </c>
      <c r="AS4" s="498"/>
      <c r="AT4" s="499">
        <f>入力シート!R8</f>
        <v>0</v>
      </c>
      <c r="AU4" s="499"/>
      <c r="AV4" s="499"/>
      <c r="AW4" s="498" t="s">
        <v>1</v>
      </c>
      <c r="AX4" s="498"/>
    </row>
    <row r="5" spans="1:50" ht="10.5" customHeight="1" x14ac:dyDescent="0.2">
      <c r="A5" s="468"/>
      <c r="B5" s="469"/>
      <c r="C5" s="469"/>
      <c r="D5" s="469"/>
      <c r="E5" s="469"/>
      <c r="F5" s="470"/>
      <c r="G5" s="6"/>
      <c r="H5" s="543"/>
      <c r="I5" s="543"/>
      <c r="J5" s="543"/>
      <c r="K5" s="543"/>
      <c r="L5" s="543"/>
      <c r="M5" s="543"/>
      <c r="N5" s="543"/>
      <c r="O5" s="544"/>
      <c r="AG5" s="498"/>
      <c r="AH5" s="498"/>
      <c r="AI5" s="498"/>
      <c r="AJ5" s="499"/>
      <c r="AK5" s="499"/>
      <c r="AL5" s="499"/>
      <c r="AM5" s="498"/>
      <c r="AN5" s="498"/>
      <c r="AO5" s="499"/>
      <c r="AP5" s="499"/>
      <c r="AQ5" s="499"/>
      <c r="AR5" s="498"/>
      <c r="AS5" s="498"/>
      <c r="AT5" s="499"/>
      <c r="AU5" s="499"/>
      <c r="AV5" s="499"/>
      <c r="AW5" s="498"/>
      <c r="AX5" s="498"/>
    </row>
    <row r="6" spans="1:50" ht="10.5" customHeight="1" x14ac:dyDescent="0.2"/>
    <row r="7" spans="1:50" ht="10.5" customHeight="1" x14ac:dyDescent="0.2">
      <c r="B7" s="545" t="s">
        <v>5</v>
      </c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8"/>
      <c r="N7" s="498" t="s">
        <v>4</v>
      </c>
    </row>
    <row r="8" spans="1:50" ht="10.5" customHeight="1" x14ac:dyDescent="0.2"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8"/>
      <c r="N8" s="498"/>
      <c r="Q8" s="9"/>
      <c r="R8" s="1"/>
      <c r="S8" s="1"/>
      <c r="T8" s="1"/>
      <c r="U8" s="1"/>
      <c r="V8" s="1"/>
      <c r="W8" s="1"/>
      <c r="X8" s="1"/>
      <c r="Y8" s="1"/>
      <c r="Z8" s="1"/>
      <c r="AA8" s="1"/>
      <c r="AB8" s="9"/>
      <c r="AC8" s="59" t="s">
        <v>91</v>
      </c>
      <c r="AD8" s="59"/>
      <c r="AE8" s="546" t="str">
        <f>入力シート!I30&amp;"-"&amp;入力シート!M30</f>
        <v>-</v>
      </c>
      <c r="AF8" s="546"/>
      <c r="AG8" s="546"/>
      <c r="AH8" s="546"/>
      <c r="AI8" s="546"/>
      <c r="AJ8" s="546"/>
      <c r="AK8" s="59" t="s">
        <v>90</v>
      </c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2"/>
    </row>
    <row r="9" spans="1:50" ht="17.25" customHeight="1" x14ac:dyDescent="0.2">
      <c r="Q9" s="537" t="s">
        <v>107</v>
      </c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50">
        <f>入力シート!I32</f>
        <v>0</v>
      </c>
      <c r="AC9" s="551"/>
      <c r="AD9" s="551"/>
      <c r="AE9" s="551"/>
      <c r="AF9" s="551"/>
      <c r="AG9" s="551"/>
      <c r="AH9" s="551"/>
      <c r="AI9" s="551"/>
      <c r="AJ9" s="551"/>
      <c r="AK9" s="551"/>
      <c r="AL9" s="551"/>
      <c r="AM9" s="551"/>
      <c r="AN9" s="551"/>
      <c r="AO9" s="551"/>
      <c r="AP9" s="551"/>
      <c r="AQ9" s="551"/>
      <c r="AR9" s="551"/>
      <c r="AS9" s="551"/>
      <c r="AT9" s="551"/>
      <c r="AU9" s="551"/>
      <c r="AV9" s="551"/>
      <c r="AW9" s="551"/>
      <c r="AX9" s="552"/>
    </row>
    <row r="10" spans="1:50" ht="12.75" customHeight="1" x14ac:dyDescent="0.15">
      <c r="Q10" s="504" t="s">
        <v>108</v>
      </c>
      <c r="R10" s="505"/>
      <c r="S10" s="505"/>
      <c r="T10" s="505"/>
      <c r="U10" s="505"/>
      <c r="V10" s="505"/>
      <c r="W10" s="505"/>
      <c r="X10" s="505"/>
      <c r="Y10" s="505"/>
      <c r="Z10" s="505"/>
      <c r="AA10" s="505"/>
      <c r="AB10" s="547">
        <f>入力シート!I34</f>
        <v>0</v>
      </c>
      <c r="AC10" s="548"/>
      <c r="AD10" s="548"/>
      <c r="AE10" s="548"/>
      <c r="AF10" s="548"/>
      <c r="AG10" s="548"/>
      <c r="AH10" s="548"/>
      <c r="AI10" s="548"/>
      <c r="AJ10" s="548"/>
      <c r="AK10" s="548"/>
      <c r="AL10" s="548"/>
      <c r="AM10" s="548"/>
      <c r="AN10" s="548"/>
      <c r="AO10" s="548"/>
      <c r="AP10" s="548"/>
      <c r="AQ10" s="548"/>
      <c r="AR10" s="548"/>
      <c r="AS10" s="548"/>
      <c r="AT10" s="548"/>
      <c r="AU10" s="548"/>
      <c r="AV10" s="548"/>
      <c r="AW10" s="548"/>
      <c r="AX10" s="549"/>
    </row>
    <row r="11" spans="1:50" ht="10.5" customHeight="1" x14ac:dyDescent="0.2">
      <c r="Q11" s="506" t="s">
        <v>109</v>
      </c>
      <c r="R11" s="507"/>
      <c r="S11" s="507"/>
      <c r="T11" s="507"/>
      <c r="U11" s="507"/>
      <c r="V11" s="507"/>
      <c r="W11" s="507"/>
      <c r="X11" s="507"/>
      <c r="Y11" s="507"/>
      <c r="Z11" s="507"/>
      <c r="AA11" s="507"/>
      <c r="AB11" s="510">
        <f>入力シート!I36</f>
        <v>0</v>
      </c>
      <c r="AC11" s="511"/>
      <c r="AD11" s="511"/>
      <c r="AE11" s="511"/>
      <c r="AF11" s="511"/>
      <c r="AG11" s="511"/>
      <c r="AH11" s="511"/>
      <c r="AI11" s="511"/>
      <c r="AJ11" s="511"/>
      <c r="AK11" s="511"/>
      <c r="AL11" s="511"/>
      <c r="AM11" s="511"/>
      <c r="AN11" s="511"/>
      <c r="AO11" s="511"/>
      <c r="AP11" s="511"/>
      <c r="AQ11" s="511"/>
      <c r="AR11" s="511"/>
      <c r="AS11" s="511"/>
      <c r="AT11" s="511"/>
      <c r="AU11" s="511"/>
      <c r="AV11" s="511"/>
      <c r="AW11" s="511"/>
      <c r="AX11" s="512"/>
    </row>
    <row r="12" spans="1:50" ht="12.75" customHeight="1" x14ac:dyDescent="0.2">
      <c r="Q12" s="508"/>
      <c r="R12" s="509"/>
      <c r="S12" s="509"/>
      <c r="T12" s="509"/>
      <c r="U12" s="509"/>
      <c r="V12" s="509"/>
      <c r="W12" s="509"/>
      <c r="X12" s="509"/>
      <c r="Y12" s="509"/>
      <c r="Z12" s="509"/>
      <c r="AA12" s="509"/>
      <c r="AB12" s="513"/>
      <c r="AC12" s="514"/>
      <c r="AD12" s="514"/>
      <c r="AE12" s="514"/>
      <c r="AF12" s="514"/>
      <c r="AG12" s="514"/>
      <c r="AH12" s="514"/>
      <c r="AI12" s="514"/>
      <c r="AJ12" s="514"/>
      <c r="AK12" s="514"/>
      <c r="AL12" s="514"/>
      <c r="AM12" s="514"/>
      <c r="AN12" s="514"/>
      <c r="AO12" s="514"/>
      <c r="AP12" s="514"/>
      <c r="AQ12" s="514"/>
      <c r="AR12" s="514"/>
      <c r="AS12" s="514"/>
      <c r="AT12" s="514"/>
      <c r="AU12" s="514"/>
      <c r="AV12" s="514"/>
      <c r="AW12" s="514"/>
      <c r="AX12" s="515"/>
    </row>
    <row r="13" spans="1:50" ht="12.75" customHeight="1" x14ac:dyDescent="0.2">
      <c r="Q13" s="588" t="s">
        <v>225</v>
      </c>
      <c r="R13" s="589"/>
      <c r="S13" s="589"/>
      <c r="T13" s="589"/>
      <c r="U13" s="589"/>
      <c r="V13" s="589"/>
      <c r="W13" s="589"/>
      <c r="X13" s="589"/>
      <c r="Y13" s="589"/>
      <c r="Z13" s="589"/>
      <c r="AA13" s="590"/>
      <c r="AB13" s="396" t="s">
        <v>252</v>
      </c>
      <c r="AC13" s="397"/>
      <c r="AD13" s="526">
        <f>入力シート!I38</f>
        <v>0</v>
      </c>
      <c r="AE13" s="500"/>
      <c r="AF13" s="500"/>
      <c r="AG13" s="500"/>
      <c r="AH13" s="527"/>
      <c r="AI13" s="396" t="s">
        <v>8</v>
      </c>
      <c r="AJ13" s="397"/>
      <c r="AK13" s="411"/>
      <c r="AL13" s="500">
        <f>入力シート!I40</f>
        <v>0</v>
      </c>
      <c r="AM13" s="500"/>
      <c r="AN13" s="500"/>
      <c r="AO13" s="500"/>
      <c r="AP13" s="500"/>
      <c r="AQ13" s="500"/>
      <c r="AR13" s="500"/>
      <c r="AS13" s="500"/>
      <c r="AT13" s="500"/>
      <c r="AU13" s="500"/>
      <c r="AV13" s="516" t="str">
        <f>IF(OR(G3="２",G3="３",G3="2",G3="3"),"㊞",IF(OR(G3="１",G3="1"),入力シート!I78,""))</f>
        <v/>
      </c>
      <c r="AW13" s="516"/>
      <c r="AX13" s="61"/>
    </row>
    <row r="14" spans="1:50" ht="12.75" customHeight="1" x14ac:dyDescent="0.2">
      <c r="Q14" s="591"/>
      <c r="R14" s="592"/>
      <c r="S14" s="592"/>
      <c r="T14" s="592"/>
      <c r="U14" s="592"/>
      <c r="V14" s="592"/>
      <c r="W14" s="592"/>
      <c r="X14" s="592"/>
      <c r="Y14" s="592"/>
      <c r="Z14" s="592"/>
      <c r="AA14" s="593"/>
      <c r="AB14" s="400"/>
      <c r="AC14" s="401"/>
      <c r="AD14" s="528"/>
      <c r="AE14" s="501"/>
      <c r="AF14" s="501"/>
      <c r="AG14" s="501"/>
      <c r="AH14" s="529"/>
      <c r="AI14" s="400"/>
      <c r="AJ14" s="401"/>
      <c r="AK14" s="413"/>
      <c r="AL14" s="501"/>
      <c r="AM14" s="501"/>
      <c r="AN14" s="501"/>
      <c r="AO14" s="501"/>
      <c r="AP14" s="501"/>
      <c r="AQ14" s="501"/>
      <c r="AR14" s="501"/>
      <c r="AS14" s="501"/>
      <c r="AT14" s="501"/>
      <c r="AU14" s="501"/>
      <c r="AV14" s="517"/>
      <c r="AW14" s="517"/>
      <c r="AX14" s="62"/>
    </row>
    <row r="15" spans="1:50" ht="21" customHeight="1" x14ac:dyDescent="0.2">
      <c r="Q15" s="594" t="str">
        <f>IF(OR(G3="２",G3="３",G3="2",G3="3"),"施設長の公印又は個人印を押印。（施設印は不可）",IF(OR(G3="１",G3="1"),"",""))</f>
        <v/>
      </c>
      <c r="R15" s="595"/>
      <c r="S15" s="595"/>
      <c r="T15" s="595"/>
      <c r="U15" s="595"/>
      <c r="V15" s="595"/>
      <c r="W15" s="595"/>
      <c r="X15" s="595"/>
      <c r="Y15" s="595"/>
      <c r="Z15" s="595"/>
      <c r="AA15" s="595"/>
      <c r="AB15" s="595"/>
      <c r="AC15" s="595"/>
      <c r="AD15" s="595"/>
      <c r="AE15" s="595"/>
      <c r="AF15" s="595"/>
      <c r="AG15" s="595"/>
      <c r="AH15" s="595"/>
      <c r="AI15" s="595"/>
      <c r="AJ15" s="595"/>
      <c r="AK15" s="595"/>
      <c r="AL15" s="595"/>
      <c r="AM15" s="595"/>
      <c r="AN15" s="595"/>
      <c r="AO15" s="595"/>
      <c r="AP15" s="595"/>
      <c r="AQ15" s="595"/>
      <c r="AR15" s="595"/>
      <c r="AS15" s="595"/>
      <c r="AT15" s="595"/>
      <c r="AU15" s="595"/>
      <c r="AV15" s="595"/>
      <c r="AW15" s="595"/>
      <c r="AX15" s="596"/>
    </row>
    <row r="16" spans="1:50" ht="10.5" customHeight="1" x14ac:dyDescent="0.2">
      <c r="Q16" s="455" t="s">
        <v>272</v>
      </c>
      <c r="R16" s="518"/>
      <c r="S16" s="518"/>
      <c r="T16" s="518"/>
      <c r="U16" s="518"/>
      <c r="V16" s="518"/>
      <c r="W16" s="518"/>
      <c r="X16" s="518"/>
      <c r="Y16" s="518"/>
      <c r="Z16" s="518"/>
      <c r="AA16" s="519"/>
      <c r="AB16" s="534" t="s">
        <v>251</v>
      </c>
      <c r="AC16" s="535"/>
      <c r="AD16" s="535"/>
      <c r="AE16" s="535"/>
      <c r="AF16" s="535"/>
      <c r="AG16" s="535"/>
      <c r="AH16" s="535"/>
      <c r="AI16" s="535"/>
      <c r="AJ16" s="535"/>
      <c r="AK16" s="535"/>
      <c r="AL16" s="535"/>
      <c r="AM16" s="535"/>
      <c r="AN16" s="535"/>
      <c r="AO16" s="535"/>
      <c r="AP16" s="535"/>
      <c r="AQ16" s="535"/>
      <c r="AR16" s="535"/>
      <c r="AS16" s="535"/>
      <c r="AT16" s="535"/>
      <c r="AU16" s="535"/>
      <c r="AV16" s="535"/>
      <c r="AW16" s="535"/>
      <c r="AX16" s="536"/>
    </row>
    <row r="17" spans="1:50" ht="12" customHeight="1" x14ac:dyDescent="0.2">
      <c r="Q17" s="520"/>
      <c r="R17" s="521"/>
      <c r="S17" s="521"/>
      <c r="T17" s="521"/>
      <c r="U17" s="521"/>
      <c r="V17" s="521"/>
      <c r="W17" s="521"/>
      <c r="X17" s="521"/>
      <c r="Y17" s="521"/>
      <c r="Z17" s="521"/>
      <c r="AA17" s="522"/>
      <c r="AB17" s="396" t="s">
        <v>252</v>
      </c>
      <c r="AC17" s="411"/>
      <c r="AD17" s="530" t="str">
        <f>IF(OR(G3="１",G3="２",G3="1",G3="2"),"",IF(OR(G3="３",G3="3"),入力シート!I78,""))</f>
        <v/>
      </c>
      <c r="AE17" s="531"/>
      <c r="AF17" s="531"/>
      <c r="AG17" s="531"/>
      <c r="AH17" s="531"/>
      <c r="AI17" s="479" t="s">
        <v>8</v>
      </c>
      <c r="AJ17" s="317"/>
      <c r="AK17" s="317"/>
      <c r="AL17" s="531" t="b">
        <f>IF(OR(G3="１",G3="２",G3="1",G3="2"),"",IF(OR(G3="３",G3="3"),入力シート!I80))</f>
        <v>0</v>
      </c>
      <c r="AM17" s="531"/>
      <c r="AN17" s="531"/>
      <c r="AO17" s="531"/>
      <c r="AP17" s="531"/>
      <c r="AQ17" s="531"/>
      <c r="AR17" s="531"/>
      <c r="AS17" s="531"/>
      <c r="AT17" s="531"/>
      <c r="AU17" s="531"/>
      <c r="AW17" s="4"/>
      <c r="AX17" s="5"/>
    </row>
    <row r="18" spans="1:50" ht="12" customHeight="1" x14ac:dyDescent="0.2">
      <c r="Q18" s="523"/>
      <c r="R18" s="524"/>
      <c r="S18" s="524"/>
      <c r="T18" s="524"/>
      <c r="U18" s="524"/>
      <c r="V18" s="524"/>
      <c r="W18" s="524"/>
      <c r="X18" s="524"/>
      <c r="Y18" s="524"/>
      <c r="Z18" s="524"/>
      <c r="AA18" s="525"/>
      <c r="AB18" s="400"/>
      <c r="AC18" s="413"/>
      <c r="AD18" s="532"/>
      <c r="AE18" s="533"/>
      <c r="AF18" s="533"/>
      <c r="AG18" s="533"/>
      <c r="AH18" s="533"/>
      <c r="AI18" s="317"/>
      <c r="AJ18" s="317"/>
      <c r="AK18" s="317"/>
      <c r="AL18" s="533"/>
      <c r="AM18" s="533"/>
      <c r="AN18" s="533"/>
      <c r="AO18" s="533"/>
      <c r="AP18" s="533"/>
      <c r="AQ18" s="533"/>
      <c r="AR18" s="533"/>
      <c r="AS18" s="533"/>
      <c r="AT18" s="533"/>
      <c r="AU18" s="533"/>
      <c r="AV18" s="6"/>
      <c r="AW18" s="6"/>
      <c r="AX18" s="7"/>
    </row>
    <row r="19" spans="1:50" ht="10.5" customHeight="1" x14ac:dyDescent="0.2"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</row>
    <row r="20" spans="1:50" ht="10.5" customHeight="1" x14ac:dyDescent="0.2">
      <c r="Q20" s="396" t="s">
        <v>226</v>
      </c>
      <c r="R20" s="397"/>
      <c r="S20" s="397"/>
      <c r="T20" s="397"/>
      <c r="U20" s="397"/>
      <c r="V20" s="397"/>
      <c r="W20" s="397"/>
      <c r="X20" s="397"/>
      <c r="Y20" s="397"/>
      <c r="Z20" s="397"/>
      <c r="AA20" s="411"/>
      <c r="AB20" s="582">
        <f>入力シート!I2</f>
        <v>0</v>
      </c>
      <c r="AC20" s="583"/>
      <c r="AD20" s="583"/>
      <c r="AE20" s="583"/>
      <c r="AF20" s="583"/>
      <c r="AG20" s="583"/>
      <c r="AH20" s="584"/>
      <c r="AI20" s="564" t="s">
        <v>228</v>
      </c>
      <c r="AJ20" s="565"/>
      <c r="AK20" s="565"/>
      <c r="AL20" s="565"/>
      <c r="AM20" s="566"/>
      <c r="AN20" s="582">
        <f>入力シート!I4</f>
        <v>0</v>
      </c>
      <c r="AO20" s="583"/>
      <c r="AP20" s="583"/>
      <c r="AQ20" s="583"/>
      <c r="AR20" s="583"/>
      <c r="AS20" s="583"/>
      <c r="AT20" s="583"/>
      <c r="AU20" s="583"/>
      <c r="AV20" s="583"/>
      <c r="AW20" s="583"/>
      <c r="AX20" s="584"/>
    </row>
    <row r="21" spans="1:50" ht="10.5" customHeight="1" x14ac:dyDescent="0.2">
      <c r="Q21" s="400"/>
      <c r="R21" s="401"/>
      <c r="S21" s="401"/>
      <c r="T21" s="401"/>
      <c r="U21" s="401"/>
      <c r="V21" s="401"/>
      <c r="W21" s="401"/>
      <c r="X21" s="401"/>
      <c r="Y21" s="401"/>
      <c r="Z21" s="401"/>
      <c r="AA21" s="413"/>
      <c r="AB21" s="585"/>
      <c r="AC21" s="586"/>
      <c r="AD21" s="586"/>
      <c r="AE21" s="586"/>
      <c r="AF21" s="586"/>
      <c r="AG21" s="586"/>
      <c r="AH21" s="587"/>
      <c r="AI21" s="567"/>
      <c r="AJ21" s="568"/>
      <c r="AK21" s="568"/>
      <c r="AL21" s="568"/>
      <c r="AM21" s="569"/>
      <c r="AN21" s="585"/>
      <c r="AO21" s="586"/>
      <c r="AP21" s="586"/>
      <c r="AQ21" s="586"/>
      <c r="AR21" s="586"/>
      <c r="AS21" s="586"/>
      <c r="AT21" s="586"/>
      <c r="AU21" s="586"/>
      <c r="AV21" s="586"/>
      <c r="AW21" s="586"/>
      <c r="AX21" s="587"/>
    </row>
    <row r="22" spans="1:50" ht="10.5" customHeight="1" x14ac:dyDescent="0.2">
      <c r="Q22" s="396" t="s">
        <v>227</v>
      </c>
      <c r="R22" s="559"/>
      <c r="S22" s="559"/>
      <c r="T22" s="559"/>
      <c r="U22" s="559"/>
      <c r="V22" s="559"/>
      <c r="W22" s="559"/>
      <c r="X22" s="559"/>
      <c r="Y22" s="559"/>
      <c r="Z22" s="559"/>
      <c r="AA22" s="560"/>
      <c r="AB22" s="576">
        <f>入力シート!I6</f>
        <v>0</v>
      </c>
      <c r="AC22" s="577"/>
      <c r="AD22" s="577"/>
      <c r="AE22" s="577"/>
      <c r="AF22" s="577"/>
      <c r="AG22" s="577"/>
      <c r="AH22" s="577"/>
      <c r="AI22" s="577"/>
      <c r="AJ22" s="577"/>
      <c r="AK22" s="577"/>
      <c r="AL22" s="577"/>
      <c r="AM22" s="577"/>
      <c r="AN22" s="577"/>
      <c r="AO22" s="577"/>
      <c r="AP22" s="577"/>
      <c r="AQ22" s="577"/>
      <c r="AR22" s="577"/>
      <c r="AS22" s="577"/>
      <c r="AT22" s="577"/>
      <c r="AU22" s="577"/>
      <c r="AV22" s="577"/>
      <c r="AW22" s="577"/>
      <c r="AX22" s="578"/>
    </row>
    <row r="23" spans="1:50" ht="10.5" customHeight="1" x14ac:dyDescent="0.2">
      <c r="Q23" s="561"/>
      <c r="R23" s="562"/>
      <c r="S23" s="562"/>
      <c r="T23" s="562"/>
      <c r="U23" s="562"/>
      <c r="V23" s="562"/>
      <c r="W23" s="562"/>
      <c r="X23" s="562"/>
      <c r="Y23" s="562"/>
      <c r="Z23" s="562"/>
      <c r="AA23" s="563"/>
      <c r="AB23" s="579"/>
      <c r="AC23" s="580"/>
      <c r="AD23" s="580"/>
      <c r="AE23" s="580"/>
      <c r="AF23" s="580"/>
      <c r="AG23" s="580"/>
      <c r="AH23" s="580"/>
      <c r="AI23" s="580"/>
      <c r="AJ23" s="580"/>
      <c r="AK23" s="580"/>
      <c r="AL23" s="580"/>
      <c r="AM23" s="580"/>
      <c r="AN23" s="580"/>
      <c r="AO23" s="580"/>
      <c r="AP23" s="580"/>
      <c r="AQ23" s="580"/>
      <c r="AR23" s="580"/>
      <c r="AS23" s="580"/>
      <c r="AT23" s="580"/>
      <c r="AU23" s="580"/>
      <c r="AV23" s="580"/>
      <c r="AW23" s="580"/>
      <c r="AX23" s="581"/>
    </row>
    <row r="24" spans="1:50" ht="10.5" customHeight="1" x14ac:dyDescent="0.2"/>
    <row r="25" spans="1:50" s="113" customFormat="1" ht="19.2" customHeight="1" x14ac:dyDescent="0.2">
      <c r="A25" s="382" t="s">
        <v>277</v>
      </c>
      <c r="B25" s="382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  <c r="AI25" s="382"/>
      <c r="AJ25" s="382"/>
      <c r="AK25" s="382"/>
      <c r="AL25" s="382"/>
      <c r="AM25" s="382"/>
      <c r="AN25" s="382"/>
      <c r="AO25" s="382"/>
      <c r="AP25" s="382"/>
      <c r="AQ25" s="382"/>
      <c r="AR25" s="382"/>
      <c r="AS25" s="382"/>
      <c r="AT25" s="382"/>
      <c r="AU25" s="382"/>
      <c r="AV25" s="382"/>
      <c r="AW25" s="382"/>
      <c r="AX25" s="382"/>
    </row>
    <row r="26" spans="1:50" s="113" customFormat="1" ht="19.2" customHeight="1" x14ac:dyDescent="0.2">
      <c r="A26" s="382"/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2"/>
      <c r="AJ26" s="382"/>
      <c r="AK26" s="382"/>
      <c r="AL26" s="382"/>
      <c r="AM26" s="382"/>
      <c r="AN26" s="382"/>
      <c r="AO26" s="382"/>
      <c r="AP26" s="382"/>
      <c r="AQ26" s="382"/>
      <c r="AR26" s="382"/>
      <c r="AS26" s="382"/>
      <c r="AT26" s="382"/>
      <c r="AU26" s="382"/>
      <c r="AV26" s="382"/>
      <c r="AW26" s="382"/>
      <c r="AX26" s="382"/>
    </row>
    <row r="27" spans="1:50" ht="10.5" customHeight="1" x14ac:dyDescent="0.2"/>
    <row r="28" spans="1:50" ht="10.5" customHeight="1" x14ac:dyDescent="0.2">
      <c r="A28" s="503" t="s">
        <v>253</v>
      </c>
      <c r="B28" s="503"/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03"/>
      <c r="O28" s="503"/>
      <c r="P28" s="503"/>
      <c r="Q28" s="503"/>
      <c r="R28" s="503"/>
      <c r="S28" s="503"/>
      <c r="T28" s="503"/>
      <c r="U28" s="503"/>
      <c r="V28" s="503"/>
      <c r="W28" s="503"/>
      <c r="X28" s="503"/>
      <c r="Y28" s="503"/>
      <c r="Z28" s="503"/>
      <c r="AA28" s="503"/>
      <c r="AB28" s="503"/>
      <c r="AC28" s="503"/>
      <c r="AD28" s="503"/>
      <c r="AE28" s="503"/>
      <c r="AF28" s="503"/>
      <c r="AG28" s="503"/>
      <c r="AH28" s="503"/>
      <c r="AI28" s="503"/>
      <c r="AJ28" s="503"/>
      <c r="AK28" s="503"/>
      <c r="AL28" s="503"/>
      <c r="AM28" s="503"/>
      <c r="AN28" s="503"/>
      <c r="AO28" s="503"/>
      <c r="AP28" s="503"/>
      <c r="AQ28" s="503"/>
      <c r="AR28" s="503"/>
      <c r="AS28" s="503"/>
      <c r="AT28" s="503"/>
      <c r="AU28" s="503"/>
      <c r="AV28" s="503"/>
      <c r="AW28" s="503"/>
      <c r="AX28" s="503"/>
    </row>
    <row r="29" spans="1:50" ht="10.5" customHeight="1" x14ac:dyDescent="0.2">
      <c r="A29" s="503"/>
      <c r="B29" s="503"/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3"/>
      <c r="N29" s="503"/>
      <c r="O29" s="503"/>
      <c r="P29" s="503"/>
      <c r="Q29" s="503"/>
      <c r="R29" s="503"/>
      <c r="S29" s="503"/>
      <c r="T29" s="503"/>
      <c r="U29" s="503"/>
      <c r="V29" s="503"/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3"/>
      <c r="AH29" s="503"/>
      <c r="AI29" s="503"/>
      <c r="AJ29" s="503"/>
      <c r="AK29" s="503"/>
      <c r="AL29" s="503"/>
      <c r="AM29" s="503"/>
      <c r="AN29" s="503"/>
      <c r="AO29" s="503"/>
      <c r="AP29" s="503"/>
      <c r="AQ29" s="503"/>
      <c r="AR29" s="503"/>
      <c r="AS29" s="503"/>
      <c r="AT29" s="503"/>
      <c r="AU29" s="503"/>
      <c r="AV29" s="503"/>
      <c r="AW29" s="503"/>
      <c r="AX29" s="503"/>
    </row>
    <row r="30" spans="1:50" ht="10.5" customHeight="1" x14ac:dyDescent="0.2">
      <c r="A30" s="503"/>
      <c r="B30" s="503"/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3"/>
      <c r="Y30" s="503"/>
      <c r="Z30" s="503"/>
      <c r="AA30" s="503"/>
      <c r="AB30" s="503"/>
      <c r="AC30" s="503"/>
      <c r="AD30" s="503"/>
      <c r="AE30" s="503"/>
      <c r="AF30" s="503"/>
      <c r="AG30" s="503"/>
      <c r="AH30" s="503"/>
      <c r="AI30" s="503"/>
      <c r="AJ30" s="503"/>
      <c r="AK30" s="503"/>
      <c r="AL30" s="503"/>
      <c r="AM30" s="503"/>
      <c r="AN30" s="503"/>
      <c r="AO30" s="503"/>
      <c r="AP30" s="503"/>
      <c r="AQ30" s="503"/>
      <c r="AR30" s="503"/>
      <c r="AS30" s="503"/>
      <c r="AT30" s="503"/>
      <c r="AU30" s="503"/>
      <c r="AV30" s="503"/>
      <c r="AW30" s="503"/>
      <c r="AX30" s="503"/>
    </row>
    <row r="31" spans="1:50" ht="10.5" customHeight="1" x14ac:dyDescent="0.2"/>
    <row r="32" spans="1:50" ht="10.5" customHeight="1" x14ac:dyDescent="0.2">
      <c r="I32" s="480">
        <f>AF32*1236</f>
        <v>0</v>
      </c>
      <c r="J32" s="480"/>
      <c r="K32" s="480"/>
      <c r="L32" s="480"/>
      <c r="M32" s="480"/>
      <c r="N32" s="480"/>
      <c r="O32" s="480"/>
      <c r="P32" s="480"/>
      <c r="Q32" s="480"/>
      <c r="R32" s="480"/>
      <c r="S32" s="480"/>
      <c r="T32" s="480"/>
      <c r="AF32" s="475">
        <f>市区町村別内訳シート!L31</f>
        <v>0</v>
      </c>
      <c r="AG32" s="475"/>
      <c r="AH32" s="475"/>
      <c r="AI32" s="475"/>
      <c r="AJ32" s="475"/>
    </row>
    <row r="33" spans="1:49" ht="10.5" customHeight="1" x14ac:dyDescent="0.2">
      <c r="A33" s="474" t="s">
        <v>99</v>
      </c>
      <c r="B33" s="474"/>
      <c r="C33" s="474"/>
      <c r="D33" s="474"/>
      <c r="E33" s="474"/>
      <c r="F33" s="474"/>
      <c r="G33" s="474"/>
      <c r="H33" s="474"/>
      <c r="I33" s="480"/>
      <c r="J33" s="480"/>
      <c r="K33" s="480"/>
      <c r="L33" s="480"/>
      <c r="M33" s="480"/>
      <c r="N33" s="480"/>
      <c r="O33" s="480"/>
      <c r="P33" s="480"/>
      <c r="Q33" s="480"/>
      <c r="R33" s="480"/>
      <c r="S33" s="480"/>
      <c r="T33" s="480"/>
      <c r="U33" s="337" t="s">
        <v>100</v>
      </c>
      <c r="V33" s="337"/>
      <c r="W33" s="597" t="s">
        <v>273</v>
      </c>
      <c r="X33" s="474"/>
      <c r="Y33" s="474"/>
      <c r="Z33" s="474"/>
      <c r="AA33" s="474"/>
      <c r="AB33" s="474"/>
      <c r="AC33" s="474"/>
      <c r="AD33" s="474"/>
      <c r="AE33" s="474"/>
      <c r="AF33" s="475"/>
      <c r="AG33" s="475"/>
      <c r="AH33" s="475"/>
      <c r="AI33" s="475"/>
      <c r="AJ33" s="475"/>
      <c r="AK33" s="474" t="s">
        <v>101</v>
      </c>
      <c r="AL33" s="474"/>
      <c r="AM33" s="474"/>
      <c r="AN33" s="474"/>
    </row>
    <row r="34" spans="1:49" ht="10.5" customHeight="1" thickBot="1" x14ac:dyDescent="0.25">
      <c r="A34" s="474"/>
      <c r="B34" s="474"/>
      <c r="C34" s="474"/>
      <c r="D34" s="474"/>
      <c r="E34" s="474"/>
      <c r="F34" s="474"/>
      <c r="G34" s="474"/>
      <c r="H34" s="474"/>
      <c r="I34" s="481"/>
      <c r="J34" s="481"/>
      <c r="K34" s="481"/>
      <c r="L34" s="481"/>
      <c r="M34" s="481"/>
      <c r="N34" s="481"/>
      <c r="O34" s="481"/>
      <c r="P34" s="481"/>
      <c r="Q34" s="481"/>
      <c r="R34" s="481"/>
      <c r="S34" s="481"/>
      <c r="T34" s="481"/>
      <c r="U34" s="337"/>
      <c r="V34" s="337"/>
      <c r="W34" s="474"/>
      <c r="X34" s="474"/>
      <c r="Y34" s="474"/>
      <c r="Z34" s="474"/>
      <c r="AA34" s="474"/>
      <c r="AB34" s="474"/>
      <c r="AC34" s="474"/>
      <c r="AD34" s="474"/>
      <c r="AE34" s="474"/>
      <c r="AF34" s="476"/>
      <c r="AG34" s="476"/>
      <c r="AH34" s="476"/>
      <c r="AI34" s="476"/>
      <c r="AJ34" s="476"/>
      <c r="AK34" s="474"/>
      <c r="AL34" s="474"/>
      <c r="AM34" s="474"/>
      <c r="AN34" s="474"/>
    </row>
    <row r="35" spans="1:49" ht="10.5" customHeight="1" x14ac:dyDescent="0.2"/>
    <row r="36" spans="1:49" ht="10.5" customHeight="1" x14ac:dyDescent="0.2"/>
    <row r="37" spans="1:49" ht="10.5" customHeight="1" x14ac:dyDescent="0.2">
      <c r="A37" s="474" t="s">
        <v>92</v>
      </c>
      <c r="B37" s="474"/>
      <c r="C37" s="474"/>
      <c r="D37" s="474"/>
      <c r="E37" s="474"/>
      <c r="F37" s="474"/>
      <c r="G37" s="474"/>
      <c r="H37" s="474"/>
      <c r="I37" s="474"/>
    </row>
    <row r="38" spans="1:49" ht="10.5" customHeight="1" x14ac:dyDescent="0.2">
      <c r="A38" s="474"/>
      <c r="B38" s="474"/>
      <c r="C38" s="474"/>
      <c r="D38" s="474"/>
      <c r="E38" s="474"/>
      <c r="F38" s="474"/>
      <c r="G38" s="474"/>
      <c r="H38" s="474"/>
      <c r="I38" s="474"/>
    </row>
    <row r="39" spans="1:49" ht="13.5" customHeight="1" x14ac:dyDescent="0.2">
      <c r="B39" s="9"/>
      <c r="C39" s="1"/>
      <c r="D39" s="1"/>
      <c r="E39" s="1"/>
      <c r="F39" s="1"/>
      <c r="G39" s="1"/>
      <c r="H39" s="2"/>
      <c r="I39" s="598">
        <f>入力シート!I46</f>
        <v>0</v>
      </c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  <c r="U39" s="599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491">
        <f>入力シート!I49</f>
        <v>0</v>
      </c>
      <c r="AG39" s="491"/>
      <c r="AH39" s="491"/>
      <c r="AI39" s="491"/>
      <c r="AJ39" s="491"/>
      <c r="AK39" s="491"/>
      <c r="AL39" s="491"/>
      <c r="AM39" s="491"/>
      <c r="AN39" s="491"/>
      <c r="AO39" s="491"/>
      <c r="AP39" s="491"/>
      <c r="AQ39" s="491"/>
      <c r="AR39" s="111"/>
      <c r="AS39" s="111"/>
      <c r="AT39" s="111"/>
      <c r="AU39" s="111"/>
      <c r="AV39" s="111"/>
      <c r="AW39" s="112"/>
    </row>
    <row r="40" spans="1:49" ht="10.5" customHeight="1" x14ac:dyDescent="0.2">
      <c r="B40" s="570" t="s">
        <v>102</v>
      </c>
      <c r="C40" s="571"/>
      <c r="D40" s="571"/>
      <c r="E40" s="571"/>
      <c r="F40" s="571"/>
      <c r="G40" s="571"/>
      <c r="H40" s="572"/>
      <c r="I40" s="477">
        <f>入力シート!I47</f>
        <v>0</v>
      </c>
      <c r="J40" s="478"/>
      <c r="K40" s="478"/>
      <c r="L40" s="478"/>
      <c r="M40" s="478"/>
      <c r="N40" s="478"/>
      <c r="O40" s="478"/>
      <c r="P40" s="478"/>
      <c r="Q40" s="478"/>
      <c r="R40" s="478"/>
      <c r="S40" s="478"/>
      <c r="T40" s="478"/>
      <c r="U40" s="478"/>
      <c r="V40" s="553">
        <f>入力シート!X47</f>
        <v>0</v>
      </c>
      <c r="W40" s="553"/>
      <c r="X40" s="553"/>
      <c r="Y40" s="553"/>
      <c r="Z40" s="553"/>
      <c r="AA40" s="553"/>
      <c r="AB40" s="553"/>
      <c r="AC40" s="553"/>
      <c r="AD40" s="553"/>
      <c r="AE40" s="553"/>
      <c r="AF40" s="478">
        <f>入力シート!I50</f>
        <v>0</v>
      </c>
      <c r="AG40" s="478"/>
      <c r="AH40" s="478"/>
      <c r="AI40" s="478"/>
      <c r="AJ40" s="478"/>
      <c r="AK40" s="478"/>
      <c r="AL40" s="478"/>
      <c r="AM40" s="478"/>
      <c r="AN40" s="478"/>
      <c r="AO40" s="478"/>
      <c r="AP40" s="478"/>
      <c r="AQ40" s="478"/>
      <c r="AR40" s="553">
        <f>入力シート!X50</f>
        <v>0</v>
      </c>
      <c r="AS40" s="553"/>
      <c r="AT40" s="553"/>
      <c r="AU40" s="553"/>
      <c r="AV40" s="553"/>
      <c r="AW40" s="554"/>
    </row>
    <row r="41" spans="1:49" ht="10.5" customHeight="1" x14ac:dyDescent="0.2">
      <c r="B41" s="570"/>
      <c r="C41" s="571"/>
      <c r="D41" s="571"/>
      <c r="E41" s="571"/>
      <c r="F41" s="571"/>
      <c r="G41" s="571"/>
      <c r="H41" s="572"/>
      <c r="I41" s="417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555"/>
      <c r="W41" s="555"/>
      <c r="X41" s="555"/>
      <c r="Y41" s="555"/>
      <c r="Z41" s="555"/>
      <c r="AA41" s="555"/>
      <c r="AB41" s="555"/>
      <c r="AC41" s="555"/>
      <c r="AD41" s="555"/>
      <c r="AE41" s="555"/>
      <c r="AF41" s="418"/>
      <c r="AG41" s="418"/>
      <c r="AH41" s="418"/>
      <c r="AI41" s="418"/>
      <c r="AJ41" s="418"/>
      <c r="AK41" s="418"/>
      <c r="AL41" s="418"/>
      <c r="AM41" s="418"/>
      <c r="AN41" s="418"/>
      <c r="AO41" s="418"/>
      <c r="AP41" s="418"/>
      <c r="AQ41" s="418"/>
      <c r="AR41" s="555"/>
      <c r="AS41" s="555"/>
      <c r="AT41" s="555"/>
      <c r="AU41" s="555"/>
      <c r="AV41" s="555"/>
      <c r="AW41" s="556"/>
    </row>
    <row r="42" spans="1:49" ht="10.5" customHeight="1" x14ac:dyDescent="0.2">
      <c r="B42" s="573"/>
      <c r="C42" s="574"/>
      <c r="D42" s="574"/>
      <c r="E42" s="574"/>
      <c r="F42" s="574"/>
      <c r="G42" s="574"/>
      <c r="H42" s="575"/>
      <c r="I42" s="420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557"/>
      <c r="W42" s="557"/>
      <c r="X42" s="557"/>
      <c r="Y42" s="557"/>
      <c r="Z42" s="557"/>
      <c r="AA42" s="557"/>
      <c r="AB42" s="557"/>
      <c r="AC42" s="557"/>
      <c r="AD42" s="557"/>
      <c r="AE42" s="557"/>
      <c r="AF42" s="421"/>
      <c r="AG42" s="421"/>
      <c r="AH42" s="421"/>
      <c r="AI42" s="421"/>
      <c r="AJ42" s="421"/>
      <c r="AK42" s="421"/>
      <c r="AL42" s="421"/>
      <c r="AM42" s="421"/>
      <c r="AN42" s="421"/>
      <c r="AO42" s="421"/>
      <c r="AP42" s="421"/>
      <c r="AQ42" s="421"/>
      <c r="AR42" s="557"/>
      <c r="AS42" s="557"/>
      <c r="AT42" s="557"/>
      <c r="AU42" s="557"/>
      <c r="AV42" s="557"/>
      <c r="AW42" s="558"/>
    </row>
    <row r="43" spans="1:49" ht="10.5" customHeight="1" x14ac:dyDescent="0.2">
      <c r="B43" s="462" t="s">
        <v>93</v>
      </c>
      <c r="C43" s="463"/>
      <c r="D43" s="463"/>
      <c r="E43" s="463"/>
      <c r="F43" s="463"/>
      <c r="G43" s="463"/>
      <c r="H43" s="464"/>
      <c r="I43" s="414">
        <f>入力シート!I52</f>
        <v>0</v>
      </c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6"/>
      <c r="V43" s="462" t="s">
        <v>98</v>
      </c>
      <c r="W43" s="463"/>
      <c r="X43" s="463"/>
      <c r="Y43" s="463"/>
      <c r="Z43" s="463"/>
      <c r="AA43" s="463"/>
      <c r="AB43" s="464"/>
      <c r="AC43" s="495" t="str">
        <f>IF(ISERROR(MID(入力シート!$I$54,LENB(入力シート!$I$54)-6,1)),"0",MID(入力シート!$I$54,LENB(入力シート!$I$54)-6,1))</f>
        <v>0</v>
      </c>
      <c r="AD43" s="403"/>
      <c r="AE43" s="404"/>
      <c r="AF43" s="402" t="str">
        <f>IF(ISERROR(MID(入力シート!$I$54,LENB(入力シート!$I$54)-5,1)),"0",MID(入力シート!$I$54,LENB(入力シート!$I$54)-5,1))</f>
        <v>0</v>
      </c>
      <c r="AG43" s="403"/>
      <c r="AH43" s="404"/>
      <c r="AI43" s="402" t="str">
        <f>IF(ISERROR(MID(入力シート!$I$54,LENB(入力シート!$I$54)-4,1)),"0",MID(入力シート!$I$54,LENB(入力シート!$I$54)-4,1))</f>
        <v>0</v>
      </c>
      <c r="AJ43" s="403"/>
      <c r="AK43" s="404"/>
      <c r="AL43" s="402" t="str">
        <f>IF(ISERROR(MID(入力シート!$I$54,LENB(入力シート!$I$54)-3,1)),"0",MID(入力シート!$I$54,LENB(入力シート!$I$54)-3,1))</f>
        <v>0</v>
      </c>
      <c r="AM43" s="403"/>
      <c r="AN43" s="404"/>
      <c r="AO43" s="402" t="str">
        <f>IF(ISERROR(MID(入力シート!$I$54,LENB(入力シート!$I$54)-2,1)),"0",MID(入力シート!$I$54,LENB(入力シート!$I$54)-2,1))</f>
        <v>0</v>
      </c>
      <c r="AP43" s="403"/>
      <c r="AQ43" s="404"/>
      <c r="AR43" s="402" t="str">
        <f>IF(ISERROR(MID(入力シート!$I$54,LENB(入力シート!$I$54)-1,1)),"0",MID(入力シート!$I$54,LENB(入力シート!$I$54)-1,1))</f>
        <v>0</v>
      </c>
      <c r="AS43" s="403"/>
      <c r="AT43" s="404"/>
      <c r="AU43" s="402" t="str">
        <f>IF(ISERROR(MID(入力シート!$I$54,LENB(入力シート!$I$54),1)),"0",MID(入力シート!$I$54,LENB(入力シート!$I$54),1))</f>
        <v>0</v>
      </c>
      <c r="AV43" s="403"/>
      <c r="AW43" s="492"/>
    </row>
    <row r="44" spans="1:49" ht="10.5" customHeight="1" x14ac:dyDescent="0.2">
      <c r="B44" s="465"/>
      <c r="C44" s="466"/>
      <c r="D44" s="466"/>
      <c r="E44" s="466"/>
      <c r="F44" s="466"/>
      <c r="G44" s="466"/>
      <c r="H44" s="467"/>
      <c r="I44" s="41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9"/>
      <c r="V44" s="465"/>
      <c r="W44" s="466"/>
      <c r="X44" s="466"/>
      <c r="Y44" s="466"/>
      <c r="Z44" s="466"/>
      <c r="AA44" s="466"/>
      <c r="AB44" s="467"/>
      <c r="AC44" s="496"/>
      <c r="AD44" s="406"/>
      <c r="AE44" s="407"/>
      <c r="AF44" s="405"/>
      <c r="AG44" s="406"/>
      <c r="AH44" s="407"/>
      <c r="AI44" s="405"/>
      <c r="AJ44" s="406"/>
      <c r="AK44" s="407"/>
      <c r="AL44" s="405"/>
      <c r="AM44" s="406"/>
      <c r="AN44" s="407"/>
      <c r="AO44" s="405"/>
      <c r="AP44" s="406"/>
      <c r="AQ44" s="407"/>
      <c r="AR44" s="405"/>
      <c r="AS44" s="406"/>
      <c r="AT44" s="407"/>
      <c r="AU44" s="405"/>
      <c r="AV44" s="406"/>
      <c r="AW44" s="493"/>
    </row>
    <row r="45" spans="1:49" ht="10.5" customHeight="1" x14ac:dyDescent="0.2">
      <c r="B45" s="468"/>
      <c r="C45" s="469"/>
      <c r="D45" s="469"/>
      <c r="E45" s="469"/>
      <c r="F45" s="469"/>
      <c r="G45" s="469"/>
      <c r="H45" s="470"/>
      <c r="I45" s="420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2"/>
      <c r="V45" s="468"/>
      <c r="W45" s="469"/>
      <c r="X45" s="469"/>
      <c r="Y45" s="469"/>
      <c r="Z45" s="469"/>
      <c r="AA45" s="469"/>
      <c r="AB45" s="470"/>
      <c r="AC45" s="497"/>
      <c r="AD45" s="409"/>
      <c r="AE45" s="410"/>
      <c r="AF45" s="408"/>
      <c r="AG45" s="409"/>
      <c r="AH45" s="410"/>
      <c r="AI45" s="408"/>
      <c r="AJ45" s="409"/>
      <c r="AK45" s="410"/>
      <c r="AL45" s="408"/>
      <c r="AM45" s="409"/>
      <c r="AN45" s="410"/>
      <c r="AO45" s="408"/>
      <c r="AP45" s="409"/>
      <c r="AQ45" s="410"/>
      <c r="AR45" s="408"/>
      <c r="AS45" s="409"/>
      <c r="AT45" s="410"/>
      <c r="AU45" s="408"/>
      <c r="AV45" s="409"/>
      <c r="AW45" s="494"/>
    </row>
    <row r="46" spans="1:49" ht="10.5" customHeight="1" x14ac:dyDescent="0.2">
      <c r="B46" s="455" t="s">
        <v>229</v>
      </c>
      <c r="C46" s="456"/>
      <c r="D46" s="456"/>
      <c r="E46" s="456"/>
      <c r="F46" s="396" t="s">
        <v>230</v>
      </c>
      <c r="G46" s="397"/>
      <c r="H46" s="411"/>
      <c r="I46" s="446">
        <f>入力シート!I56</f>
        <v>0</v>
      </c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  <c r="AI46" s="447"/>
      <c r="AJ46" s="447"/>
      <c r="AK46" s="447"/>
      <c r="AL46" s="447"/>
      <c r="AM46" s="447"/>
      <c r="AN46" s="447"/>
      <c r="AO46" s="447"/>
      <c r="AP46" s="447"/>
      <c r="AQ46" s="447"/>
      <c r="AR46" s="447"/>
      <c r="AS46" s="447"/>
      <c r="AT46" s="447"/>
      <c r="AU46" s="447"/>
      <c r="AV46" s="447"/>
      <c r="AW46" s="448"/>
    </row>
    <row r="47" spans="1:49" ht="10.5" customHeight="1" x14ac:dyDescent="0.2">
      <c r="B47" s="457"/>
      <c r="C47" s="458"/>
      <c r="D47" s="458"/>
      <c r="E47" s="458"/>
      <c r="F47" s="398"/>
      <c r="G47" s="399"/>
      <c r="H47" s="412"/>
      <c r="I47" s="449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50"/>
      <c r="V47" s="450"/>
      <c r="W47" s="450"/>
      <c r="X47" s="450"/>
      <c r="Y47" s="450"/>
      <c r="Z47" s="450"/>
      <c r="AA47" s="450"/>
      <c r="AB47" s="450"/>
      <c r="AC47" s="450"/>
      <c r="AD47" s="450"/>
      <c r="AE47" s="450"/>
      <c r="AF47" s="450"/>
      <c r="AG47" s="450"/>
      <c r="AH47" s="450"/>
      <c r="AI47" s="450"/>
      <c r="AJ47" s="450"/>
      <c r="AK47" s="450"/>
      <c r="AL47" s="450"/>
      <c r="AM47" s="450"/>
      <c r="AN47" s="450"/>
      <c r="AO47" s="450"/>
      <c r="AP47" s="450"/>
      <c r="AQ47" s="450"/>
      <c r="AR47" s="450"/>
      <c r="AS47" s="450"/>
      <c r="AT47" s="450"/>
      <c r="AU47" s="450"/>
      <c r="AV47" s="450"/>
      <c r="AW47" s="451"/>
    </row>
    <row r="48" spans="1:49" ht="10.5" customHeight="1" x14ac:dyDescent="0.2">
      <c r="B48" s="457"/>
      <c r="C48" s="458"/>
      <c r="D48" s="458"/>
      <c r="E48" s="458"/>
      <c r="F48" s="398"/>
      <c r="G48" s="399"/>
      <c r="H48" s="412"/>
      <c r="I48" s="449"/>
      <c r="J48" s="450"/>
      <c r="K48" s="450"/>
      <c r="L48" s="450"/>
      <c r="M48" s="450"/>
      <c r="N48" s="450"/>
      <c r="O48" s="450"/>
      <c r="P48" s="450"/>
      <c r="Q48" s="450"/>
      <c r="R48" s="450"/>
      <c r="S48" s="450"/>
      <c r="T48" s="450"/>
      <c r="U48" s="450"/>
      <c r="V48" s="450"/>
      <c r="W48" s="450"/>
      <c r="X48" s="450"/>
      <c r="Y48" s="450"/>
      <c r="Z48" s="450"/>
      <c r="AA48" s="450"/>
      <c r="AB48" s="450"/>
      <c r="AC48" s="450"/>
      <c r="AD48" s="450"/>
      <c r="AE48" s="450"/>
      <c r="AF48" s="450"/>
      <c r="AG48" s="450"/>
      <c r="AH48" s="450"/>
      <c r="AI48" s="450"/>
      <c r="AJ48" s="450"/>
      <c r="AK48" s="450"/>
      <c r="AL48" s="450"/>
      <c r="AM48" s="450"/>
      <c r="AN48" s="450"/>
      <c r="AO48" s="450"/>
      <c r="AP48" s="450"/>
      <c r="AQ48" s="450"/>
      <c r="AR48" s="450"/>
      <c r="AS48" s="450"/>
      <c r="AT48" s="450"/>
      <c r="AU48" s="450"/>
      <c r="AV48" s="450"/>
      <c r="AW48" s="451"/>
    </row>
    <row r="49" spans="1:50" ht="10.5" customHeight="1" x14ac:dyDescent="0.2">
      <c r="B49" s="457"/>
      <c r="C49" s="458"/>
      <c r="D49" s="458"/>
      <c r="E49" s="458"/>
      <c r="F49" s="400"/>
      <c r="G49" s="401"/>
      <c r="H49" s="413"/>
      <c r="I49" s="452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3"/>
      <c r="AB49" s="453"/>
      <c r="AC49" s="453"/>
      <c r="AD49" s="453"/>
      <c r="AE49" s="453"/>
      <c r="AF49" s="453"/>
      <c r="AG49" s="453"/>
      <c r="AH49" s="453"/>
      <c r="AI49" s="453"/>
      <c r="AJ49" s="453"/>
      <c r="AK49" s="453"/>
      <c r="AL49" s="453"/>
      <c r="AM49" s="453"/>
      <c r="AN49" s="453"/>
      <c r="AO49" s="453"/>
      <c r="AP49" s="453"/>
      <c r="AQ49" s="453"/>
      <c r="AR49" s="453"/>
      <c r="AS49" s="453"/>
      <c r="AT49" s="453"/>
      <c r="AU49" s="453"/>
      <c r="AV49" s="453"/>
      <c r="AW49" s="454"/>
    </row>
    <row r="50" spans="1:50" ht="10.5" customHeight="1" x14ac:dyDescent="0.2">
      <c r="B50" s="457"/>
      <c r="C50" s="458"/>
      <c r="D50" s="458"/>
      <c r="E50" s="458"/>
      <c r="F50" s="396" t="s">
        <v>231</v>
      </c>
      <c r="G50" s="397"/>
      <c r="H50" s="411"/>
      <c r="I50" s="482">
        <f>入力シート!I58</f>
        <v>0</v>
      </c>
      <c r="J50" s="483"/>
      <c r="K50" s="483"/>
      <c r="L50" s="483"/>
      <c r="M50" s="483"/>
      <c r="N50" s="483"/>
      <c r="O50" s="483"/>
      <c r="P50" s="483"/>
      <c r="Q50" s="483"/>
      <c r="R50" s="483"/>
      <c r="S50" s="483"/>
      <c r="T50" s="483"/>
      <c r="U50" s="483"/>
      <c r="V50" s="483"/>
      <c r="W50" s="483"/>
      <c r="X50" s="483"/>
      <c r="Y50" s="483"/>
      <c r="Z50" s="483"/>
      <c r="AA50" s="483"/>
      <c r="AB50" s="483"/>
      <c r="AC50" s="483"/>
      <c r="AD50" s="483"/>
      <c r="AE50" s="483"/>
      <c r="AF50" s="483"/>
      <c r="AG50" s="483"/>
      <c r="AH50" s="483"/>
      <c r="AI50" s="483"/>
      <c r="AJ50" s="483"/>
      <c r="AK50" s="483"/>
      <c r="AL50" s="483"/>
      <c r="AM50" s="483"/>
      <c r="AN50" s="483"/>
      <c r="AO50" s="483"/>
      <c r="AP50" s="483"/>
      <c r="AQ50" s="483"/>
      <c r="AR50" s="483"/>
      <c r="AS50" s="483"/>
      <c r="AT50" s="483"/>
      <c r="AU50" s="483"/>
      <c r="AV50" s="483"/>
      <c r="AW50" s="484"/>
    </row>
    <row r="51" spans="1:50" ht="10.5" customHeight="1" x14ac:dyDescent="0.2">
      <c r="B51" s="457"/>
      <c r="C51" s="458"/>
      <c r="D51" s="458"/>
      <c r="E51" s="458"/>
      <c r="F51" s="398"/>
      <c r="G51" s="399"/>
      <c r="H51" s="412"/>
      <c r="I51" s="485"/>
      <c r="J51" s="486"/>
      <c r="K51" s="486"/>
      <c r="L51" s="486"/>
      <c r="M51" s="486"/>
      <c r="N51" s="486"/>
      <c r="O51" s="486"/>
      <c r="P51" s="486"/>
      <c r="Q51" s="486"/>
      <c r="R51" s="486"/>
      <c r="S51" s="486"/>
      <c r="T51" s="486"/>
      <c r="U51" s="486"/>
      <c r="V51" s="486"/>
      <c r="W51" s="486"/>
      <c r="X51" s="486"/>
      <c r="Y51" s="486"/>
      <c r="Z51" s="486"/>
      <c r="AA51" s="486"/>
      <c r="AB51" s="486"/>
      <c r="AC51" s="486"/>
      <c r="AD51" s="486"/>
      <c r="AE51" s="486"/>
      <c r="AF51" s="486"/>
      <c r="AG51" s="486"/>
      <c r="AH51" s="486"/>
      <c r="AI51" s="486"/>
      <c r="AJ51" s="486"/>
      <c r="AK51" s="486"/>
      <c r="AL51" s="486"/>
      <c r="AM51" s="486"/>
      <c r="AN51" s="486"/>
      <c r="AO51" s="486"/>
      <c r="AP51" s="486"/>
      <c r="AQ51" s="486"/>
      <c r="AR51" s="486"/>
      <c r="AS51" s="486"/>
      <c r="AT51" s="486"/>
      <c r="AU51" s="486"/>
      <c r="AV51" s="486"/>
      <c r="AW51" s="487"/>
    </row>
    <row r="52" spans="1:50" ht="10.5" customHeight="1" x14ac:dyDescent="0.2">
      <c r="B52" s="457"/>
      <c r="C52" s="458"/>
      <c r="D52" s="458"/>
      <c r="E52" s="458"/>
      <c r="F52" s="398"/>
      <c r="G52" s="399"/>
      <c r="H52" s="412"/>
      <c r="I52" s="485"/>
      <c r="J52" s="486"/>
      <c r="K52" s="486"/>
      <c r="L52" s="486"/>
      <c r="M52" s="486"/>
      <c r="N52" s="486"/>
      <c r="O52" s="486"/>
      <c r="P52" s="486"/>
      <c r="Q52" s="486"/>
      <c r="R52" s="486"/>
      <c r="S52" s="486"/>
      <c r="T52" s="486"/>
      <c r="U52" s="486"/>
      <c r="V52" s="486"/>
      <c r="W52" s="486"/>
      <c r="X52" s="486"/>
      <c r="Y52" s="486"/>
      <c r="Z52" s="486"/>
      <c r="AA52" s="486"/>
      <c r="AB52" s="486"/>
      <c r="AC52" s="486"/>
      <c r="AD52" s="486"/>
      <c r="AE52" s="486"/>
      <c r="AF52" s="486"/>
      <c r="AG52" s="486"/>
      <c r="AH52" s="486"/>
      <c r="AI52" s="486"/>
      <c r="AJ52" s="486"/>
      <c r="AK52" s="486"/>
      <c r="AL52" s="486"/>
      <c r="AM52" s="486"/>
      <c r="AN52" s="486"/>
      <c r="AO52" s="486"/>
      <c r="AP52" s="486"/>
      <c r="AQ52" s="486"/>
      <c r="AR52" s="486"/>
      <c r="AS52" s="486"/>
      <c r="AT52" s="486"/>
      <c r="AU52" s="486"/>
      <c r="AV52" s="486"/>
      <c r="AW52" s="487"/>
    </row>
    <row r="53" spans="1:50" ht="10.5" customHeight="1" x14ac:dyDescent="0.2">
      <c r="B53" s="459"/>
      <c r="C53" s="460"/>
      <c r="D53" s="460"/>
      <c r="E53" s="460"/>
      <c r="F53" s="400"/>
      <c r="G53" s="401"/>
      <c r="H53" s="413"/>
      <c r="I53" s="488"/>
      <c r="J53" s="489"/>
      <c r="K53" s="489"/>
      <c r="L53" s="489"/>
      <c r="M53" s="489"/>
      <c r="N53" s="489"/>
      <c r="O53" s="489"/>
      <c r="P53" s="489"/>
      <c r="Q53" s="489"/>
      <c r="R53" s="489"/>
      <c r="S53" s="489"/>
      <c r="T53" s="489"/>
      <c r="U53" s="489"/>
      <c r="V53" s="489"/>
      <c r="W53" s="489"/>
      <c r="X53" s="489"/>
      <c r="Y53" s="489"/>
      <c r="Z53" s="489"/>
      <c r="AA53" s="489"/>
      <c r="AB53" s="489"/>
      <c r="AC53" s="489"/>
      <c r="AD53" s="489"/>
      <c r="AE53" s="489"/>
      <c r="AF53" s="489"/>
      <c r="AG53" s="489"/>
      <c r="AH53" s="489"/>
      <c r="AI53" s="489"/>
      <c r="AJ53" s="489"/>
      <c r="AK53" s="489"/>
      <c r="AL53" s="489"/>
      <c r="AM53" s="489"/>
      <c r="AN53" s="489"/>
      <c r="AO53" s="489"/>
      <c r="AP53" s="489"/>
      <c r="AQ53" s="489"/>
      <c r="AR53" s="489"/>
      <c r="AS53" s="489"/>
      <c r="AT53" s="489"/>
      <c r="AU53" s="489"/>
      <c r="AV53" s="489"/>
      <c r="AW53" s="490"/>
    </row>
    <row r="54" spans="1:50" ht="10.5" customHeight="1" x14ac:dyDescent="0.2"/>
    <row r="55" spans="1:50" ht="10.5" customHeight="1" x14ac:dyDescent="0.2"/>
    <row r="56" spans="1:50" ht="10.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0.5" customHeight="1" x14ac:dyDescent="0.2">
      <c r="A57" s="4"/>
      <c r="B57" s="264" t="str">
        <f>IF(OR(G3="１",G3="1"),"","（委任欄)")</f>
        <v>（委任欄)</v>
      </c>
      <c r="C57" s="264"/>
      <c r="D57" s="264"/>
      <c r="E57" s="264"/>
      <c r="F57" s="264"/>
      <c r="G57" s="4"/>
      <c r="H57" s="4"/>
      <c r="I57" s="4"/>
      <c r="J57" s="4"/>
      <c r="K57" s="4"/>
      <c r="L57" s="4"/>
      <c r="M57" s="4"/>
      <c r="N57" s="4"/>
      <c r="O57" s="4"/>
      <c r="P57" s="4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0.5" customHeight="1" x14ac:dyDescent="0.2">
      <c r="A58" s="4"/>
      <c r="B58" s="264"/>
      <c r="C58" s="264"/>
      <c r="D58" s="264"/>
      <c r="E58" s="264"/>
      <c r="F58" s="264"/>
      <c r="G58" s="4"/>
      <c r="H58" s="4"/>
      <c r="I58" s="4"/>
      <c r="J58" s="4"/>
      <c r="K58" s="4"/>
      <c r="L58" s="4"/>
      <c r="M58" s="4"/>
      <c r="N58" s="4"/>
      <c r="O58" s="4"/>
      <c r="P58" s="4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0.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90"/>
      <c r="AH59" s="90"/>
      <c r="AI59" s="90"/>
      <c r="AJ59" s="91"/>
      <c r="AK59" s="91"/>
      <c r="AL59" s="91"/>
      <c r="AM59" s="90"/>
      <c r="AN59" s="90"/>
      <c r="AO59" s="91"/>
      <c r="AP59" s="91"/>
      <c r="AQ59" s="91"/>
      <c r="AR59" s="90"/>
      <c r="AS59" s="90"/>
      <c r="AT59" s="91"/>
      <c r="AU59" s="91"/>
      <c r="AV59" s="91"/>
      <c r="AW59" s="90"/>
      <c r="AX59" s="90"/>
    </row>
    <row r="60" spans="1:50" ht="10.5" customHeight="1" x14ac:dyDescent="0.2">
      <c r="A60" s="4"/>
      <c r="B60" s="392" t="str">
        <f>IF(OR(G3="１",G3="1"),"","　なお、不在者投票管理者は、上記選挙における不在者投票管理経費の")</f>
        <v>　なお、不在者投票管理者は、上記選挙における不在者投票管理経費の</v>
      </c>
      <c r="C60" s="392"/>
      <c r="D60" s="392"/>
      <c r="E60" s="392"/>
      <c r="F60" s="392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2"/>
      <c r="AB60" s="392"/>
      <c r="AC60" s="392"/>
      <c r="AD60" s="392"/>
      <c r="AE60" s="392"/>
      <c r="AF60" s="392"/>
      <c r="AG60" s="392"/>
      <c r="AH60" s="392"/>
      <c r="AI60" s="392"/>
      <c r="AJ60" s="392"/>
      <c r="AK60" s="392"/>
      <c r="AL60" s="392"/>
      <c r="AM60" s="392"/>
      <c r="AN60" s="392"/>
      <c r="AO60" s="392"/>
      <c r="AP60" s="392"/>
      <c r="AQ60" s="392"/>
      <c r="AR60" s="392"/>
      <c r="AS60" s="392"/>
      <c r="AT60" s="392"/>
      <c r="AU60" s="392"/>
      <c r="AV60" s="392"/>
      <c r="AW60" s="392"/>
      <c r="AX60" s="90"/>
    </row>
    <row r="61" spans="1:50" ht="10.5" customHeight="1" x14ac:dyDescent="0.2">
      <c r="A61" s="4"/>
      <c r="B61" s="392"/>
      <c r="C61" s="392"/>
      <c r="D61" s="392"/>
      <c r="E61" s="392"/>
      <c r="F61" s="392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2"/>
      <c r="V61" s="392"/>
      <c r="W61" s="392"/>
      <c r="X61" s="392"/>
      <c r="Y61" s="392"/>
      <c r="Z61" s="392"/>
      <c r="AA61" s="392"/>
      <c r="AB61" s="392"/>
      <c r="AC61" s="392"/>
      <c r="AD61" s="392"/>
      <c r="AE61" s="392"/>
      <c r="AF61" s="392"/>
      <c r="AG61" s="392"/>
      <c r="AH61" s="392"/>
      <c r="AI61" s="392"/>
      <c r="AJ61" s="392"/>
      <c r="AK61" s="392"/>
      <c r="AL61" s="392"/>
      <c r="AM61" s="392"/>
      <c r="AN61" s="392"/>
      <c r="AO61" s="392"/>
      <c r="AP61" s="392"/>
      <c r="AQ61" s="392"/>
      <c r="AR61" s="392"/>
      <c r="AS61" s="392"/>
      <c r="AT61" s="392"/>
      <c r="AU61" s="392"/>
      <c r="AV61" s="392"/>
      <c r="AW61" s="392"/>
      <c r="AX61" s="4"/>
    </row>
    <row r="62" spans="1:50" ht="14.25" customHeight="1" x14ac:dyDescent="0.2">
      <c r="A62" s="4"/>
      <c r="B62" s="393" t="str">
        <f>IF(OR(G3="２",G3="2"),"受　　　領",IF(OR(G3="３",G3="3"),"請求及び受領",""))</f>
        <v/>
      </c>
      <c r="C62" s="393"/>
      <c r="D62" s="393"/>
      <c r="E62" s="393"/>
      <c r="F62" s="393"/>
      <c r="G62" s="393"/>
      <c r="H62" s="393"/>
      <c r="I62" s="393"/>
      <c r="J62" s="393"/>
      <c r="K62" s="393"/>
      <c r="L62" s="393"/>
      <c r="M62" s="393"/>
      <c r="N62" s="393"/>
      <c r="O62" s="393"/>
      <c r="P62" s="394" t="str">
        <f>IF(OR(G3="１",G3="1"),"","について、下記の者に委任します。")</f>
        <v>について、下記の者に委任します。</v>
      </c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95"/>
      <c r="AE62" s="395"/>
      <c r="AF62" s="395"/>
      <c r="AG62" s="395"/>
      <c r="AH62" s="395"/>
      <c r="AI62" s="395"/>
      <c r="AJ62" s="395"/>
      <c r="AK62" s="395"/>
      <c r="AL62" s="395"/>
      <c r="AM62" s="395"/>
      <c r="AN62" s="395"/>
      <c r="AO62" s="395"/>
      <c r="AP62" s="395"/>
      <c r="AQ62" s="395"/>
      <c r="AR62" s="395"/>
      <c r="AS62" s="395"/>
      <c r="AT62" s="395"/>
      <c r="AU62" s="395"/>
      <c r="AV62" s="395"/>
      <c r="AW62" s="395"/>
      <c r="AX62" s="92"/>
    </row>
    <row r="63" spans="1:50" ht="10.5" customHeight="1" x14ac:dyDescent="0.15">
      <c r="A63" s="4"/>
      <c r="B63" s="393"/>
      <c r="C63" s="393"/>
      <c r="D63" s="393"/>
      <c r="E63" s="393"/>
      <c r="F63" s="393"/>
      <c r="G63" s="393"/>
      <c r="H63" s="393"/>
      <c r="I63" s="393"/>
      <c r="J63" s="393"/>
      <c r="K63" s="393"/>
      <c r="L63" s="393"/>
      <c r="M63" s="393"/>
      <c r="N63" s="393"/>
      <c r="O63" s="393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5"/>
      <c r="AB63" s="395"/>
      <c r="AC63" s="395"/>
      <c r="AD63" s="395"/>
      <c r="AE63" s="395"/>
      <c r="AF63" s="395"/>
      <c r="AG63" s="395"/>
      <c r="AH63" s="395"/>
      <c r="AI63" s="395"/>
      <c r="AJ63" s="395"/>
      <c r="AK63" s="395"/>
      <c r="AL63" s="395"/>
      <c r="AM63" s="395"/>
      <c r="AN63" s="395"/>
      <c r="AO63" s="395"/>
      <c r="AP63" s="395"/>
      <c r="AQ63" s="395"/>
      <c r="AR63" s="395"/>
      <c r="AS63" s="395"/>
      <c r="AT63" s="395"/>
      <c r="AU63" s="395"/>
      <c r="AV63" s="395"/>
      <c r="AW63" s="395"/>
      <c r="AX63" s="93"/>
    </row>
    <row r="64" spans="1:50" ht="10.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</row>
    <row r="65" spans="1:50" ht="10.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</row>
    <row r="66" spans="1:50" ht="10.5" customHeight="1" x14ac:dyDescent="0.2">
      <c r="A66" s="4"/>
      <c r="B66" s="479" t="str">
        <f>IF(G3="１","","所在地（住所）")</f>
        <v>所在地（住所）</v>
      </c>
      <c r="C66" s="479"/>
      <c r="D66" s="479"/>
      <c r="E66" s="479"/>
      <c r="F66" s="479"/>
      <c r="G66" s="479"/>
      <c r="H66" s="479"/>
      <c r="I66" s="461" t="str">
        <f>IF(OR(G3="２",G3="３",G3="2",G3="3"),入力シート!I74,"")</f>
        <v/>
      </c>
      <c r="J66" s="461"/>
      <c r="K66" s="461"/>
      <c r="L66" s="461"/>
      <c r="M66" s="461"/>
      <c r="N66" s="461"/>
      <c r="O66" s="461"/>
      <c r="P66" s="461"/>
      <c r="Q66" s="461"/>
      <c r="R66" s="461"/>
      <c r="S66" s="461"/>
      <c r="T66" s="461"/>
      <c r="U66" s="461"/>
      <c r="V66" s="461"/>
      <c r="W66" s="461"/>
      <c r="X66" s="461"/>
      <c r="Y66" s="461"/>
      <c r="Z66" s="461"/>
      <c r="AA66" s="461"/>
      <c r="AB66" s="461"/>
      <c r="AC66" s="461"/>
      <c r="AD66" s="461"/>
      <c r="AE66" s="461"/>
      <c r="AF66" s="461"/>
      <c r="AG66" s="461"/>
      <c r="AH66" s="461"/>
      <c r="AI66" s="461"/>
      <c r="AJ66" s="461"/>
      <c r="AK66" s="461"/>
      <c r="AL66" s="461"/>
      <c r="AM66" s="461"/>
      <c r="AN66" s="461"/>
      <c r="AO66" s="461"/>
      <c r="AP66" s="461"/>
      <c r="AQ66" s="461"/>
      <c r="AR66" s="461"/>
      <c r="AS66" s="461"/>
      <c r="AT66" s="461"/>
      <c r="AU66" s="461"/>
      <c r="AV66" s="461"/>
      <c r="AW66" s="461"/>
      <c r="AX66" s="4"/>
    </row>
    <row r="67" spans="1:50" ht="10.5" customHeight="1" x14ac:dyDescent="0.2">
      <c r="A67" s="4"/>
      <c r="B67" s="479"/>
      <c r="C67" s="479"/>
      <c r="D67" s="479"/>
      <c r="E67" s="479"/>
      <c r="F67" s="479"/>
      <c r="G67" s="479"/>
      <c r="H67" s="479"/>
      <c r="I67" s="461"/>
      <c r="J67" s="461"/>
      <c r="K67" s="461"/>
      <c r="L67" s="461"/>
      <c r="M67" s="461"/>
      <c r="N67" s="461"/>
      <c r="O67" s="461"/>
      <c r="P67" s="461"/>
      <c r="Q67" s="461"/>
      <c r="R67" s="461"/>
      <c r="S67" s="461"/>
      <c r="T67" s="461"/>
      <c r="U67" s="461"/>
      <c r="V67" s="461"/>
      <c r="W67" s="461"/>
      <c r="X67" s="461"/>
      <c r="Y67" s="461"/>
      <c r="Z67" s="461"/>
      <c r="AA67" s="461"/>
      <c r="AB67" s="461"/>
      <c r="AC67" s="461"/>
      <c r="AD67" s="461"/>
      <c r="AE67" s="461"/>
      <c r="AF67" s="461"/>
      <c r="AG67" s="461"/>
      <c r="AH67" s="461"/>
      <c r="AI67" s="461"/>
      <c r="AJ67" s="461"/>
      <c r="AK67" s="461"/>
      <c r="AL67" s="461"/>
      <c r="AM67" s="461"/>
      <c r="AN67" s="461"/>
      <c r="AO67" s="461"/>
      <c r="AP67" s="461"/>
      <c r="AQ67" s="461"/>
      <c r="AR67" s="461"/>
      <c r="AS67" s="461"/>
      <c r="AT67" s="461"/>
      <c r="AU67" s="461"/>
      <c r="AV67" s="461"/>
      <c r="AW67" s="461"/>
      <c r="AX67" s="4"/>
    </row>
    <row r="68" spans="1:50" ht="10.5" customHeight="1" x14ac:dyDescent="0.2">
      <c r="A68" s="4"/>
      <c r="B68" s="479"/>
      <c r="C68" s="479"/>
      <c r="D68" s="479"/>
      <c r="E68" s="479"/>
      <c r="F68" s="479"/>
      <c r="G68" s="479"/>
      <c r="H68" s="479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1"/>
      <c r="AL68" s="461"/>
      <c r="AM68" s="461"/>
      <c r="AN68" s="461"/>
      <c r="AO68" s="461"/>
      <c r="AP68" s="461"/>
      <c r="AQ68" s="461"/>
      <c r="AR68" s="461"/>
      <c r="AS68" s="461"/>
      <c r="AT68" s="461"/>
      <c r="AU68" s="461"/>
      <c r="AV68" s="461"/>
      <c r="AW68" s="461"/>
      <c r="AX68" s="4"/>
    </row>
    <row r="69" spans="1:50" ht="10.5" customHeight="1" x14ac:dyDescent="0.2">
      <c r="A69" s="4"/>
      <c r="B69" s="479"/>
      <c r="C69" s="479"/>
      <c r="D69" s="479"/>
      <c r="E69" s="479"/>
      <c r="F69" s="479"/>
      <c r="G69" s="479"/>
      <c r="H69" s="479"/>
      <c r="I69" s="461"/>
      <c r="J69" s="461"/>
      <c r="K69" s="461"/>
      <c r="L69" s="461"/>
      <c r="M69" s="461"/>
      <c r="N69" s="461"/>
      <c r="O69" s="461"/>
      <c r="P69" s="461"/>
      <c r="Q69" s="461"/>
      <c r="R69" s="461"/>
      <c r="S69" s="461"/>
      <c r="T69" s="461"/>
      <c r="U69" s="461"/>
      <c r="V69" s="461"/>
      <c r="W69" s="461"/>
      <c r="X69" s="461"/>
      <c r="Y69" s="461"/>
      <c r="Z69" s="461"/>
      <c r="AA69" s="461"/>
      <c r="AB69" s="461"/>
      <c r="AC69" s="461"/>
      <c r="AD69" s="461"/>
      <c r="AE69" s="461"/>
      <c r="AF69" s="461"/>
      <c r="AG69" s="461"/>
      <c r="AH69" s="461"/>
      <c r="AI69" s="461"/>
      <c r="AJ69" s="461"/>
      <c r="AK69" s="461"/>
      <c r="AL69" s="461"/>
      <c r="AM69" s="461"/>
      <c r="AN69" s="461"/>
      <c r="AO69" s="461"/>
      <c r="AP69" s="461"/>
      <c r="AQ69" s="461"/>
      <c r="AR69" s="461"/>
      <c r="AS69" s="461"/>
      <c r="AT69" s="461"/>
      <c r="AU69" s="461"/>
      <c r="AV69" s="461"/>
      <c r="AW69" s="461"/>
      <c r="AX69" s="4"/>
    </row>
    <row r="70" spans="1:50" ht="10.5" customHeight="1" x14ac:dyDescent="0.2">
      <c r="A70" s="4"/>
      <c r="B70" s="479" t="str">
        <f>IF(G3="１","","法人の名称")</f>
        <v>法人の名称</v>
      </c>
      <c r="C70" s="479"/>
      <c r="D70" s="479"/>
      <c r="E70" s="479"/>
      <c r="F70" s="479"/>
      <c r="G70" s="479"/>
      <c r="H70" s="479"/>
      <c r="I70" s="461" t="str">
        <f>IF(OR(G3="２",G3="３",G3="2",G3="3"),入力シート!I76,"")</f>
        <v/>
      </c>
      <c r="J70" s="461"/>
      <c r="K70" s="461"/>
      <c r="L70" s="461"/>
      <c r="M70" s="461"/>
      <c r="N70" s="461"/>
      <c r="O70" s="461"/>
      <c r="P70" s="461"/>
      <c r="Q70" s="461"/>
      <c r="R70" s="461"/>
      <c r="S70" s="461"/>
      <c r="T70" s="461"/>
      <c r="U70" s="461"/>
      <c r="V70" s="461"/>
      <c r="W70" s="461"/>
      <c r="X70" s="461"/>
      <c r="Y70" s="461"/>
      <c r="Z70" s="461"/>
      <c r="AA70" s="461"/>
      <c r="AB70" s="461"/>
      <c r="AC70" s="461"/>
      <c r="AD70" s="461"/>
      <c r="AE70" s="461"/>
      <c r="AF70" s="461"/>
      <c r="AG70" s="461"/>
      <c r="AH70" s="461"/>
      <c r="AI70" s="461"/>
      <c r="AJ70" s="461"/>
      <c r="AK70" s="461"/>
      <c r="AL70" s="461"/>
      <c r="AM70" s="461"/>
      <c r="AN70" s="461"/>
      <c r="AO70" s="461"/>
      <c r="AP70" s="461"/>
      <c r="AQ70" s="461"/>
      <c r="AR70" s="461"/>
      <c r="AS70" s="461"/>
      <c r="AT70" s="461"/>
      <c r="AU70" s="461"/>
      <c r="AV70" s="461"/>
      <c r="AW70" s="461"/>
      <c r="AX70" s="4"/>
    </row>
    <row r="71" spans="1:50" ht="10.5" customHeight="1" x14ac:dyDescent="0.2">
      <c r="A71" s="4"/>
      <c r="B71" s="479"/>
      <c r="C71" s="479"/>
      <c r="D71" s="479"/>
      <c r="E71" s="479"/>
      <c r="F71" s="479"/>
      <c r="G71" s="479"/>
      <c r="H71" s="479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461"/>
      <c r="AG71" s="461"/>
      <c r="AH71" s="461"/>
      <c r="AI71" s="461"/>
      <c r="AJ71" s="461"/>
      <c r="AK71" s="461"/>
      <c r="AL71" s="461"/>
      <c r="AM71" s="461"/>
      <c r="AN71" s="461"/>
      <c r="AO71" s="461"/>
      <c r="AP71" s="461"/>
      <c r="AQ71" s="461"/>
      <c r="AR71" s="461"/>
      <c r="AS71" s="461"/>
      <c r="AT71" s="461"/>
      <c r="AU71" s="461"/>
      <c r="AV71" s="461"/>
      <c r="AW71" s="461"/>
      <c r="AX71" s="4"/>
    </row>
    <row r="72" spans="1:50" ht="10.5" customHeight="1" x14ac:dyDescent="0.2">
      <c r="A72" s="4"/>
      <c r="B72" s="479"/>
      <c r="C72" s="479"/>
      <c r="D72" s="479"/>
      <c r="E72" s="479"/>
      <c r="F72" s="479"/>
      <c r="G72" s="479"/>
      <c r="H72" s="479"/>
      <c r="I72" s="461"/>
      <c r="J72" s="461"/>
      <c r="K72" s="461"/>
      <c r="L72" s="461"/>
      <c r="M72" s="461"/>
      <c r="N72" s="461"/>
      <c r="O72" s="461"/>
      <c r="P72" s="461"/>
      <c r="Q72" s="461"/>
      <c r="R72" s="461"/>
      <c r="S72" s="461"/>
      <c r="T72" s="461"/>
      <c r="U72" s="461"/>
      <c r="V72" s="461"/>
      <c r="W72" s="461"/>
      <c r="X72" s="461"/>
      <c r="Y72" s="461"/>
      <c r="Z72" s="461"/>
      <c r="AA72" s="461"/>
      <c r="AB72" s="461"/>
      <c r="AC72" s="461"/>
      <c r="AD72" s="461"/>
      <c r="AE72" s="461"/>
      <c r="AF72" s="461"/>
      <c r="AG72" s="461"/>
      <c r="AH72" s="461"/>
      <c r="AI72" s="461"/>
      <c r="AJ72" s="461"/>
      <c r="AK72" s="461"/>
      <c r="AL72" s="461"/>
      <c r="AM72" s="461"/>
      <c r="AN72" s="461"/>
      <c r="AO72" s="461"/>
      <c r="AP72" s="461"/>
      <c r="AQ72" s="461"/>
      <c r="AR72" s="461"/>
      <c r="AS72" s="461"/>
      <c r="AT72" s="461"/>
      <c r="AU72" s="461"/>
      <c r="AV72" s="461"/>
      <c r="AW72" s="461"/>
      <c r="AX72" s="4"/>
    </row>
    <row r="73" spans="1:50" ht="10.5" customHeight="1" x14ac:dyDescent="0.2">
      <c r="A73" s="4"/>
      <c r="B73" s="479"/>
      <c r="C73" s="479"/>
      <c r="D73" s="479"/>
      <c r="E73" s="479"/>
      <c r="F73" s="479"/>
      <c r="G73" s="479"/>
      <c r="H73" s="479"/>
      <c r="I73" s="461"/>
      <c r="J73" s="461"/>
      <c r="K73" s="461"/>
      <c r="L73" s="461"/>
      <c r="M73" s="461"/>
      <c r="N73" s="461"/>
      <c r="O73" s="461"/>
      <c r="P73" s="461"/>
      <c r="Q73" s="461"/>
      <c r="R73" s="461"/>
      <c r="S73" s="461"/>
      <c r="T73" s="461"/>
      <c r="U73" s="461"/>
      <c r="V73" s="461"/>
      <c r="W73" s="461"/>
      <c r="X73" s="461"/>
      <c r="Y73" s="461"/>
      <c r="Z73" s="461"/>
      <c r="AA73" s="461"/>
      <c r="AB73" s="461"/>
      <c r="AC73" s="461"/>
      <c r="AD73" s="461"/>
      <c r="AE73" s="461"/>
      <c r="AF73" s="461"/>
      <c r="AG73" s="461"/>
      <c r="AH73" s="461"/>
      <c r="AI73" s="461"/>
      <c r="AJ73" s="461"/>
      <c r="AK73" s="461"/>
      <c r="AL73" s="461"/>
      <c r="AM73" s="461"/>
      <c r="AN73" s="461"/>
      <c r="AO73" s="461"/>
      <c r="AP73" s="461"/>
      <c r="AQ73" s="461"/>
      <c r="AR73" s="461"/>
      <c r="AS73" s="461"/>
      <c r="AT73" s="461"/>
      <c r="AU73" s="461"/>
      <c r="AV73" s="461"/>
      <c r="AW73" s="461"/>
      <c r="AX73" s="4"/>
    </row>
    <row r="74" spans="1:50" ht="10.5" customHeight="1" x14ac:dyDescent="0.2">
      <c r="A74" s="4"/>
      <c r="B74" s="479" t="str">
        <f>IF(G3="１","","受任者")</f>
        <v>受任者</v>
      </c>
      <c r="C74" s="479"/>
      <c r="D74" s="479"/>
      <c r="E74" s="479"/>
      <c r="F74" s="479"/>
      <c r="G74" s="479"/>
      <c r="H74" s="479"/>
      <c r="I74" s="396" t="str">
        <f>IF(G3="１","","職")</f>
        <v>職</v>
      </c>
      <c r="J74" s="397"/>
      <c r="K74" s="397"/>
      <c r="L74" s="383" t="str">
        <f>IF(OR(G3="２",G3="３",G3="2",G3="3"),入力シート!I78,"")</f>
        <v/>
      </c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96" t="str">
        <f>IF(G3="１","","氏名")</f>
        <v>氏名</v>
      </c>
      <c r="AA74" s="397"/>
      <c r="AB74" s="397"/>
      <c r="AC74" s="397"/>
      <c r="AD74" s="471"/>
      <c r="AE74" s="383" t="str">
        <f>IF(OR(G3="２",G3="３",G3="2",G3="3"),入力シート!I80,"")</f>
        <v/>
      </c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5"/>
      <c r="AX74" s="4"/>
    </row>
    <row r="75" spans="1:50" ht="10.5" customHeight="1" x14ac:dyDescent="0.2">
      <c r="A75" s="4"/>
      <c r="B75" s="479"/>
      <c r="C75" s="479"/>
      <c r="D75" s="479"/>
      <c r="E75" s="479"/>
      <c r="F75" s="479"/>
      <c r="G75" s="479"/>
      <c r="H75" s="479"/>
      <c r="I75" s="398"/>
      <c r="J75" s="399"/>
      <c r="K75" s="399"/>
      <c r="L75" s="386"/>
      <c r="M75" s="387"/>
      <c r="N75" s="387"/>
      <c r="O75" s="387"/>
      <c r="P75" s="387"/>
      <c r="Q75" s="387"/>
      <c r="R75" s="387"/>
      <c r="S75" s="387"/>
      <c r="T75" s="387"/>
      <c r="U75" s="387"/>
      <c r="V75" s="387"/>
      <c r="W75" s="387"/>
      <c r="X75" s="387"/>
      <c r="Y75" s="387"/>
      <c r="Z75" s="398"/>
      <c r="AA75" s="399"/>
      <c r="AB75" s="399"/>
      <c r="AC75" s="399"/>
      <c r="AD75" s="472"/>
      <c r="AE75" s="386"/>
      <c r="AF75" s="387"/>
      <c r="AG75" s="387"/>
      <c r="AH75" s="387"/>
      <c r="AI75" s="387"/>
      <c r="AJ75" s="387"/>
      <c r="AK75" s="387"/>
      <c r="AL75" s="387"/>
      <c r="AM75" s="387"/>
      <c r="AN75" s="387"/>
      <c r="AO75" s="387"/>
      <c r="AP75" s="387"/>
      <c r="AQ75" s="387"/>
      <c r="AR75" s="387"/>
      <c r="AS75" s="387"/>
      <c r="AT75" s="387"/>
      <c r="AU75" s="387"/>
      <c r="AV75" s="387"/>
      <c r="AW75" s="388"/>
      <c r="AX75" s="4"/>
    </row>
    <row r="76" spans="1:50" ht="10.5" customHeight="1" x14ac:dyDescent="0.2">
      <c r="A76" s="4"/>
      <c r="B76" s="479"/>
      <c r="C76" s="479"/>
      <c r="D76" s="479"/>
      <c r="E76" s="479"/>
      <c r="F76" s="479"/>
      <c r="G76" s="479"/>
      <c r="H76" s="479"/>
      <c r="I76" s="398"/>
      <c r="J76" s="399"/>
      <c r="K76" s="399"/>
      <c r="L76" s="386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98"/>
      <c r="AA76" s="399"/>
      <c r="AB76" s="399"/>
      <c r="AC76" s="399"/>
      <c r="AD76" s="472"/>
      <c r="AE76" s="386"/>
      <c r="AF76" s="387"/>
      <c r="AG76" s="387"/>
      <c r="AH76" s="387"/>
      <c r="AI76" s="387"/>
      <c r="AJ76" s="387"/>
      <c r="AK76" s="387"/>
      <c r="AL76" s="387"/>
      <c r="AM76" s="387"/>
      <c r="AN76" s="387"/>
      <c r="AO76" s="387"/>
      <c r="AP76" s="387"/>
      <c r="AQ76" s="387"/>
      <c r="AR76" s="387"/>
      <c r="AS76" s="387"/>
      <c r="AT76" s="387"/>
      <c r="AU76" s="387"/>
      <c r="AV76" s="387"/>
      <c r="AW76" s="388"/>
      <c r="AX76" s="4"/>
    </row>
    <row r="77" spans="1:50" ht="10.5" customHeight="1" x14ac:dyDescent="0.2">
      <c r="A77" s="58"/>
      <c r="B77" s="479"/>
      <c r="C77" s="479"/>
      <c r="D77" s="479"/>
      <c r="E77" s="479"/>
      <c r="F77" s="479"/>
      <c r="G77" s="479"/>
      <c r="H77" s="479"/>
      <c r="I77" s="400"/>
      <c r="J77" s="401"/>
      <c r="K77" s="401"/>
      <c r="L77" s="389"/>
      <c r="M77" s="390"/>
      <c r="N77" s="390"/>
      <c r="O77" s="390"/>
      <c r="P77" s="390"/>
      <c r="Q77" s="390"/>
      <c r="R77" s="390"/>
      <c r="S77" s="390"/>
      <c r="T77" s="390"/>
      <c r="U77" s="390"/>
      <c r="V77" s="390"/>
      <c r="W77" s="390"/>
      <c r="X77" s="390"/>
      <c r="Y77" s="390"/>
      <c r="Z77" s="400"/>
      <c r="AA77" s="401"/>
      <c r="AB77" s="401"/>
      <c r="AC77" s="401"/>
      <c r="AD77" s="473"/>
      <c r="AE77" s="389"/>
      <c r="AF77" s="390"/>
      <c r="AG77" s="390"/>
      <c r="AH77" s="390"/>
      <c r="AI77" s="390"/>
      <c r="AJ77" s="390"/>
      <c r="AK77" s="390"/>
      <c r="AL77" s="390"/>
      <c r="AM77" s="390"/>
      <c r="AN77" s="390"/>
      <c r="AO77" s="390"/>
      <c r="AP77" s="390"/>
      <c r="AQ77" s="390"/>
      <c r="AR77" s="390"/>
      <c r="AS77" s="390"/>
      <c r="AT77" s="390"/>
      <c r="AU77" s="390"/>
      <c r="AV77" s="390"/>
      <c r="AW77" s="391"/>
      <c r="AX77" s="58"/>
    </row>
    <row r="78" spans="1:50" ht="10.5" customHeight="1" x14ac:dyDescent="0.2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</row>
    <row r="79" spans="1:50" ht="10.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92"/>
      <c r="O79" s="92"/>
      <c r="P79" s="92"/>
      <c r="Q79" s="92"/>
      <c r="R79" s="92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10"/>
      <c r="AE79" s="10"/>
      <c r="AF79" s="10"/>
      <c r="AG79" s="10"/>
      <c r="AH79" s="10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1:50" ht="10.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92"/>
      <c r="O80" s="92"/>
      <c r="P80" s="92"/>
      <c r="Q80" s="92"/>
      <c r="R80" s="92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10"/>
      <c r="AE80" s="11"/>
      <c r="AF80" s="11"/>
      <c r="AG80" s="10"/>
      <c r="AH80" s="10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1:50" ht="7.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1:50" ht="7.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1:50" ht="10.5" customHeight="1" x14ac:dyDescent="0.2"/>
    <row r="84" spans="1:50" ht="10.5" customHeight="1" x14ac:dyDescent="0.2">
      <c r="AU84" s="336" t="s">
        <v>119</v>
      </c>
      <c r="AV84" s="336"/>
      <c r="AW84" s="336"/>
    </row>
    <row r="85" spans="1:50" ht="10.5" customHeight="1" x14ac:dyDescent="0.2">
      <c r="A85" s="337" t="s">
        <v>118</v>
      </c>
      <c r="B85" s="337"/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7"/>
      <c r="Z85" s="337"/>
      <c r="AA85" s="337"/>
      <c r="AB85" s="337"/>
      <c r="AC85" s="337"/>
      <c r="AD85" s="337"/>
      <c r="AE85" s="337"/>
      <c r="AF85" s="337"/>
      <c r="AG85" s="337"/>
      <c r="AH85" s="337"/>
      <c r="AI85" s="337"/>
      <c r="AJ85" s="337"/>
      <c r="AK85" s="337"/>
      <c r="AL85" s="337"/>
      <c r="AM85" s="337"/>
      <c r="AN85" s="337"/>
      <c r="AO85" s="337"/>
      <c r="AP85" s="337"/>
      <c r="AQ85" s="337"/>
      <c r="AR85" s="337"/>
      <c r="AS85" s="337"/>
      <c r="AT85" s="337"/>
      <c r="AU85" s="337"/>
      <c r="AV85" s="337"/>
      <c r="AW85" s="337"/>
      <c r="AX85" s="337"/>
    </row>
    <row r="86" spans="1:50" ht="10.5" customHeight="1" thickBot="1" x14ac:dyDescent="0.25">
      <c r="A86" s="337"/>
      <c r="B86" s="337"/>
      <c r="C86" s="337"/>
      <c r="D86" s="337"/>
      <c r="E86" s="337"/>
      <c r="F86" s="337"/>
      <c r="G86" s="337"/>
      <c r="H86" s="337"/>
      <c r="I86" s="337"/>
      <c r="J86" s="337"/>
      <c r="K86" s="337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7"/>
      <c r="W86" s="337"/>
      <c r="X86" s="337"/>
      <c r="Y86" s="337"/>
      <c r="Z86" s="337"/>
      <c r="AA86" s="337"/>
      <c r="AB86" s="337"/>
      <c r="AC86" s="337"/>
      <c r="AD86" s="337"/>
      <c r="AE86" s="337"/>
      <c r="AF86" s="337"/>
      <c r="AG86" s="337"/>
      <c r="AH86" s="337"/>
      <c r="AI86" s="337"/>
      <c r="AJ86" s="337"/>
      <c r="AK86" s="337"/>
      <c r="AL86" s="337"/>
      <c r="AM86" s="337"/>
      <c r="AN86" s="337"/>
      <c r="AO86" s="337"/>
      <c r="AP86" s="337"/>
      <c r="AQ86" s="337"/>
      <c r="AR86" s="337"/>
      <c r="AS86" s="337"/>
      <c r="AT86" s="337"/>
      <c r="AU86" s="337"/>
      <c r="AV86" s="337"/>
      <c r="AW86" s="337"/>
      <c r="AX86" s="337"/>
    </row>
    <row r="87" spans="1:50" ht="15" customHeight="1" x14ac:dyDescent="0.2">
      <c r="B87" s="423" t="s">
        <v>215</v>
      </c>
      <c r="C87" s="424"/>
      <c r="D87" s="427" t="s">
        <v>121</v>
      </c>
      <c r="E87" s="428"/>
      <c r="F87" s="428"/>
      <c r="G87" s="428"/>
      <c r="H87" s="428"/>
      <c r="I87" s="428"/>
      <c r="J87" s="428"/>
      <c r="K87" s="428"/>
      <c r="L87" s="444"/>
      <c r="M87" s="429" t="s">
        <v>123</v>
      </c>
      <c r="N87" s="430"/>
      <c r="O87" s="430"/>
      <c r="P87" s="430"/>
      <c r="Q87" s="431"/>
      <c r="R87" s="423" t="s">
        <v>215</v>
      </c>
      <c r="S87" s="424"/>
      <c r="T87" s="427" t="s">
        <v>121</v>
      </c>
      <c r="U87" s="428"/>
      <c r="V87" s="428"/>
      <c r="W87" s="428"/>
      <c r="X87" s="428"/>
      <c r="Y87" s="428"/>
      <c r="Z87" s="428"/>
      <c r="AA87" s="428"/>
      <c r="AB87" s="428"/>
      <c r="AC87" s="429" t="s">
        <v>123</v>
      </c>
      <c r="AD87" s="430"/>
      <c r="AE87" s="430"/>
      <c r="AF87" s="430"/>
      <c r="AG87" s="431"/>
      <c r="AH87" s="423" t="s">
        <v>215</v>
      </c>
      <c r="AI87" s="424"/>
      <c r="AJ87" s="427" t="s">
        <v>121</v>
      </c>
      <c r="AK87" s="428"/>
      <c r="AL87" s="428"/>
      <c r="AM87" s="428"/>
      <c r="AN87" s="428"/>
      <c r="AO87" s="428"/>
      <c r="AP87" s="428"/>
      <c r="AQ87" s="428"/>
      <c r="AR87" s="428"/>
      <c r="AS87" s="429" t="s">
        <v>123</v>
      </c>
      <c r="AT87" s="430"/>
      <c r="AU87" s="430"/>
      <c r="AV87" s="430"/>
      <c r="AW87" s="431"/>
    </row>
    <row r="88" spans="1:50" ht="15" customHeight="1" thickBot="1" x14ac:dyDescent="0.25">
      <c r="B88" s="425"/>
      <c r="C88" s="426"/>
      <c r="D88" s="434" t="s">
        <v>122</v>
      </c>
      <c r="E88" s="435"/>
      <c r="F88" s="435"/>
      <c r="G88" s="435"/>
      <c r="H88" s="435"/>
      <c r="I88" s="435"/>
      <c r="J88" s="435"/>
      <c r="K88" s="435"/>
      <c r="L88" s="445"/>
      <c r="M88" s="436" t="s">
        <v>124</v>
      </c>
      <c r="N88" s="437"/>
      <c r="O88" s="437"/>
      <c r="P88" s="437"/>
      <c r="Q88" s="438"/>
      <c r="R88" s="425"/>
      <c r="S88" s="426"/>
      <c r="T88" s="434" t="s">
        <v>122</v>
      </c>
      <c r="U88" s="435"/>
      <c r="V88" s="435"/>
      <c r="W88" s="435"/>
      <c r="X88" s="435"/>
      <c r="Y88" s="435"/>
      <c r="Z88" s="435"/>
      <c r="AA88" s="435"/>
      <c r="AB88" s="435"/>
      <c r="AC88" s="436" t="s">
        <v>124</v>
      </c>
      <c r="AD88" s="437"/>
      <c r="AE88" s="437"/>
      <c r="AF88" s="437"/>
      <c r="AG88" s="438"/>
      <c r="AH88" s="425"/>
      <c r="AI88" s="426"/>
      <c r="AJ88" s="434" t="s">
        <v>122</v>
      </c>
      <c r="AK88" s="435"/>
      <c r="AL88" s="435"/>
      <c r="AM88" s="435"/>
      <c r="AN88" s="435"/>
      <c r="AO88" s="435"/>
      <c r="AP88" s="435"/>
      <c r="AQ88" s="435"/>
      <c r="AR88" s="435"/>
      <c r="AS88" s="436" t="s">
        <v>124</v>
      </c>
      <c r="AT88" s="437"/>
      <c r="AU88" s="437"/>
      <c r="AV88" s="437"/>
      <c r="AW88" s="438"/>
    </row>
    <row r="89" spans="1:50" ht="30" customHeight="1" thickTop="1" x14ac:dyDescent="0.2">
      <c r="B89" s="439">
        <v>1</v>
      </c>
      <c r="C89" s="440"/>
      <c r="D89" s="432" t="s">
        <v>126</v>
      </c>
      <c r="E89" s="433"/>
      <c r="F89" s="433"/>
      <c r="G89" s="433"/>
      <c r="H89" s="433"/>
      <c r="I89" s="433"/>
      <c r="J89" s="433"/>
      <c r="K89" s="433"/>
      <c r="L89" s="433"/>
      <c r="M89" s="441">
        <f>市区町村別内訳シート!D7</f>
        <v>0</v>
      </c>
      <c r="N89" s="442"/>
      <c r="O89" s="442"/>
      <c r="P89" s="442"/>
      <c r="Q89" s="443"/>
      <c r="R89" s="439">
        <v>26</v>
      </c>
      <c r="S89" s="440"/>
      <c r="T89" s="432" t="s">
        <v>150</v>
      </c>
      <c r="U89" s="433"/>
      <c r="V89" s="433"/>
      <c r="W89" s="433"/>
      <c r="X89" s="433"/>
      <c r="Y89" s="433"/>
      <c r="Z89" s="433"/>
      <c r="AA89" s="433"/>
      <c r="AB89" s="433"/>
      <c r="AC89" s="441">
        <f>市区町村別内訳シート!H7</f>
        <v>0</v>
      </c>
      <c r="AD89" s="442"/>
      <c r="AE89" s="442"/>
      <c r="AF89" s="442"/>
      <c r="AG89" s="443"/>
      <c r="AH89" s="439">
        <v>51</v>
      </c>
      <c r="AI89" s="440"/>
      <c r="AJ89" s="432" t="s">
        <v>175</v>
      </c>
      <c r="AK89" s="433"/>
      <c r="AL89" s="433"/>
      <c r="AM89" s="433"/>
      <c r="AN89" s="433"/>
      <c r="AO89" s="433"/>
      <c r="AP89" s="433"/>
      <c r="AQ89" s="433"/>
      <c r="AR89" s="433"/>
      <c r="AS89" s="441">
        <f>市区町村別内訳シート!L7</f>
        <v>0</v>
      </c>
      <c r="AT89" s="442"/>
      <c r="AU89" s="442"/>
      <c r="AV89" s="442"/>
      <c r="AW89" s="443"/>
    </row>
    <row r="90" spans="1:50" ht="30" customHeight="1" x14ac:dyDescent="0.2">
      <c r="B90" s="367">
        <v>2</v>
      </c>
      <c r="C90" s="368"/>
      <c r="D90" s="362" t="s">
        <v>127</v>
      </c>
      <c r="E90" s="363"/>
      <c r="F90" s="363"/>
      <c r="G90" s="363"/>
      <c r="H90" s="363"/>
      <c r="I90" s="363"/>
      <c r="J90" s="363"/>
      <c r="K90" s="363"/>
      <c r="L90" s="363"/>
      <c r="M90" s="364">
        <f>市区町村別内訳シート!D8</f>
        <v>0</v>
      </c>
      <c r="N90" s="365"/>
      <c r="O90" s="365"/>
      <c r="P90" s="365"/>
      <c r="Q90" s="366"/>
      <c r="R90" s="367">
        <v>27</v>
      </c>
      <c r="S90" s="368"/>
      <c r="T90" s="362" t="s">
        <v>151</v>
      </c>
      <c r="U90" s="363"/>
      <c r="V90" s="363"/>
      <c r="W90" s="363"/>
      <c r="X90" s="363"/>
      <c r="Y90" s="363"/>
      <c r="Z90" s="363"/>
      <c r="AA90" s="363"/>
      <c r="AB90" s="363"/>
      <c r="AC90" s="364">
        <f>市区町村別内訳シート!H8</f>
        <v>0</v>
      </c>
      <c r="AD90" s="365"/>
      <c r="AE90" s="365"/>
      <c r="AF90" s="365"/>
      <c r="AG90" s="366"/>
      <c r="AH90" s="367">
        <v>52</v>
      </c>
      <c r="AI90" s="368"/>
      <c r="AJ90" s="362" t="s">
        <v>176</v>
      </c>
      <c r="AK90" s="363"/>
      <c r="AL90" s="363"/>
      <c r="AM90" s="363"/>
      <c r="AN90" s="363"/>
      <c r="AO90" s="363"/>
      <c r="AP90" s="363"/>
      <c r="AQ90" s="363"/>
      <c r="AR90" s="363"/>
      <c r="AS90" s="364">
        <f>市区町村別内訳シート!L8</f>
        <v>0</v>
      </c>
      <c r="AT90" s="365"/>
      <c r="AU90" s="365"/>
      <c r="AV90" s="365"/>
      <c r="AW90" s="366"/>
    </row>
    <row r="91" spans="1:50" ht="30" customHeight="1" x14ac:dyDescent="0.2">
      <c r="B91" s="367">
        <v>3</v>
      </c>
      <c r="C91" s="368"/>
      <c r="D91" s="362" t="s">
        <v>128</v>
      </c>
      <c r="E91" s="363"/>
      <c r="F91" s="363"/>
      <c r="G91" s="363"/>
      <c r="H91" s="363"/>
      <c r="I91" s="363"/>
      <c r="J91" s="363"/>
      <c r="K91" s="363"/>
      <c r="L91" s="363"/>
      <c r="M91" s="364">
        <f>市区町村別内訳シート!D9</f>
        <v>0</v>
      </c>
      <c r="N91" s="365"/>
      <c r="O91" s="365"/>
      <c r="P91" s="365"/>
      <c r="Q91" s="366"/>
      <c r="R91" s="367">
        <v>28</v>
      </c>
      <c r="S91" s="368"/>
      <c r="T91" s="362" t="s">
        <v>152</v>
      </c>
      <c r="U91" s="363"/>
      <c r="V91" s="363"/>
      <c r="W91" s="363"/>
      <c r="X91" s="363"/>
      <c r="Y91" s="363"/>
      <c r="Z91" s="363"/>
      <c r="AA91" s="363"/>
      <c r="AB91" s="363"/>
      <c r="AC91" s="364">
        <f>市区町村別内訳シート!H9</f>
        <v>0</v>
      </c>
      <c r="AD91" s="365"/>
      <c r="AE91" s="365"/>
      <c r="AF91" s="365"/>
      <c r="AG91" s="366"/>
      <c r="AH91" s="367">
        <v>53</v>
      </c>
      <c r="AI91" s="368"/>
      <c r="AJ91" s="362" t="s">
        <v>177</v>
      </c>
      <c r="AK91" s="363"/>
      <c r="AL91" s="363"/>
      <c r="AM91" s="363"/>
      <c r="AN91" s="363"/>
      <c r="AO91" s="363"/>
      <c r="AP91" s="363"/>
      <c r="AQ91" s="363"/>
      <c r="AR91" s="363"/>
      <c r="AS91" s="364">
        <f>市区町村別内訳シート!L9</f>
        <v>0</v>
      </c>
      <c r="AT91" s="365"/>
      <c r="AU91" s="365"/>
      <c r="AV91" s="365"/>
      <c r="AW91" s="366"/>
    </row>
    <row r="92" spans="1:50" ht="30" customHeight="1" x14ac:dyDescent="0.2">
      <c r="B92" s="367">
        <v>4</v>
      </c>
      <c r="C92" s="368"/>
      <c r="D92" s="362" t="s">
        <v>129</v>
      </c>
      <c r="E92" s="363"/>
      <c r="F92" s="363"/>
      <c r="G92" s="363"/>
      <c r="H92" s="363"/>
      <c r="I92" s="363"/>
      <c r="J92" s="363"/>
      <c r="K92" s="363"/>
      <c r="L92" s="363"/>
      <c r="M92" s="364">
        <f>市区町村別内訳シート!D10</f>
        <v>0</v>
      </c>
      <c r="N92" s="365"/>
      <c r="O92" s="365"/>
      <c r="P92" s="365"/>
      <c r="Q92" s="366"/>
      <c r="R92" s="367">
        <v>29</v>
      </c>
      <c r="S92" s="368"/>
      <c r="T92" s="362" t="s">
        <v>153</v>
      </c>
      <c r="U92" s="363"/>
      <c r="V92" s="363"/>
      <c r="W92" s="363"/>
      <c r="X92" s="363"/>
      <c r="Y92" s="363"/>
      <c r="Z92" s="363"/>
      <c r="AA92" s="363"/>
      <c r="AB92" s="363"/>
      <c r="AC92" s="364">
        <f>市区町村別内訳シート!H10</f>
        <v>0</v>
      </c>
      <c r="AD92" s="365"/>
      <c r="AE92" s="365"/>
      <c r="AF92" s="365"/>
      <c r="AG92" s="366"/>
      <c r="AH92" s="367">
        <v>54</v>
      </c>
      <c r="AI92" s="368"/>
      <c r="AJ92" s="362" t="s">
        <v>178</v>
      </c>
      <c r="AK92" s="363"/>
      <c r="AL92" s="363"/>
      <c r="AM92" s="363"/>
      <c r="AN92" s="363"/>
      <c r="AO92" s="363"/>
      <c r="AP92" s="363"/>
      <c r="AQ92" s="363"/>
      <c r="AR92" s="363"/>
      <c r="AS92" s="364">
        <f>市区町村別内訳シート!L10</f>
        <v>0</v>
      </c>
      <c r="AT92" s="365"/>
      <c r="AU92" s="365"/>
      <c r="AV92" s="365"/>
      <c r="AW92" s="366"/>
    </row>
    <row r="93" spans="1:50" ht="30" customHeight="1" x14ac:dyDescent="0.2">
      <c r="B93" s="367">
        <v>5</v>
      </c>
      <c r="C93" s="368"/>
      <c r="D93" s="362" t="s">
        <v>130</v>
      </c>
      <c r="E93" s="363"/>
      <c r="F93" s="363"/>
      <c r="G93" s="363"/>
      <c r="H93" s="363"/>
      <c r="I93" s="363"/>
      <c r="J93" s="363"/>
      <c r="K93" s="363"/>
      <c r="L93" s="363"/>
      <c r="M93" s="364">
        <f>市区町村別内訳シート!D11</f>
        <v>0</v>
      </c>
      <c r="N93" s="365"/>
      <c r="O93" s="365"/>
      <c r="P93" s="365"/>
      <c r="Q93" s="366"/>
      <c r="R93" s="367">
        <v>30</v>
      </c>
      <c r="S93" s="368"/>
      <c r="T93" s="362" t="s">
        <v>154</v>
      </c>
      <c r="U93" s="363"/>
      <c r="V93" s="363"/>
      <c r="W93" s="363"/>
      <c r="X93" s="363"/>
      <c r="Y93" s="363"/>
      <c r="Z93" s="363"/>
      <c r="AA93" s="363"/>
      <c r="AB93" s="363"/>
      <c r="AC93" s="364">
        <f>市区町村別内訳シート!H11</f>
        <v>0</v>
      </c>
      <c r="AD93" s="365"/>
      <c r="AE93" s="365"/>
      <c r="AF93" s="365"/>
      <c r="AG93" s="366"/>
      <c r="AH93" s="367">
        <v>55</v>
      </c>
      <c r="AI93" s="368"/>
      <c r="AJ93" s="362" t="s">
        <v>179</v>
      </c>
      <c r="AK93" s="363"/>
      <c r="AL93" s="363"/>
      <c r="AM93" s="363"/>
      <c r="AN93" s="363"/>
      <c r="AO93" s="363"/>
      <c r="AP93" s="363"/>
      <c r="AQ93" s="363"/>
      <c r="AR93" s="363"/>
      <c r="AS93" s="364">
        <f>市区町村別内訳シート!L11</f>
        <v>0</v>
      </c>
      <c r="AT93" s="365"/>
      <c r="AU93" s="365"/>
      <c r="AV93" s="365"/>
      <c r="AW93" s="366"/>
    </row>
    <row r="94" spans="1:50" ht="30" customHeight="1" x14ac:dyDescent="0.2">
      <c r="B94" s="367">
        <v>6</v>
      </c>
      <c r="C94" s="368"/>
      <c r="D94" s="362" t="s">
        <v>131</v>
      </c>
      <c r="E94" s="363"/>
      <c r="F94" s="363"/>
      <c r="G94" s="363"/>
      <c r="H94" s="363"/>
      <c r="I94" s="363"/>
      <c r="J94" s="363"/>
      <c r="K94" s="363"/>
      <c r="L94" s="363"/>
      <c r="M94" s="364">
        <f>市区町村別内訳シート!D12</f>
        <v>0</v>
      </c>
      <c r="N94" s="365"/>
      <c r="O94" s="365"/>
      <c r="P94" s="365"/>
      <c r="Q94" s="366"/>
      <c r="R94" s="367">
        <v>31</v>
      </c>
      <c r="S94" s="368"/>
      <c r="T94" s="362" t="s">
        <v>155</v>
      </c>
      <c r="U94" s="363"/>
      <c r="V94" s="363"/>
      <c r="W94" s="363"/>
      <c r="X94" s="363"/>
      <c r="Y94" s="363"/>
      <c r="Z94" s="363"/>
      <c r="AA94" s="363"/>
      <c r="AB94" s="363"/>
      <c r="AC94" s="364">
        <f>市区町村別内訳シート!H12</f>
        <v>0</v>
      </c>
      <c r="AD94" s="365"/>
      <c r="AE94" s="365"/>
      <c r="AF94" s="365"/>
      <c r="AG94" s="366"/>
      <c r="AH94" s="367">
        <v>56</v>
      </c>
      <c r="AI94" s="368"/>
      <c r="AJ94" s="362" t="s">
        <v>180</v>
      </c>
      <c r="AK94" s="363"/>
      <c r="AL94" s="363"/>
      <c r="AM94" s="363"/>
      <c r="AN94" s="363"/>
      <c r="AO94" s="363"/>
      <c r="AP94" s="363"/>
      <c r="AQ94" s="363"/>
      <c r="AR94" s="363"/>
      <c r="AS94" s="364">
        <f>市区町村別内訳シート!L12</f>
        <v>0</v>
      </c>
      <c r="AT94" s="365"/>
      <c r="AU94" s="365"/>
      <c r="AV94" s="365"/>
      <c r="AW94" s="366"/>
    </row>
    <row r="95" spans="1:50" ht="30" customHeight="1" x14ac:dyDescent="0.2">
      <c r="B95" s="367">
        <v>7</v>
      </c>
      <c r="C95" s="368"/>
      <c r="D95" s="362" t="s">
        <v>132</v>
      </c>
      <c r="E95" s="363"/>
      <c r="F95" s="363"/>
      <c r="G95" s="363"/>
      <c r="H95" s="363"/>
      <c r="I95" s="363"/>
      <c r="J95" s="363"/>
      <c r="K95" s="363"/>
      <c r="L95" s="363"/>
      <c r="M95" s="364">
        <f>市区町村別内訳シート!D13</f>
        <v>0</v>
      </c>
      <c r="N95" s="365"/>
      <c r="O95" s="365"/>
      <c r="P95" s="365"/>
      <c r="Q95" s="366"/>
      <c r="R95" s="367">
        <v>32</v>
      </c>
      <c r="S95" s="368"/>
      <c r="T95" s="362" t="s">
        <v>156</v>
      </c>
      <c r="U95" s="363"/>
      <c r="V95" s="363"/>
      <c r="W95" s="363"/>
      <c r="X95" s="363"/>
      <c r="Y95" s="363"/>
      <c r="Z95" s="363"/>
      <c r="AA95" s="363"/>
      <c r="AB95" s="363"/>
      <c r="AC95" s="364">
        <f>市区町村別内訳シート!H13</f>
        <v>0</v>
      </c>
      <c r="AD95" s="365"/>
      <c r="AE95" s="365"/>
      <c r="AF95" s="365"/>
      <c r="AG95" s="366"/>
      <c r="AH95" s="367">
        <v>57</v>
      </c>
      <c r="AI95" s="368"/>
      <c r="AJ95" s="362" t="s">
        <v>181</v>
      </c>
      <c r="AK95" s="363"/>
      <c r="AL95" s="363"/>
      <c r="AM95" s="363"/>
      <c r="AN95" s="363"/>
      <c r="AO95" s="363"/>
      <c r="AP95" s="363"/>
      <c r="AQ95" s="363"/>
      <c r="AR95" s="363"/>
      <c r="AS95" s="364">
        <f>市区町村別内訳シート!L13</f>
        <v>0</v>
      </c>
      <c r="AT95" s="365"/>
      <c r="AU95" s="365"/>
      <c r="AV95" s="365"/>
      <c r="AW95" s="366"/>
    </row>
    <row r="96" spans="1:50" ht="30" customHeight="1" x14ac:dyDescent="0.2">
      <c r="B96" s="367">
        <v>8</v>
      </c>
      <c r="C96" s="368"/>
      <c r="D96" s="362" t="s">
        <v>133</v>
      </c>
      <c r="E96" s="363"/>
      <c r="F96" s="363"/>
      <c r="G96" s="363"/>
      <c r="H96" s="363"/>
      <c r="I96" s="363"/>
      <c r="J96" s="363"/>
      <c r="K96" s="363"/>
      <c r="L96" s="363"/>
      <c r="M96" s="364">
        <f>市区町村別内訳シート!D14</f>
        <v>0</v>
      </c>
      <c r="N96" s="365"/>
      <c r="O96" s="365"/>
      <c r="P96" s="365"/>
      <c r="Q96" s="366"/>
      <c r="R96" s="367">
        <v>33</v>
      </c>
      <c r="S96" s="368"/>
      <c r="T96" s="362" t="s">
        <v>157</v>
      </c>
      <c r="U96" s="363"/>
      <c r="V96" s="363"/>
      <c r="W96" s="363"/>
      <c r="X96" s="363"/>
      <c r="Y96" s="363"/>
      <c r="Z96" s="363"/>
      <c r="AA96" s="363"/>
      <c r="AB96" s="363"/>
      <c r="AC96" s="364">
        <f>市区町村別内訳シート!H14</f>
        <v>0</v>
      </c>
      <c r="AD96" s="365"/>
      <c r="AE96" s="365"/>
      <c r="AF96" s="365"/>
      <c r="AG96" s="366"/>
      <c r="AH96" s="367">
        <v>58</v>
      </c>
      <c r="AI96" s="368"/>
      <c r="AJ96" s="362" t="s">
        <v>182</v>
      </c>
      <c r="AK96" s="363"/>
      <c r="AL96" s="363"/>
      <c r="AM96" s="363"/>
      <c r="AN96" s="363"/>
      <c r="AO96" s="363"/>
      <c r="AP96" s="363"/>
      <c r="AQ96" s="363"/>
      <c r="AR96" s="363"/>
      <c r="AS96" s="364">
        <f>市区町村別内訳シート!L14</f>
        <v>0</v>
      </c>
      <c r="AT96" s="365"/>
      <c r="AU96" s="365"/>
      <c r="AV96" s="365"/>
      <c r="AW96" s="366"/>
    </row>
    <row r="97" spans="2:49" ht="30" customHeight="1" x14ac:dyDescent="0.2">
      <c r="B97" s="367">
        <v>9</v>
      </c>
      <c r="C97" s="368"/>
      <c r="D97" s="362" t="s">
        <v>134</v>
      </c>
      <c r="E97" s="363"/>
      <c r="F97" s="363"/>
      <c r="G97" s="363"/>
      <c r="H97" s="363"/>
      <c r="I97" s="363"/>
      <c r="J97" s="363"/>
      <c r="K97" s="363"/>
      <c r="L97" s="363"/>
      <c r="M97" s="364">
        <f>市区町村別内訳シート!D15</f>
        <v>0</v>
      </c>
      <c r="N97" s="365"/>
      <c r="O97" s="365"/>
      <c r="P97" s="365"/>
      <c r="Q97" s="366"/>
      <c r="R97" s="367">
        <v>34</v>
      </c>
      <c r="S97" s="368"/>
      <c r="T97" s="362" t="s">
        <v>158</v>
      </c>
      <c r="U97" s="363"/>
      <c r="V97" s="363"/>
      <c r="W97" s="363"/>
      <c r="X97" s="363"/>
      <c r="Y97" s="363"/>
      <c r="Z97" s="363"/>
      <c r="AA97" s="363"/>
      <c r="AB97" s="363"/>
      <c r="AC97" s="364">
        <f>市区町村別内訳シート!H15</f>
        <v>0</v>
      </c>
      <c r="AD97" s="365"/>
      <c r="AE97" s="365"/>
      <c r="AF97" s="365"/>
      <c r="AG97" s="366"/>
      <c r="AH97" s="367">
        <v>59</v>
      </c>
      <c r="AI97" s="368"/>
      <c r="AJ97" s="362" t="s">
        <v>183</v>
      </c>
      <c r="AK97" s="363"/>
      <c r="AL97" s="363"/>
      <c r="AM97" s="363"/>
      <c r="AN97" s="363"/>
      <c r="AO97" s="363"/>
      <c r="AP97" s="363"/>
      <c r="AQ97" s="363"/>
      <c r="AR97" s="363"/>
      <c r="AS97" s="364">
        <f>市区町村別内訳シート!L15</f>
        <v>0</v>
      </c>
      <c r="AT97" s="365"/>
      <c r="AU97" s="365"/>
      <c r="AV97" s="365"/>
      <c r="AW97" s="366"/>
    </row>
    <row r="98" spans="2:49" ht="30" customHeight="1" x14ac:dyDescent="0.2">
      <c r="B98" s="367">
        <v>10</v>
      </c>
      <c r="C98" s="368"/>
      <c r="D98" s="362" t="s">
        <v>135</v>
      </c>
      <c r="E98" s="363"/>
      <c r="F98" s="363"/>
      <c r="G98" s="363"/>
      <c r="H98" s="363"/>
      <c r="I98" s="363"/>
      <c r="J98" s="363"/>
      <c r="K98" s="363"/>
      <c r="L98" s="363"/>
      <c r="M98" s="364">
        <f>市区町村別内訳シート!D16</f>
        <v>0</v>
      </c>
      <c r="N98" s="365"/>
      <c r="O98" s="365"/>
      <c r="P98" s="365"/>
      <c r="Q98" s="366"/>
      <c r="R98" s="367">
        <v>35</v>
      </c>
      <c r="S98" s="368"/>
      <c r="T98" s="362" t="s">
        <v>159</v>
      </c>
      <c r="U98" s="363"/>
      <c r="V98" s="363"/>
      <c r="W98" s="363"/>
      <c r="X98" s="363"/>
      <c r="Y98" s="363"/>
      <c r="Z98" s="363"/>
      <c r="AA98" s="363"/>
      <c r="AB98" s="363"/>
      <c r="AC98" s="364">
        <f>市区町村別内訳シート!H16</f>
        <v>0</v>
      </c>
      <c r="AD98" s="365"/>
      <c r="AE98" s="365"/>
      <c r="AF98" s="365"/>
      <c r="AG98" s="366"/>
      <c r="AH98" s="367">
        <v>60</v>
      </c>
      <c r="AI98" s="368"/>
      <c r="AJ98" s="362" t="s">
        <v>184</v>
      </c>
      <c r="AK98" s="363"/>
      <c r="AL98" s="363"/>
      <c r="AM98" s="363"/>
      <c r="AN98" s="363"/>
      <c r="AO98" s="363"/>
      <c r="AP98" s="363"/>
      <c r="AQ98" s="363"/>
      <c r="AR98" s="363"/>
      <c r="AS98" s="364">
        <f>市区町村別内訳シート!L16</f>
        <v>0</v>
      </c>
      <c r="AT98" s="365"/>
      <c r="AU98" s="365"/>
      <c r="AV98" s="365"/>
      <c r="AW98" s="366"/>
    </row>
    <row r="99" spans="2:49" ht="30" customHeight="1" x14ac:dyDescent="0.2">
      <c r="B99" s="367">
        <v>11</v>
      </c>
      <c r="C99" s="368"/>
      <c r="D99" s="362" t="s">
        <v>136</v>
      </c>
      <c r="E99" s="363"/>
      <c r="F99" s="363"/>
      <c r="G99" s="363"/>
      <c r="H99" s="363"/>
      <c r="I99" s="363"/>
      <c r="J99" s="363"/>
      <c r="K99" s="363"/>
      <c r="L99" s="363"/>
      <c r="M99" s="364">
        <f>市区町村別内訳シート!D17</f>
        <v>0</v>
      </c>
      <c r="N99" s="365"/>
      <c r="O99" s="365"/>
      <c r="P99" s="365"/>
      <c r="Q99" s="366"/>
      <c r="R99" s="367">
        <v>36</v>
      </c>
      <c r="S99" s="368"/>
      <c r="T99" s="362" t="s">
        <v>160</v>
      </c>
      <c r="U99" s="363"/>
      <c r="V99" s="363"/>
      <c r="W99" s="363"/>
      <c r="X99" s="363"/>
      <c r="Y99" s="363"/>
      <c r="Z99" s="363"/>
      <c r="AA99" s="363"/>
      <c r="AB99" s="363"/>
      <c r="AC99" s="364">
        <f>市区町村別内訳シート!H17</f>
        <v>0</v>
      </c>
      <c r="AD99" s="365"/>
      <c r="AE99" s="365"/>
      <c r="AF99" s="365"/>
      <c r="AG99" s="366"/>
      <c r="AH99" s="367">
        <v>61</v>
      </c>
      <c r="AI99" s="368"/>
      <c r="AJ99" s="362" t="s">
        <v>185</v>
      </c>
      <c r="AK99" s="363"/>
      <c r="AL99" s="363"/>
      <c r="AM99" s="363"/>
      <c r="AN99" s="363"/>
      <c r="AO99" s="363"/>
      <c r="AP99" s="363"/>
      <c r="AQ99" s="363"/>
      <c r="AR99" s="363"/>
      <c r="AS99" s="364">
        <f>市区町村別内訳シート!L17</f>
        <v>0</v>
      </c>
      <c r="AT99" s="365"/>
      <c r="AU99" s="365"/>
      <c r="AV99" s="365"/>
      <c r="AW99" s="366"/>
    </row>
    <row r="100" spans="2:49" ht="30" customHeight="1" x14ac:dyDescent="0.2">
      <c r="B100" s="367">
        <v>12</v>
      </c>
      <c r="C100" s="368"/>
      <c r="D100" s="362" t="s">
        <v>137</v>
      </c>
      <c r="E100" s="363"/>
      <c r="F100" s="363"/>
      <c r="G100" s="363"/>
      <c r="H100" s="363"/>
      <c r="I100" s="363"/>
      <c r="J100" s="363"/>
      <c r="K100" s="363"/>
      <c r="L100" s="363"/>
      <c r="M100" s="364">
        <f>市区町村別内訳シート!D18</f>
        <v>0</v>
      </c>
      <c r="N100" s="365"/>
      <c r="O100" s="365"/>
      <c r="P100" s="365"/>
      <c r="Q100" s="366"/>
      <c r="R100" s="367">
        <v>37</v>
      </c>
      <c r="S100" s="368"/>
      <c r="T100" s="362" t="s">
        <v>161</v>
      </c>
      <c r="U100" s="363"/>
      <c r="V100" s="363"/>
      <c r="W100" s="363"/>
      <c r="X100" s="363"/>
      <c r="Y100" s="363"/>
      <c r="Z100" s="363"/>
      <c r="AA100" s="363"/>
      <c r="AB100" s="363"/>
      <c r="AC100" s="364">
        <f>市区町村別内訳シート!H18</f>
        <v>0</v>
      </c>
      <c r="AD100" s="365"/>
      <c r="AE100" s="365"/>
      <c r="AF100" s="365"/>
      <c r="AG100" s="366"/>
      <c r="AH100" s="367">
        <v>62</v>
      </c>
      <c r="AI100" s="368"/>
      <c r="AJ100" s="362" t="s">
        <v>186</v>
      </c>
      <c r="AK100" s="363"/>
      <c r="AL100" s="363"/>
      <c r="AM100" s="363"/>
      <c r="AN100" s="363"/>
      <c r="AO100" s="363"/>
      <c r="AP100" s="363"/>
      <c r="AQ100" s="363"/>
      <c r="AR100" s="363"/>
      <c r="AS100" s="364">
        <f>市区町村別内訳シート!L18</f>
        <v>0</v>
      </c>
      <c r="AT100" s="365"/>
      <c r="AU100" s="365"/>
      <c r="AV100" s="365"/>
      <c r="AW100" s="366"/>
    </row>
    <row r="101" spans="2:49" ht="30" customHeight="1" x14ac:dyDescent="0.2">
      <c r="B101" s="367">
        <v>13</v>
      </c>
      <c r="C101" s="368"/>
      <c r="D101" s="362" t="s">
        <v>120</v>
      </c>
      <c r="E101" s="363"/>
      <c r="F101" s="363"/>
      <c r="G101" s="363"/>
      <c r="H101" s="363"/>
      <c r="I101" s="363"/>
      <c r="J101" s="363"/>
      <c r="K101" s="363"/>
      <c r="L101" s="363"/>
      <c r="M101" s="364">
        <f>市区町村別内訳シート!D19</f>
        <v>0</v>
      </c>
      <c r="N101" s="365"/>
      <c r="O101" s="365"/>
      <c r="P101" s="365"/>
      <c r="Q101" s="366"/>
      <c r="R101" s="367">
        <v>38</v>
      </c>
      <c r="S101" s="368"/>
      <c r="T101" s="362" t="s">
        <v>162</v>
      </c>
      <c r="U101" s="363"/>
      <c r="V101" s="363"/>
      <c r="W101" s="363"/>
      <c r="X101" s="363"/>
      <c r="Y101" s="363"/>
      <c r="Z101" s="363"/>
      <c r="AA101" s="363"/>
      <c r="AB101" s="363"/>
      <c r="AC101" s="364">
        <f>市区町村別内訳シート!H19</f>
        <v>0</v>
      </c>
      <c r="AD101" s="365"/>
      <c r="AE101" s="365"/>
      <c r="AF101" s="365"/>
      <c r="AG101" s="366"/>
      <c r="AH101" s="367">
        <v>63</v>
      </c>
      <c r="AI101" s="368"/>
      <c r="AJ101" s="362" t="s">
        <v>187</v>
      </c>
      <c r="AK101" s="363"/>
      <c r="AL101" s="363"/>
      <c r="AM101" s="363"/>
      <c r="AN101" s="363"/>
      <c r="AO101" s="363"/>
      <c r="AP101" s="363"/>
      <c r="AQ101" s="363"/>
      <c r="AR101" s="363"/>
      <c r="AS101" s="364">
        <f>市区町村別内訳シート!L19</f>
        <v>0</v>
      </c>
      <c r="AT101" s="365"/>
      <c r="AU101" s="365"/>
      <c r="AV101" s="365"/>
      <c r="AW101" s="366"/>
    </row>
    <row r="102" spans="2:49" ht="30" customHeight="1" x14ac:dyDescent="0.2">
      <c r="B102" s="367">
        <v>14</v>
      </c>
      <c r="C102" s="368"/>
      <c r="D102" s="362" t="s">
        <v>138</v>
      </c>
      <c r="E102" s="363"/>
      <c r="F102" s="363"/>
      <c r="G102" s="363"/>
      <c r="H102" s="363"/>
      <c r="I102" s="363"/>
      <c r="J102" s="363"/>
      <c r="K102" s="363"/>
      <c r="L102" s="363"/>
      <c r="M102" s="364">
        <f>市区町村別内訳シート!D20</f>
        <v>0</v>
      </c>
      <c r="N102" s="365"/>
      <c r="O102" s="365"/>
      <c r="P102" s="365"/>
      <c r="Q102" s="366"/>
      <c r="R102" s="367">
        <v>39</v>
      </c>
      <c r="S102" s="368"/>
      <c r="T102" s="362" t="s">
        <v>163</v>
      </c>
      <c r="U102" s="363"/>
      <c r="V102" s="363"/>
      <c r="W102" s="363"/>
      <c r="X102" s="363"/>
      <c r="Y102" s="363"/>
      <c r="Z102" s="363"/>
      <c r="AA102" s="363"/>
      <c r="AB102" s="363"/>
      <c r="AC102" s="364">
        <f>市区町村別内訳シート!H20</f>
        <v>0</v>
      </c>
      <c r="AD102" s="365"/>
      <c r="AE102" s="365"/>
      <c r="AF102" s="365"/>
      <c r="AG102" s="366"/>
      <c r="AH102" s="367">
        <v>64</v>
      </c>
      <c r="AI102" s="368"/>
      <c r="AJ102" s="362" t="s">
        <v>188</v>
      </c>
      <c r="AK102" s="363"/>
      <c r="AL102" s="363"/>
      <c r="AM102" s="363"/>
      <c r="AN102" s="363"/>
      <c r="AO102" s="363"/>
      <c r="AP102" s="363"/>
      <c r="AQ102" s="363"/>
      <c r="AR102" s="363"/>
      <c r="AS102" s="364">
        <f>市区町村別内訳シート!L20</f>
        <v>0</v>
      </c>
      <c r="AT102" s="365"/>
      <c r="AU102" s="365"/>
      <c r="AV102" s="365"/>
      <c r="AW102" s="366"/>
    </row>
    <row r="103" spans="2:49" ht="30" customHeight="1" x14ac:dyDescent="0.2">
      <c r="B103" s="367">
        <v>15</v>
      </c>
      <c r="C103" s="368"/>
      <c r="D103" s="362" t="s">
        <v>139</v>
      </c>
      <c r="E103" s="363"/>
      <c r="F103" s="363"/>
      <c r="G103" s="363"/>
      <c r="H103" s="363"/>
      <c r="I103" s="363"/>
      <c r="J103" s="363"/>
      <c r="K103" s="363"/>
      <c r="L103" s="363"/>
      <c r="M103" s="364">
        <f>市区町村別内訳シート!D21</f>
        <v>0</v>
      </c>
      <c r="N103" s="365"/>
      <c r="O103" s="365"/>
      <c r="P103" s="365"/>
      <c r="Q103" s="366"/>
      <c r="R103" s="367">
        <v>40</v>
      </c>
      <c r="S103" s="368"/>
      <c r="T103" s="362" t="s">
        <v>164</v>
      </c>
      <c r="U103" s="363"/>
      <c r="V103" s="363"/>
      <c r="W103" s="363"/>
      <c r="X103" s="363"/>
      <c r="Y103" s="363"/>
      <c r="Z103" s="363"/>
      <c r="AA103" s="363"/>
      <c r="AB103" s="363"/>
      <c r="AC103" s="364">
        <f>市区町村別内訳シート!H21</f>
        <v>0</v>
      </c>
      <c r="AD103" s="365"/>
      <c r="AE103" s="365"/>
      <c r="AF103" s="365"/>
      <c r="AG103" s="366"/>
      <c r="AH103" s="367">
        <v>65</v>
      </c>
      <c r="AI103" s="368"/>
      <c r="AJ103" s="362" t="s">
        <v>189</v>
      </c>
      <c r="AK103" s="363"/>
      <c r="AL103" s="363"/>
      <c r="AM103" s="363"/>
      <c r="AN103" s="363"/>
      <c r="AO103" s="363"/>
      <c r="AP103" s="363"/>
      <c r="AQ103" s="363"/>
      <c r="AR103" s="363"/>
      <c r="AS103" s="364">
        <f>市区町村別内訳シート!L21</f>
        <v>0</v>
      </c>
      <c r="AT103" s="365"/>
      <c r="AU103" s="365"/>
      <c r="AV103" s="365"/>
      <c r="AW103" s="366"/>
    </row>
    <row r="104" spans="2:49" ht="30" customHeight="1" x14ac:dyDescent="0.2">
      <c r="B104" s="367">
        <v>16</v>
      </c>
      <c r="C104" s="368"/>
      <c r="D104" s="362" t="s">
        <v>140</v>
      </c>
      <c r="E104" s="363"/>
      <c r="F104" s="363"/>
      <c r="G104" s="363"/>
      <c r="H104" s="363"/>
      <c r="I104" s="363"/>
      <c r="J104" s="363"/>
      <c r="K104" s="363"/>
      <c r="L104" s="363"/>
      <c r="M104" s="364">
        <f>市区町村別内訳シート!D22</f>
        <v>0</v>
      </c>
      <c r="N104" s="365"/>
      <c r="O104" s="365"/>
      <c r="P104" s="365"/>
      <c r="Q104" s="366"/>
      <c r="R104" s="367">
        <v>41</v>
      </c>
      <c r="S104" s="368"/>
      <c r="T104" s="362" t="s">
        <v>165</v>
      </c>
      <c r="U104" s="363"/>
      <c r="V104" s="363"/>
      <c r="W104" s="363"/>
      <c r="X104" s="363"/>
      <c r="Y104" s="363"/>
      <c r="Z104" s="363"/>
      <c r="AA104" s="363"/>
      <c r="AB104" s="363"/>
      <c r="AC104" s="364">
        <f>市区町村別内訳シート!H22</f>
        <v>0</v>
      </c>
      <c r="AD104" s="365"/>
      <c r="AE104" s="365"/>
      <c r="AF104" s="365"/>
      <c r="AG104" s="366"/>
      <c r="AH104" s="367">
        <v>66</v>
      </c>
      <c r="AI104" s="368"/>
      <c r="AJ104" s="362" t="s">
        <v>190</v>
      </c>
      <c r="AK104" s="363"/>
      <c r="AL104" s="363"/>
      <c r="AM104" s="363"/>
      <c r="AN104" s="363"/>
      <c r="AO104" s="363"/>
      <c r="AP104" s="363"/>
      <c r="AQ104" s="363"/>
      <c r="AR104" s="363"/>
      <c r="AS104" s="364">
        <f>市区町村別内訳シート!L22</f>
        <v>0</v>
      </c>
      <c r="AT104" s="365"/>
      <c r="AU104" s="365"/>
      <c r="AV104" s="365"/>
      <c r="AW104" s="366"/>
    </row>
    <row r="105" spans="2:49" ht="30" customHeight="1" x14ac:dyDescent="0.2">
      <c r="B105" s="367">
        <v>17</v>
      </c>
      <c r="C105" s="368"/>
      <c r="D105" s="362" t="s">
        <v>141</v>
      </c>
      <c r="E105" s="363"/>
      <c r="F105" s="363"/>
      <c r="G105" s="363"/>
      <c r="H105" s="363"/>
      <c r="I105" s="363"/>
      <c r="J105" s="363"/>
      <c r="K105" s="363"/>
      <c r="L105" s="363"/>
      <c r="M105" s="364">
        <f>市区町村別内訳シート!D23</f>
        <v>0</v>
      </c>
      <c r="N105" s="365"/>
      <c r="O105" s="365"/>
      <c r="P105" s="365"/>
      <c r="Q105" s="366"/>
      <c r="R105" s="367">
        <v>42</v>
      </c>
      <c r="S105" s="368"/>
      <c r="T105" s="362" t="s">
        <v>166</v>
      </c>
      <c r="U105" s="363"/>
      <c r="V105" s="363"/>
      <c r="W105" s="363"/>
      <c r="X105" s="363"/>
      <c r="Y105" s="363"/>
      <c r="Z105" s="363"/>
      <c r="AA105" s="363"/>
      <c r="AB105" s="363"/>
      <c r="AC105" s="364">
        <f>市区町村別内訳シート!H23</f>
        <v>0</v>
      </c>
      <c r="AD105" s="365"/>
      <c r="AE105" s="365"/>
      <c r="AF105" s="365"/>
      <c r="AG105" s="366"/>
      <c r="AH105" s="367">
        <v>67</v>
      </c>
      <c r="AI105" s="368"/>
      <c r="AJ105" s="362" t="s">
        <v>191</v>
      </c>
      <c r="AK105" s="363"/>
      <c r="AL105" s="363"/>
      <c r="AM105" s="363"/>
      <c r="AN105" s="363"/>
      <c r="AO105" s="363"/>
      <c r="AP105" s="363"/>
      <c r="AQ105" s="363"/>
      <c r="AR105" s="363"/>
      <c r="AS105" s="364">
        <f>市区町村別内訳シート!L23</f>
        <v>0</v>
      </c>
      <c r="AT105" s="365"/>
      <c r="AU105" s="365"/>
      <c r="AV105" s="365"/>
      <c r="AW105" s="366"/>
    </row>
    <row r="106" spans="2:49" ht="30" customHeight="1" x14ac:dyDescent="0.2">
      <c r="B106" s="367">
        <v>18</v>
      </c>
      <c r="C106" s="368"/>
      <c r="D106" s="362" t="s">
        <v>142</v>
      </c>
      <c r="E106" s="363"/>
      <c r="F106" s="363"/>
      <c r="G106" s="363"/>
      <c r="H106" s="363"/>
      <c r="I106" s="363"/>
      <c r="J106" s="363"/>
      <c r="K106" s="363"/>
      <c r="L106" s="363"/>
      <c r="M106" s="364">
        <f>市区町村別内訳シート!D24</f>
        <v>0</v>
      </c>
      <c r="N106" s="365"/>
      <c r="O106" s="365"/>
      <c r="P106" s="365"/>
      <c r="Q106" s="366"/>
      <c r="R106" s="367">
        <v>43</v>
      </c>
      <c r="S106" s="368"/>
      <c r="T106" s="362" t="s">
        <v>167</v>
      </c>
      <c r="U106" s="363"/>
      <c r="V106" s="363"/>
      <c r="W106" s="363"/>
      <c r="X106" s="363"/>
      <c r="Y106" s="363"/>
      <c r="Z106" s="363"/>
      <c r="AA106" s="363"/>
      <c r="AB106" s="363"/>
      <c r="AC106" s="364">
        <f>市区町村別内訳シート!H24</f>
        <v>0</v>
      </c>
      <c r="AD106" s="365"/>
      <c r="AE106" s="365"/>
      <c r="AF106" s="365"/>
      <c r="AG106" s="366"/>
      <c r="AH106" s="367">
        <v>68</v>
      </c>
      <c r="AI106" s="368"/>
      <c r="AJ106" s="362" t="s">
        <v>192</v>
      </c>
      <c r="AK106" s="363"/>
      <c r="AL106" s="363"/>
      <c r="AM106" s="363"/>
      <c r="AN106" s="363"/>
      <c r="AO106" s="363"/>
      <c r="AP106" s="363"/>
      <c r="AQ106" s="363"/>
      <c r="AR106" s="363"/>
      <c r="AS106" s="364">
        <f>市区町村別内訳シート!L24</f>
        <v>0</v>
      </c>
      <c r="AT106" s="365"/>
      <c r="AU106" s="365"/>
      <c r="AV106" s="365"/>
      <c r="AW106" s="366"/>
    </row>
    <row r="107" spans="2:49" ht="30" customHeight="1" x14ac:dyDescent="0.2">
      <c r="B107" s="367">
        <v>19</v>
      </c>
      <c r="C107" s="368"/>
      <c r="D107" s="362" t="s">
        <v>143</v>
      </c>
      <c r="E107" s="363"/>
      <c r="F107" s="363"/>
      <c r="G107" s="363"/>
      <c r="H107" s="363"/>
      <c r="I107" s="363"/>
      <c r="J107" s="363"/>
      <c r="K107" s="363"/>
      <c r="L107" s="363"/>
      <c r="M107" s="364">
        <f>市区町村別内訳シート!D25</f>
        <v>0</v>
      </c>
      <c r="N107" s="365"/>
      <c r="O107" s="365"/>
      <c r="P107" s="365"/>
      <c r="Q107" s="366"/>
      <c r="R107" s="367">
        <v>44</v>
      </c>
      <c r="S107" s="368"/>
      <c r="T107" s="362" t="s">
        <v>168</v>
      </c>
      <c r="U107" s="363"/>
      <c r="V107" s="363"/>
      <c r="W107" s="363"/>
      <c r="X107" s="363"/>
      <c r="Y107" s="363"/>
      <c r="Z107" s="363"/>
      <c r="AA107" s="363"/>
      <c r="AB107" s="363"/>
      <c r="AC107" s="364">
        <f>市区町村別内訳シート!H25</f>
        <v>0</v>
      </c>
      <c r="AD107" s="365"/>
      <c r="AE107" s="365"/>
      <c r="AF107" s="365"/>
      <c r="AG107" s="366"/>
      <c r="AH107" s="367">
        <v>69</v>
      </c>
      <c r="AI107" s="368"/>
      <c r="AJ107" s="362" t="s">
        <v>193</v>
      </c>
      <c r="AK107" s="363"/>
      <c r="AL107" s="363"/>
      <c r="AM107" s="363"/>
      <c r="AN107" s="363"/>
      <c r="AO107" s="363"/>
      <c r="AP107" s="363"/>
      <c r="AQ107" s="363"/>
      <c r="AR107" s="363"/>
      <c r="AS107" s="364">
        <f>市区町村別内訳シート!L25</f>
        <v>0</v>
      </c>
      <c r="AT107" s="365"/>
      <c r="AU107" s="365"/>
      <c r="AV107" s="365"/>
      <c r="AW107" s="366"/>
    </row>
    <row r="108" spans="2:49" ht="30" customHeight="1" x14ac:dyDescent="0.2">
      <c r="B108" s="367">
        <v>20</v>
      </c>
      <c r="C108" s="368"/>
      <c r="D108" s="362" t="s">
        <v>144</v>
      </c>
      <c r="E108" s="363"/>
      <c r="F108" s="363"/>
      <c r="G108" s="363"/>
      <c r="H108" s="363"/>
      <c r="I108" s="363"/>
      <c r="J108" s="363"/>
      <c r="K108" s="363"/>
      <c r="L108" s="363"/>
      <c r="M108" s="364">
        <f>市区町村別内訳シート!D26</f>
        <v>0</v>
      </c>
      <c r="N108" s="365"/>
      <c r="O108" s="365"/>
      <c r="P108" s="365"/>
      <c r="Q108" s="366"/>
      <c r="R108" s="367">
        <v>45</v>
      </c>
      <c r="S108" s="368"/>
      <c r="T108" s="362" t="s">
        <v>169</v>
      </c>
      <c r="U108" s="363"/>
      <c r="V108" s="363"/>
      <c r="W108" s="363"/>
      <c r="X108" s="363"/>
      <c r="Y108" s="363"/>
      <c r="Z108" s="363"/>
      <c r="AA108" s="363"/>
      <c r="AB108" s="363"/>
      <c r="AC108" s="364">
        <f>市区町村別内訳シート!H26</f>
        <v>0</v>
      </c>
      <c r="AD108" s="365"/>
      <c r="AE108" s="365"/>
      <c r="AF108" s="365"/>
      <c r="AG108" s="366"/>
      <c r="AH108" s="367">
        <v>70</v>
      </c>
      <c r="AI108" s="368"/>
      <c r="AJ108" s="362" t="s">
        <v>194</v>
      </c>
      <c r="AK108" s="363"/>
      <c r="AL108" s="363"/>
      <c r="AM108" s="363"/>
      <c r="AN108" s="363"/>
      <c r="AO108" s="363"/>
      <c r="AP108" s="363"/>
      <c r="AQ108" s="363"/>
      <c r="AR108" s="363"/>
      <c r="AS108" s="364">
        <f>市区町村別内訳シート!L26</f>
        <v>0</v>
      </c>
      <c r="AT108" s="365"/>
      <c r="AU108" s="365"/>
      <c r="AV108" s="365"/>
      <c r="AW108" s="366"/>
    </row>
    <row r="109" spans="2:49" ht="30" customHeight="1" x14ac:dyDescent="0.2">
      <c r="B109" s="367">
        <v>21</v>
      </c>
      <c r="C109" s="368"/>
      <c r="D109" s="362" t="s">
        <v>145</v>
      </c>
      <c r="E109" s="363"/>
      <c r="F109" s="363"/>
      <c r="G109" s="363"/>
      <c r="H109" s="363"/>
      <c r="I109" s="363"/>
      <c r="J109" s="363"/>
      <c r="K109" s="363"/>
      <c r="L109" s="363"/>
      <c r="M109" s="364">
        <f>市区町村別内訳シート!D27</f>
        <v>0</v>
      </c>
      <c r="N109" s="365"/>
      <c r="O109" s="365"/>
      <c r="P109" s="365"/>
      <c r="Q109" s="366"/>
      <c r="R109" s="367">
        <v>46</v>
      </c>
      <c r="S109" s="368"/>
      <c r="T109" s="362" t="s">
        <v>170</v>
      </c>
      <c r="U109" s="363"/>
      <c r="V109" s="363"/>
      <c r="W109" s="363"/>
      <c r="X109" s="363"/>
      <c r="Y109" s="363"/>
      <c r="Z109" s="363"/>
      <c r="AA109" s="363"/>
      <c r="AB109" s="363"/>
      <c r="AC109" s="364">
        <f>市区町村別内訳シート!H27</f>
        <v>0</v>
      </c>
      <c r="AD109" s="365"/>
      <c r="AE109" s="365"/>
      <c r="AF109" s="365"/>
      <c r="AG109" s="366"/>
      <c r="AH109" s="367">
        <v>71</v>
      </c>
      <c r="AI109" s="368"/>
      <c r="AJ109" s="362" t="s">
        <v>195</v>
      </c>
      <c r="AK109" s="363"/>
      <c r="AL109" s="363"/>
      <c r="AM109" s="363"/>
      <c r="AN109" s="363"/>
      <c r="AO109" s="363"/>
      <c r="AP109" s="363"/>
      <c r="AQ109" s="363"/>
      <c r="AR109" s="363"/>
      <c r="AS109" s="364">
        <f>市区町村別内訳シート!L27</f>
        <v>0</v>
      </c>
      <c r="AT109" s="365"/>
      <c r="AU109" s="365"/>
      <c r="AV109" s="365"/>
      <c r="AW109" s="366"/>
    </row>
    <row r="110" spans="2:49" ht="30" customHeight="1" x14ac:dyDescent="0.2">
      <c r="B110" s="367">
        <v>22</v>
      </c>
      <c r="C110" s="368"/>
      <c r="D110" s="362" t="s">
        <v>148</v>
      </c>
      <c r="E110" s="363"/>
      <c r="F110" s="363"/>
      <c r="G110" s="363"/>
      <c r="H110" s="363"/>
      <c r="I110" s="363"/>
      <c r="J110" s="363"/>
      <c r="K110" s="363"/>
      <c r="L110" s="363"/>
      <c r="M110" s="364">
        <f>市区町村別内訳シート!D28</f>
        <v>0</v>
      </c>
      <c r="N110" s="365"/>
      <c r="O110" s="365"/>
      <c r="P110" s="365"/>
      <c r="Q110" s="366"/>
      <c r="R110" s="367">
        <v>47</v>
      </c>
      <c r="S110" s="368"/>
      <c r="T110" s="362" t="s">
        <v>171</v>
      </c>
      <c r="U110" s="363"/>
      <c r="V110" s="363"/>
      <c r="W110" s="363"/>
      <c r="X110" s="363"/>
      <c r="Y110" s="363"/>
      <c r="Z110" s="363"/>
      <c r="AA110" s="363"/>
      <c r="AB110" s="363"/>
      <c r="AC110" s="364">
        <f>市区町村別内訳シート!H28</f>
        <v>0</v>
      </c>
      <c r="AD110" s="365"/>
      <c r="AE110" s="365"/>
      <c r="AF110" s="365"/>
      <c r="AG110" s="366"/>
      <c r="AH110" s="367">
        <v>72</v>
      </c>
      <c r="AI110" s="368"/>
      <c r="AJ110" s="362" t="s">
        <v>196</v>
      </c>
      <c r="AK110" s="363"/>
      <c r="AL110" s="363"/>
      <c r="AM110" s="363"/>
      <c r="AN110" s="363"/>
      <c r="AO110" s="363"/>
      <c r="AP110" s="363"/>
      <c r="AQ110" s="363"/>
      <c r="AR110" s="363"/>
      <c r="AS110" s="364">
        <f>市区町村別内訳シート!L28</f>
        <v>0</v>
      </c>
      <c r="AT110" s="365"/>
      <c r="AU110" s="365"/>
      <c r="AV110" s="365"/>
      <c r="AW110" s="366"/>
    </row>
    <row r="111" spans="2:49" ht="30" customHeight="1" x14ac:dyDescent="0.2">
      <c r="B111" s="367">
        <v>23</v>
      </c>
      <c r="C111" s="368"/>
      <c r="D111" s="362" t="s">
        <v>146</v>
      </c>
      <c r="E111" s="363"/>
      <c r="F111" s="363"/>
      <c r="G111" s="363"/>
      <c r="H111" s="363"/>
      <c r="I111" s="363"/>
      <c r="J111" s="363"/>
      <c r="K111" s="363"/>
      <c r="L111" s="369"/>
      <c r="M111" s="364">
        <f>市区町村別内訳シート!D29</f>
        <v>0</v>
      </c>
      <c r="N111" s="365"/>
      <c r="O111" s="365"/>
      <c r="P111" s="365"/>
      <c r="Q111" s="366"/>
      <c r="R111" s="367">
        <v>48</v>
      </c>
      <c r="S111" s="368"/>
      <c r="T111" s="362" t="s">
        <v>172</v>
      </c>
      <c r="U111" s="363"/>
      <c r="V111" s="363"/>
      <c r="W111" s="363"/>
      <c r="X111" s="363"/>
      <c r="Y111" s="363"/>
      <c r="Z111" s="363"/>
      <c r="AA111" s="363"/>
      <c r="AB111" s="363"/>
      <c r="AC111" s="364">
        <f>市区町村別内訳シート!H29</f>
        <v>0</v>
      </c>
      <c r="AD111" s="365"/>
      <c r="AE111" s="365"/>
      <c r="AF111" s="365"/>
      <c r="AG111" s="366"/>
      <c r="AH111" s="367"/>
      <c r="AI111" s="368"/>
      <c r="AJ111" s="362"/>
      <c r="AK111" s="363"/>
      <c r="AL111" s="363"/>
      <c r="AM111" s="363"/>
      <c r="AN111" s="363"/>
      <c r="AO111" s="363"/>
      <c r="AP111" s="363"/>
      <c r="AQ111" s="363"/>
      <c r="AR111" s="363"/>
      <c r="AS111" s="376"/>
      <c r="AT111" s="377"/>
      <c r="AU111" s="377"/>
      <c r="AV111" s="377"/>
      <c r="AW111" s="378"/>
    </row>
    <row r="112" spans="2:49" ht="30" customHeight="1" thickBot="1" x14ac:dyDescent="0.25">
      <c r="B112" s="367">
        <v>24</v>
      </c>
      <c r="C112" s="368"/>
      <c r="D112" s="362" t="s">
        <v>149</v>
      </c>
      <c r="E112" s="363"/>
      <c r="F112" s="363"/>
      <c r="G112" s="363"/>
      <c r="H112" s="363"/>
      <c r="I112" s="363"/>
      <c r="J112" s="363"/>
      <c r="K112" s="363"/>
      <c r="L112" s="369"/>
      <c r="M112" s="364">
        <f>市区町村別内訳シート!D30</f>
        <v>0</v>
      </c>
      <c r="N112" s="365"/>
      <c r="O112" s="365"/>
      <c r="P112" s="365"/>
      <c r="Q112" s="366"/>
      <c r="R112" s="367">
        <v>49</v>
      </c>
      <c r="S112" s="368"/>
      <c r="T112" s="362" t="s">
        <v>173</v>
      </c>
      <c r="U112" s="363"/>
      <c r="V112" s="363"/>
      <c r="W112" s="363"/>
      <c r="X112" s="363"/>
      <c r="Y112" s="363"/>
      <c r="Z112" s="363"/>
      <c r="AA112" s="363"/>
      <c r="AB112" s="363"/>
      <c r="AC112" s="364">
        <f>市区町村別内訳シート!H30</f>
        <v>0</v>
      </c>
      <c r="AD112" s="365"/>
      <c r="AE112" s="365"/>
      <c r="AF112" s="365"/>
      <c r="AG112" s="366"/>
      <c r="AH112" s="379" t="s">
        <v>204</v>
      </c>
      <c r="AI112" s="380"/>
      <c r="AJ112" s="380"/>
      <c r="AK112" s="380"/>
      <c r="AL112" s="380"/>
      <c r="AM112" s="380"/>
      <c r="AN112" s="380"/>
      <c r="AO112" s="380"/>
      <c r="AP112" s="380"/>
      <c r="AQ112" s="380"/>
      <c r="AR112" s="381"/>
      <c r="AS112" s="364">
        <f>市区町村別内訳シート!L30</f>
        <v>0</v>
      </c>
      <c r="AT112" s="365"/>
      <c r="AU112" s="365"/>
      <c r="AV112" s="365"/>
      <c r="AW112" s="366"/>
    </row>
    <row r="113" spans="1:50" ht="30" customHeight="1" thickTop="1" thickBot="1" x14ac:dyDescent="0.25">
      <c r="B113" s="360">
        <v>25</v>
      </c>
      <c r="C113" s="361"/>
      <c r="D113" s="354" t="s">
        <v>147</v>
      </c>
      <c r="E113" s="355"/>
      <c r="F113" s="355"/>
      <c r="G113" s="355"/>
      <c r="H113" s="355"/>
      <c r="I113" s="355"/>
      <c r="J113" s="355"/>
      <c r="K113" s="355"/>
      <c r="L113" s="356"/>
      <c r="M113" s="357">
        <f>市区町村別内訳シート!D31</f>
        <v>0</v>
      </c>
      <c r="N113" s="358"/>
      <c r="O113" s="358"/>
      <c r="P113" s="358"/>
      <c r="Q113" s="359"/>
      <c r="R113" s="360">
        <v>50</v>
      </c>
      <c r="S113" s="361"/>
      <c r="T113" s="354" t="s">
        <v>174</v>
      </c>
      <c r="U113" s="355"/>
      <c r="V113" s="355"/>
      <c r="W113" s="355"/>
      <c r="X113" s="355"/>
      <c r="Y113" s="355"/>
      <c r="Z113" s="355"/>
      <c r="AA113" s="355"/>
      <c r="AB113" s="355"/>
      <c r="AC113" s="357">
        <f>市区町村別内訳シート!H31</f>
        <v>0</v>
      </c>
      <c r="AD113" s="358"/>
      <c r="AE113" s="358"/>
      <c r="AF113" s="358"/>
      <c r="AG113" s="359"/>
      <c r="AH113" s="371" t="s">
        <v>125</v>
      </c>
      <c r="AI113" s="300"/>
      <c r="AJ113" s="300"/>
      <c r="AK113" s="300"/>
      <c r="AL113" s="300"/>
      <c r="AM113" s="300"/>
      <c r="AN113" s="300"/>
      <c r="AO113" s="300"/>
      <c r="AP113" s="300"/>
      <c r="AQ113" s="300"/>
      <c r="AR113" s="372"/>
      <c r="AS113" s="373">
        <f>市区町村別内訳シート!$L$31</f>
        <v>0</v>
      </c>
      <c r="AT113" s="374"/>
      <c r="AU113" s="374"/>
      <c r="AV113" s="374"/>
      <c r="AW113" s="375"/>
    </row>
    <row r="114" spans="1:50" ht="10.5" customHeight="1" x14ac:dyDescent="0.2"/>
    <row r="115" spans="1:50" ht="7.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</row>
    <row r="116" spans="1:50" ht="7.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</row>
    <row r="117" spans="1:50" ht="7.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</row>
    <row r="118" spans="1:50" ht="7.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</row>
    <row r="119" spans="1:50" ht="10.5" customHeight="1" x14ac:dyDescent="0.2"/>
    <row r="120" spans="1:50" ht="10.5" customHeight="1" x14ac:dyDescent="0.2">
      <c r="AU120" s="336" t="s">
        <v>213</v>
      </c>
      <c r="AV120" s="336"/>
      <c r="AW120" s="336"/>
    </row>
    <row r="121" spans="1:50" ht="10.5" customHeight="1" x14ac:dyDescent="0.2">
      <c r="A121" s="337" t="s">
        <v>214</v>
      </c>
      <c r="B121" s="337"/>
      <c r="C121" s="337"/>
      <c r="D121" s="337"/>
      <c r="E121" s="337"/>
      <c r="F121" s="337"/>
      <c r="G121" s="337"/>
      <c r="H121" s="337"/>
      <c r="I121" s="337"/>
      <c r="J121" s="337"/>
      <c r="K121" s="337"/>
      <c r="L121" s="337"/>
      <c r="M121" s="337"/>
      <c r="N121" s="337"/>
      <c r="O121" s="337"/>
      <c r="P121" s="337"/>
      <c r="Q121" s="337"/>
      <c r="R121" s="337"/>
      <c r="S121" s="337"/>
      <c r="T121" s="337"/>
      <c r="U121" s="337"/>
      <c r="V121" s="337"/>
      <c r="W121" s="337"/>
      <c r="X121" s="337"/>
      <c r="Y121" s="337"/>
      <c r="Z121" s="337"/>
      <c r="AA121" s="337"/>
      <c r="AB121" s="337"/>
      <c r="AC121" s="337"/>
      <c r="AD121" s="337"/>
      <c r="AE121" s="337"/>
      <c r="AF121" s="337"/>
      <c r="AG121" s="337"/>
      <c r="AH121" s="337"/>
      <c r="AI121" s="337"/>
      <c r="AJ121" s="337"/>
      <c r="AK121" s="337"/>
      <c r="AL121" s="337"/>
      <c r="AM121" s="337"/>
      <c r="AN121" s="337"/>
      <c r="AO121" s="337"/>
      <c r="AP121" s="337"/>
      <c r="AQ121" s="337"/>
      <c r="AR121" s="337"/>
      <c r="AS121" s="337"/>
      <c r="AT121" s="337"/>
      <c r="AU121" s="337"/>
      <c r="AV121" s="337"/>
      <c r="AW121" s="337"/>
      <c r="AX121" s="337"/>
    </row>
    <row r="122" spans="1:50" ht="10.5" customHeight="1" thickBot="1" x14ac:dyDescent="0.25">
      <c r="A122" s="337"/>
      <c r="B122" s="337"/>
      <c r="C122" s="337"/>
      <c r="D122" s="337"/>
      <c r="E122" s="337"/>
      <c r="F122" s="337"/>
      <c r="G122" s="337"/>
      <c r="H122" s="337"/>
      <c r="I122" s="337"/>
      <c r="J122" s="337"/>
      <c r="K122" s="337"/>
      <c r="L122" s="337"/>
      <c r="M122" s="337"/>
      <c r="N122" s="337"/>
      <c r="O122" s="337"/>
      <c r="P122" s="337"/>
      <c r="Q122" s="337"/>
      <c r="R122" s="337"/>
      <c r="S122" s="337"/>
      <c r="T122" s="337"/>
      <c r="U122" s="337"/>
      <c r="V122" s="337"/>
      <c r="W122" s="337"/>
      <c r="X122" s="337"/>
      <c r="Y122" s="337"/>
      <c r="Z122" s="337"/>
      <c r="AA122" s="337"/>
      <c r="AB122" s="337"/>
      <c r="AC122" s="337"/>
      <c r="AD122" s="337"/>
      <c r="AE122" s="337"/>
      <c r="AF122" s="337"/>
      <c r="AG122" s="337"/>
      <c r="AH122" s="337"/>
      <c r="AI122" s="337"/>
      <c r="AJ122" s="337"/>
      <c r="AK122" s="337"/>
      <c r="AL122" s="337"/>
      <c r="AM122" s="337"/>
      <c r="AN122" s="337"/>
      <c r="AO122" s="337"/>
      <c r="AP122" s="337"/>
      <c r="AQ122" s="337"/>
      <c r="AR122" s="337"/>
      <c r="AS122" s="337"/>
      <c r="AT122" s="337"/>
      <c r="AU122" s="337"/>
      <c r="AV122" s="337"/>
      <c r="AW122" s="337"/>
      <c r="AX122" s="337"/>
    </row>
    <row r="123" spans="1:50" ht="15.75" customHeight="1" x14ac:dyDescent="0.2">
      <c r="B123" s="338" t="s">
        <v>219</v>
      </c>
      <c r="C123" s="332"/>
      <c r="D123" s="332"/>
      <c r="E123" s="332" t="s">
        <v>216</v>
      </c>
      <c r="F123" s="332"/>
      <c r="G123" s="332"/>
      <c r="H123" s="332"/>
      <c r="I123" s="332"/>
      <c r="J123" s="332"/>
      <c r="K123" s="332"/>
      <c r="L123" s="332"/>
      <c r="M123" s="332"/>
      <c r="N123" s="332" t="s">
        <v>217</v>
      </c>
      <c r="O123" s="332"/>
      <c r="P123" s="332"/>
      <c r="Q123" s="332"/>
      <c r="R123" s="332"/>
      <c r="S123" s="332"/>
      <c r="T123" s="332"/>
      <c r="U123" s="332"/>
      <c r="V123" s="332"/>
      <c r="W123" s="332"/>
      <c r="X123" s="332"/>
      <c r="Y123" s="332"/>
      <c r="Z123" s="332"/>
      <c r="AA123" s="332"/>
      <c r="AB123" s="332"/>
      <c r="AC123" s="334" t="s">
        <v>123</v>
      </c>
      <c r="AD123" s="334"/>
      <c r="AE123" s="334"/>
      <c r="AF123" s="334"/>
      <c r="AG123" s="334"/>
      <c r="AH123" s="340" t="s">
        <v>220</v>
      </c>
      <c r="AI123" s="341"/>
      <c r="AJ123" s="341"/>
      <c r="AK123" s="341"/>
      <c r="AL123" s="341"/>
      <c r="AM123" s="341"/>
      <c r="AN123" s="341"/>
      <c r="AO123" s="341"/>
      <c r="AP123" s="341"/>
      <c r="AQ123" s="341"/>
      <c r="AR123" s="341"/>
      <c r="AS123" s="341"/>
      <c r="AT123" s="341"/>
      <c r="AU123" s="341"/>
      <c r="AV123" s="341"/>
      <c r="AW123" s="342"/>
    </row>
    <row r="124" spans="1:50" ht="15.75" customHeight="1" thickBot="1" x14ac:dyDescent="0.25">
      <c r="B124" s="339"/>
      <c r="C124" s="333"/>
      <c r="D124" s="333"/>
      <c r="E124" s="333"/>
      <c r="F124" s="333"/>
      <c r="G124" s="333"/>
      <c r="H124" s="333"/>
      <c r="I124" s="333"/>
      <c r="J124" s="333"/>
      <c r="K124" s="333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3"/>
      <c r="AA124" s="333"/>
      <c r="AB124" s="333"/>
      <c r="AC124" s="335" t="s">
        <v>124</v>
      </c>
      <c r="AD124" s="335"/>
      <c r="AE124" s="335"/>
      <c r="AF124" s="335"/>
      <c r="AG124" s="335"/>
      <c r="AH124" s="343"/>
      <c r="AI124" s="344"/>
      <c r="AJ124" s="344"/>
      <c r="AK124" s="344"/>
      <c r="AL124" s="344"/>
      <c r="AM124" s="344"/>
      <c r="AN124" s="344"/>
      <c r="AO124" s="344"/>
      <c r="AP124" s="344"/>
      <c r="AQ124" s="344"/>
      <c r="AR124" s="344"/>
      <c r="AS124" s="344"/>
      <c r="AT124" s="344"/>
      <c r="AU124" s="344"/>
      <c r="AV124" s="344"/>
      <c r="AW124" s="345"/>
    </row>
    <row r="125" spans="1:50" ht="29.25" customHeight="1" thickTop="1" x14ac:dyDescent="0.2">
      <c r="B125" s="330">
        <v>1</v>
      </c>
      <c r="C125" s="331"/>
      <c r="D125" s="331"/>
      <c r="E125" s="346" t="str">
        <f>IF('(別紙）府外有権者内訳シート'!C7=0,"",'(別紙）府外有権者内訳シート'!C7)</f>
        <v/>
      </c>
      <c r="F125" s="347"/>
      <c r="G125" s="347"/>
      <c r="H125" s="347"/>
      <c r="I125" s="347"/>
      <c r="J125" s="347"/>
      <c r="K125" s="347"/>
      <c r="L125" s="347"/>
      <c r="M125" s="348"/>
      <c r="N125" s="349" t="str">
        <f>IF('(別紙）府外有権者内訳シート'!D7=0,"",'(別紙）府外有権者内訳シート'!D7)</f>
        <v/>
      </c>
      <c r="O125" s="331"/>
      <c r="P125" s="331"/>
      <c r="Q125" s="331"/>
      <c r="R125" s="331"/>
      <c r="S125" s="331"/>
      <c r="T125" s="331"/>
      <c r="U125" s="331"/>
      <c r="V125" s="331"/>
      <c r="W125" s="331"/>
      <c r="X125" s="331"/>
      <c r="Y125" s="331"/>
      <c r="Z125" s="331"/>
      <c r="AA125" s="331"/>
      <c r="AB125" s="331"/>
      <c r="AC125" s="350" t="str">
        <f>IF('(別紙）府外有権者内訳シート'!E7=0,"",'(別紙）府外有権者内訳シート'!E7)</f>
        <v/>
      </c>
      <c r="AD125" s="350"/>
      <c r="AE125" s="350"/>
      <c r="AF125" s="350"/>
      <c r="AG125" s="350"/>
      <c r="AH125" s="351" t="str">
        <f>IF('(別紙）府外有権者内訳シート'!G7=0,"",'(別紙）府外有権者内訳シート'!G7)</f>
        <v/>
      </c>
      <c r="AI125" s="352"/>
      <c r="AJ125" s="352"/>
      <c r="AK125" s="352"/>
      <c r="AL125" s="352"/>
      <c r="AM125" s="352"/>
      <c r="AN125" s="352"/>
      <c r="AO125" s="352"/>
      <c r="AP125" s="352"/>
      <c r="AQ125" s="352"/>
      <c r="AR125" s="352"/>
      <c r="AS125" s="352"/>
      <c r="AT125" s="352"/>
      <c r="AU125" s="352"/>
      <c r="AV125" s="352"/>
      <c r="AW125" s="353"/>
    </row>
    <row r="126" spans="1:50" ht="29.25" customHeight="1" x14ac:dyDescent="0.2">
      <c r="B126" s="316">
        <v>2</v>
      </c>
      <c r="C126" s="317"/>
      <c r="D126" s="317"/>
      <c r="E126" s="318" t="str">
        <f>IF('(別紙）府外有権者内訳シート'!C8=0,"",'(別紙）府外有権者内訳シート'!C8)</f>
        <v/>
      </c>
      <c r="F126" s="319"/>
      <c r="G126" s="319"/>
      <c r="H126" s="319"/>
      <c r="I126" s="319"/>
      <c r="J126" s="319"/>
      <c r="K126" s="319"/>
      <c r="L126" s="319"/>
      <c r="M126" s="320"/>
      <c r="N126" s="321" t="str">
        <f>IF('(別紙）府外有権者内訳シート'!D8=0,"",'(別紙）府外有権者内訳シート'!D8)</f>
        <v/>
      </c>
      <c r="O126" s="322"/>
      <c r="P126" s="322"/>
      <c r="Q126" s="322"/>
      <c r="R126" s="322"/>
      <c r="S126" s="322"/>
      <c r="T126" s="322"/>
      <c r="U126" s="322"/>
      <c r="V126" s="322"/>
      <c r="W126" s="322"/>
      <c r="X126" s="322"/>
      <c r="Y126" s="322"/>
      <c r="Z126" s="322"/>
      <c r="AA126" s="322"/>
      <c r="AB126" s="323"/>
      <c r="AC126" s="324" t="str">
        <f>IF('(別紙）府外有権者内訳シート'!E8=0,"",'(別紙）府外有権者内訳シート'!E8)</f>
        <v/>
      </c>
      <c r="AD126" s="325"/>
      <c r="AE126" s="325"/>
      <c r="AF126" s="325"/>
      <c r="AG126" s="326"/>
      <c r="AH126" s="327" t="str">
        <f>IF('(別紙）府外有権者内訳シート'!G8=0,"",'(別紙）府外有権者内訳シート'!G8)</f>
        <v/>
      </c>
      <c r="AI126" s="328"/>
      <c r="AJ126" s="328"/>
      <c r="AK126" s="328"/>
      <c r="AL126" s="328"/>
      <c r="AM126" s="328"/>
      <c r="AN126" s="328"/>
      <c r="AO126" s="328"/>
      <c r="AP126" s="328"/>
      <c r="AQ126" s="328"/>
      <c r="AR126" s="328"/>
      <c r="AS126" s="328"/>
      <c r="AT126" s="328"/>
      <c r="AU126" s="328"/>
      <c r="AV126" s="328"/>
      <c r="AW126" s="329"/>
    </row>
    <row r="127" spans="1:50" ht="29.25" customHeight="1" x14ac:dyDescent="0.2">
      <c r="B127" s="316">
        <v>3</v>
      </c>
      <c r="C127" s="317"/>
      <c r="D127" s="317"/>
      <c r="E127" s="318" t="str">
        <f>IF('(別紙）府外有権者内訳シート'!C9=0,"",'(別紙）府外有権者内訳シート'!C9)</f>
        <v/>
      </c>
      <c r="F127" s="319"/>
      <c r="G127" s="319"/>
      <c r="H127" s="319"/>
      <c r="I127" s="319"/>
      <c r="J127" s="319"/>
      <c r="K127" s="319"/>
      <c r="L127" s="319"/>
      <c r="M127" s="320"/>
      <c r="N127" s="321" t="str">
        <f>IF('(別紙）府外有権者内訳シート'!D9=0,"",'(別紙）府外有権者内訳シート'!D9)</f>
        <v/>
      </c>
      <c r="O127" s="322"/>
      <c r="P127" s="322"/>
      <c r="Q127" s="322"/>
      <c r="R127" s="322"/>
      <c r="S127" s="322"/>
      <c r="T127" s="322"/>
      <c r="U127" s="322"/>
      <c r="V127" s="322"/>
      <c r="W127" s="322"/>
      <c r="X127" s="322"/>
      <c r="Y127" s="322"/>
      <c r="Z127" s="322"/>
      <c r="AA127" s="322"/>
      <c r="AB127" s="323"/>
      <c r="AC127" s="324" t="str">
        <f>IF('(別紙）府外有権者内訳シート'!E9=0,"",'(別紙）府外有権者内訳シート'!E9)</f>
        <v/>
      </c>
      <c r="AD127" s="325"/>
      <c r="AE127" s="325"/>
      <c r="AF127" s="325"/>
      <c r="AG127" s="326"/>
      <c r="AH127" s="327" t="str">
        <f>IF('(別紙）府外有権者内訳シート'!G9=0,"",'(別紙）府外有権者内訳シート'!G9)</f>
        <v/>
      </c>
      <c r="AI127" s="328"/>
      <c r="AJ127" s="328"/>
      <c r="AK127" s="328"/>
      <c r="AL127" s="328"/>
      <c r="AM127" s="328"/>
      <c r="AN127" s="328"/>
      <c r="AO127" s="328"/>
      <c r="AP127" s="328"/>
      <c r="AQ127" s="328"/>
      <c r="AR127" s="328"/>
      <c r="AS127" s="328"/>
      <c r="AT127" s="328"/>
      <c r="AU127" s="328"/>
      <c r="AV127" s="328"/>
      <c r="AW127" s="329"/>
    </row>
    <row r="128" spans="1:50" ht="29.25" customHeight="1" x14ac:dyDescent="0.2">
      <c r="B128" s="316">
        <v>4</v>
      </c>
      <c r="C128" s="317"/>
      <c r="D128" s="317"/>
      <c r="E128" s="318" t="str">
        <f>IF('(別紙）府外有権者内訳シート'!C10=0,"",'(別紙）府外有権者内訳シート'!C10)</f>
        <v/>
      </c>
      <c r="F128" s="319"/>
      <c r="G128" s="319"/>
      <c r="H128" s="319"/>
      <c r="I128" s="319"/>
      <c r="J128" s="319"/>
      <c r="K128" s="319"/>
      <c r="L128" s="319"/>
      <c r="M128" s="320"/>
      <c r="N128" s="321" t="str">
        <f>IF('(別紙）府外有権者内訳シート'!D10=0,"",'(別紙）府外有権者内訳シート'!D10)</f>
        <v/>
      </c>
      <c r="O128" s="322"/>
      <c r="P128" s="322"/>
      <c r="Q128" s="322"/>
      <c r="R128" s="322"/>
      <c r="S128" s="322"/>
      <c r="T128" s="322"/>
      <c r="U128" s="322"/>
      <c r="V128" s="322"/>
      <c r="W128" s="322"/>
      <c r="X128" s="322"/>
      <c r="Y128" s="322"/>
      <c r="Z128" s="322"/>
      <c r="AA128" s="322"/>
      <c r="AB128" s="323"/>
      <c r="AC128" s="324" t="str">
        <f>IF('(別紙）府外有権者内訳シート'!E10=0,"",'(別紙）府外有権者内訳シート'!E10)</f>
        <v/>
      </c>
      <c r="AD128" s="325"/>
      <c r="AE128" s="325"/>
      <c r="AF128" s="325"/>
      <c r="AG128" s="326"/>
      <c r="AH128" s="327" t="str">
        <f>IF('(別紙）府外有権者内訳シート'!G10=0,"",'(別紙）府外有権者内訳シート'!G10)</f>
        <v/>
      </c>
      <c r="AI128" s="328"/>
      <c r="AJ128" s="328"/>
      <c r="AK128" s="328"/>
      <c r="AL128" s="328"/>
      <c r="AM128" s="328"/>
      <c r="AN128" s="328"/>
      <c r="AO128" s="328"/>
      <c r="AP128" s="328"/>
      <c r="AQ128" s="328"/>
      <c r="AR128" s="328"/>
      <c r="AS128" s="328"/>
      <c r="AT128" s="328"/>
      <c r="AU128" s="328"/>
      <c r="AV128" s="328"/>
      <c r="AW128" s="329"/>
    </row>
    <row r="129" spans="2:49" ht="29.25" customHeight="1" x14ac:dyDescent="0.2">
      <c r="B129" s="316">
        <v>5</v>
      </c>
      <c r="C129" s="317"/>
      <c r="D129" s="317"/>
      <c r="E129" s="318" t="str">
        <f>IF('(別紙）府外有権者内訳シート'!C11=0,"",'(別紙）府外有権者内訳シート'!C11)</f>
        <v/>
      </c>
      <c r="F129" s="319"/>
      <c r="G129" s="319"/>
      <c r="H129" s="319"/>
      <c r="I129" s="319"/>
      <c r="J129" s="319"/>
      <c r="K129" s="319"/>
      <c r="L129" s="319"/>
      <c r="M129" s="320"/>
      <c r="N129" s="321" t="str">
        <f>IF('(別紙）府外有権者内訳シート'!D11=0,"",'(別紙）府外有権者内訳シート'!D11)</f>
        <v/>
      </c>
      <c r="O129" s="322"/>
      <c r="P129" s="322"/>
      <c r="Q129" s="322"/>
      <c r="R129" s="322"/>
      <c r="S129" s="322"/>
      <c r="T129" s="322"/>
      <c r="U129" s="322"/>
      <c r="V129" s="322"/>
      <c r="W129" s="322"/>
      <c r="X129" s="322"/>
      <c r="Y129" s="322"/>
      <c r="Z129" s="322"/>
      <c r="AA129" s="322"/>
      <c r="AB129" s="323"/>
      <c r="AC129" s="324" t="str">
        <f>IF('(別紙）府外有権者内訳シート'!E11=0,"",'(別紙）府外有権者内訳シート'!E11)</f>
        <v/>
      </c>
      <c r="AD129" s="325"/>
      <c r="AE129" s="325"/>
      <c r="AF129" s="325"/>
      <c r="AG129" s="326"/>
      <c r="AH129" s="327" t="str">
        <f>IF('(別紙）府外有権者内訳シート'!G11=0,"",'(別紙）府外有権者内訳シート'!G11)</f>
        <v/>
      </c>
      <c r="AI129" s="328"/>
      <c r="AJ129" s="328"/>
      <c r="AK129" s="328"/>
      <c r="AL129" s="328"/>
      <c r="AM129" s="328"/>
      <c r="AN129" s="328"/>
      <c r="AO129" s="328"/>
      <c r="AP129" s="328"/>
      <c r="AQ129" s="328"/>
      <c r="AR129" s="328"/>
      <c r="AS129" s="328"/>
      <c r="AT129" s="328"/>
      <c r="AU129" s="328"/>
      <c r="AV129" s="328"/>
      <c r="AW129" s="329"/>
    </row>
    <row r="130" spans="2:49" ht="29.25" customHeight="1" x14ac:dyDescent="0.2">
      <c r="B130" s="316">
        <v>6</v>
      </c>
      <c r="C130" s="317"/>
      <c r="D130" s="317"/>
      <c r="E130" s="318" t="str">
        <f>IF('(別紙）府外有権者内訳シート'!C12=0,"",'(別紙）府外有権者内訳シート'!C12)</f>
        <v/>
      </c>
      <c r="F130" s="319"/>
      <c r="G130" s="319"/>
      <c r="H130" s="319"/>
      <c r="I130" s="319"/>
      <c r="J130" s="319"/>
      <c r="K130" s="319"/>
      <c r="L130" s="319"/>
      <c r="M130" s="320"/>
      <c r="N130" s="321" t="str">
        <f>IF('(別紙）府外有権者内訳シート'!D12=0,"",'(別紙）府外有権者内訳シート'!D12)</f>
        <v/>
      </c>
      <c r="O130" s="322"/>
      <c r="P130" s="322"/>
      <c r="Q130" s="322"/>
      <c r="R130" s="322"/>
      <c r="S130" s="322"/>
      <c r="T130" s="322"/>
      <c r="U130" s="322"/>
      <c r="V130" s="322"/>
      <c r="W130" s="322"/>
      <c r="X130" s="322"/>
      <c r="Y130" s="322"/>
      <c r="Z130" s="322"/>
      <c r="AA130" s="322"/>
      <c r="AB130" s="323"/>
      <c r="AC130" s="324" t="str">
        <f>IF('(別紙）府外有権者内訳シート'!E12=0,"",'(別紙）府外有権者内訳シート'!E12)</f>
        <v/>
      </c>
      <c r="AD130" s="325"/>
      <c r="AE130" s="325"/>
      <c r="AF130" s="325"/>
      <c r="AG130" s="326"/>
      <c r="AH130" s="327" t="str">
        <f>IF('(別紙）府外有権者内訳シート'!G12=0,"",'(別紙）府外有権者内訳シート'!G12)</f>
        <v/>
      </c>
      <c r="AI130" s="328"/>
      <c r="AJ130" s="328"/>
      <c r="AK130" s="328"/>
      <c r="AL130" s="328"/>
      <c r="AM130" s="328"/>
      <c r="AN130" s="328"/>
      <c r="AO130" s="328"/>
      <c r="AP130" s="328"/>
      <c r="AQ130" s="328"/>
      <c r="AR130" s="328"/>
      <c r="AS130" s="328"/>
      <c r="AT130" s="328"/>
      <c r="AU130" s="328"/>
      <c r="AV130" s="328"/>
      <c r="AW130" s="329"/>
    </row>
    <row r="131" spans="2:49" ht="29.25" customHeight="1" x14ac:dyDescent="0.2">
      <c r="B131" s="316">
        <v>7</v>
      </c>
      <c r="C131" s="317"/>
      <c r="D131" s="317"/>
      <c r="E131" s="318" t="str">
        <f>IF('(別紙）府外有権者内訳シート'!C13=0,"",'(別紙）府外有権者内訳シート'!C13)</f>
        <v/>
      </c>
      <c r="F131" s="319"/>
      <c r="G131" s="319"/>
      <c r="H131" s="319"/>
      <c r="I131" s="319"/>
      <c r="J131" s="319"/>
      <c r="K131" s="319"/>
      <c r="L131" s="319"/>
      <c r="M131" s="320"/>
      <c r="N131" s="321" t="str">
        <f>IF('(別紙）府外有権者内訳シート'!D13=0,"",'(別紙）府外有権者内訳シート'!D13)</f>
        <v/>
      </c>
      <c r="O131" s="322"/>
      <c r="P131" s="322"/>
      <c r="Q131" s="322"/>
      <c r="R131" s="322"/>
      <c r="S131" s="322"/>
      <c r="T131" s="322"/>
      <c r="U131" s="322"/>
      <c r="V131" s="322"/>
      <c r="W131" s="322"/>
      <c r="X131" s="322"/>
      <c r="Y131" s="322"/>
      <c r="Z131" s="322"/>
      <c r="AA131" s="322"/>
      <c r="AB131" s="323"/>
      <c r="AC131" s="324" t="str">
        <f>IF('(別紙）府外有権者内訳シート'!E13=0,"",'(別紙）府外有権者内訳シート'!E13)</f>
        <v/>
      </c>
      <c r="AD131" s="325"/>
      <c r="AE131" s="325"/>
      <c r="AF131" s="325"/>
      <c r="AG131" s="326"/>
      <c r="AH131" s="327" t="str">
        <f>IF('(別紙）府外有権者内訳シート'!G13=0,"",'(別紙）府外有権者内訳シート'!G13)</f>
        <v/>
      </c>
      <c r="AI131" s="328"/>
      <c r="AJ131" s="328"/>
      <c r="AK131" s="328"/>
      <c r="AL131" s="328"/>
      <c r="AM131" s="328"/>
      <c r="AN131" s="328"/>
      <c r="AO131" s="328"/>
      <c r="AP131" s="328"/>
      <c r="AQ131" s="328"/>
      <c r="AR131" s="328"/>
      <c r="AS131" s="328"/>
      <c r="AT131" s="328"/>
      <c r="AU131" s="328"/>
      <c r="AV131" s="328"/>
      <c r="AW131" s="329"/>
    </row>
    <row r="132" spans="2:49" ht="29.25" customHeight="1" x14ac:dyDescent="0.2">
      <c r="B132" s="316">
        <v>8</v>
      </c>
      <c r="C132" s="317"/>
      <c r="D132" s="317"/>
      <c r="E132" s="318" t="str">
        <f>IF('(別紙）府外有権者内訳シート'!C14=0,"",'(別紙）府外有権者内訳シート'!C14)</f>
        <v/>
      </c>
      <c r="F132" s="319"/>
      <c r="G132" s="319"/>
      <c r="H132" s="319"/>
      <c r="I132" s="319"/>
      <c r="J132" s="319"/>
      <c r="K132" s="319"/>
      <c r="L132" s="319"/>
      <c r="M132" s="320"/>
      <c r="N132" s="321" t="str">
        <f>IF('(別紙）府外有権者内訳シート'!D14=0,"",'(別紙）府外有権者内訳シート'!D14)</f>
        <v/>
      </c>
      <c r="O132" s="322"/>
      <c r="P132" s="322"/>
      <c r="Q132" s="322"/>
      <c r="R132" s="322"/>
      <c r="S132" s="322"/>
      <c r="T132" s="322"/>
      <c r="U132" s="322"/>
      <c r="V132" s="322"/>
      <c r="W132" s="322"/>
      <c r="X132" s="322"/>
      <c r="Y132" s="322"/>
      <c r="Z132" s="322"/>
      <c r="AA132" s="322"/>
      <c r="AB132" s="323"/>
      <c r="AC132" s="324" t="str">
        <f>IF('(別紙）府外有権者内訳シート'!E14=0,"",'(別紙）府外有権者内訳シート'!E14)</f>
        <v/>
      </c>
      <c r="AD132" s="325"/>
      <c r="AE132" s="325"/>
      <c r="AF132" s="325"/>
      <c r="AG132" s="326"/>
      <c r="AH132" s="327" t="str">
        <f>IF('(別紙）府外有権者内訳シート'!G14=0,"",'(別紙）府外有権者内訳シート'!G14)</f>
        <v/>
      </c>
      <c r="AI132" s="328"/>
      <c r="AJ132" s="328"/>
      <c r="AK132" s="328"/>
      <c r="AL132" s="328"/>
      <c r="AM132" s="328"/>
      <c r="AN132" s="328"/>
      <c r="AO132" s="328"/>
      <c r="AP132" s="328"/>
      <c r="AQ132" s="328"/>
      <c r="AR132" s="328"/>
      <c r="AS132" s="328"/>
      <c r="AT132" s="328"/>
      <c r="AU132" s="328"/>
      <c r="AV132" s="328"/>
      <c r="AW132" s="329"/>
    </row>
    <row r="133" spans="2:49" ht="29.25" customHeight="1" x14ac:dyDescent="0.2">
      <c r="B133" s="316">
        <v>9</v>
      </c>
      <c r="C133" s="317"/>
      <c r="D133" s="317"/>
      <c r="E133" s="318" t="str">
        <f>IF('(別紙）府外有権者内訳シート'!C15=0,"",'(別紙）府外有権者内訳シート'!C15)</f>
        <v/>
      </c>
      <c r="F133" s="319"/>
      <c r="G133" s="319"/>
      <c r="H133" s="319"/>
      <c r="I133" s="319"/>
      <c r="J133" s="319"/>
      <c r="K133" s="319"/>
      <c r="L133" s="319"/>
      <c r="M133" s="320"/>
      <c r="N133" s="321" t="str">
        <f>IF('(別紙）府外有権者内訳シート'!D15=0,"",'(別紙）府外有権者内訳シート'!D15)</f>
        <v/>
      </c>
      <c r="O133" s="322"/>
      <c r="P133" s="322"/>
      <c r="Q133" s="322"/>
      <c r="R133" s="322"/>
      <c r="S133" s="322"/>
      <c r="T133" s="322"/>
      <c r="U133" s="322"/>
      <c r="V133" s="322"/>
      <c r="W133" s="322"/>
      <c r="X133" s="322"/>
      <c r="Y133" s="322"/>
      <c r="Z133" s="322"/>
      <c r="AA133" s="322"/>
      <c r="AB133" s="323"/>
      <c r="AC133" s="324" t="str">
        <f>IF('(別紙）府外有権者内訳シート'!E15=0,"",'(別紙）府外有権者内訳シート'!E15)</f>
        <v/>
      </c>
      <c r="AD133" s="325"/>
      <c r="AE133" s="325"/>
      <c r="AF133" s="325"/>
      <c r="AG133" s="326"/>
      <c r="AH133" s="327" t="str">
        <f>IF('(別紙）府外有権者内訳シート'!G15=0,"",'(別紙）府外有権者内訳シート'!G15)</f>
        <v/>
      </c>
      <c r="AI133" s="328"/>
      <c r="AJ133" s="328"/>
      <c r="AK133" s="328"/>
      <c r="AL133" s="328"/>
      <c r="AM133" s="328"/>
      <c r="AN133" s="328"/>
      <c r="AO133" s="328"/>
      <c r="AP133" s="328"/>
      <c r="AQ133" s="328"/>
      <c r="AR133" s="328"/>
      <c r="AS133" s="328"/>
      <c r="AT133" s="328"/>
      <c r="AU133" s="328"/>
      <c r="AV133" s="328"/>
      <c r="AW133" s="329"/>
    </row>
    <row r="134" spans="2:49" ht="29.25" customHeight="1" x14ac:dyDescent="0.2">
      <c r="B134" s="316">
        <v>10</v>
      </c>
      <c r="C134" s="317"/>
      <c r="D134" s="317"/>
      <c r="E134" s="318" t="str">
        <f>IF('(別紙）府外有権者内訳シート'!C16=0,"",'(別紙）府外有権者内訳シート'!C16)</f>
        <v/>
      </c>
      <c r="F134" s="319"/>
      <c r="G134" s="319"/>
      <c r="H134" s="319"/>
      <c r="I134" s="319"/>
      <c r="J134" s="319"/>
      <c r="K134" s="319"/>
      <c r="L134" s="319"/>
      <c r="M134" s="320"/>
      <c r="N134" s="321" t="str">
        <f>IF('(別紙）府外有権者内訳シート'!D16=0,"",'(別紙）府外有権者内訳シート'!D16)</f>
        <v/>
      </c>
      <c r="O134" s="322"/>
      <c r="P134" s="322"/>
      <c r="Q134" s="322"/>
      <c r="R134" s="322"/>
      <c r="S134" s="322"/>
      <c r="T134" s="322"/>
      <c r="U134" s="322"/>
      <c r="V134" s="322"/>
      <c r="W134" s="322"/>
      <c r="X134" s="322"/>
      <c r="Y134" s="322"/>
      <c r="Z134" s="322"/>
      <c r="AA134" s="322"/>
      <c r="AB134" s="323"/>
      <c r="AC134" s="324" t="str">
        <f>IF('(別紙）府外有権者内訳シート'!E16=0,"",'(別紙）府外有権者内訳シート'!E16)</f>
        <v/>
      </c>
      <c r="AD134" s="325"/>
      <c r="AE134" s="325"/>
      <c r="AF134" s="325"/>
      <c r="AG134" s="326"/>
      <c r="AH134" s="327" t="str">
        <f>IF('(別紙）府外有権者内訳シート'!G16=0,"",'(別紙）府外有権者内訳シート'!G16)</f>
        <v/>
      </c>
      <c r="AI134" s="328"/>
      <c r="AJ134" s="328"/>
      <c r="AK134" s="328"/>
      <c r="AL134" s="328"/>
      <c r="AM134" s="328"/>
      <c r="AN134" s="328"/>
      <c r="AO134" s="328"/>
      <c r="AP134" s="328"/>
      <c r="AQ134" s="328"/>
      <c r="AR134" s="328"/>
      <c r="AS134" s="328"/>
      <c r="AT134" s="328"/>
      <c r="AU134" s="328"/>
      <c r="AV134" s="328"/>
      <c r="AW134" s="329"/>
    </row>
    <row r="135" spans="2:49" ht="29.25" customHeight="1" x14ac:dyDescent="0.2">
      <c r="B135" s="316">
        <v>11</v>
      </c>
      <c r="C135" s="317"/>
      <c r="D135" s="317"/>
      <c r="E135" s="318" t="str">
        <f>IF('(別紙）府外有権者内訳シート'!C17=0,"",'(別紙）府外有権者内訳シート'!C17)</f>
        <v/>
      </c>
      <c r="F135" s="319"/>
      <c r="G135" s="319"/>
      <c r="H135" s="319"/>
      <c r="I135" s="319"/>
      <c r="J135" s="319"/>
      <c r="K135" s="319"/>
      <c r="L135" s="319"/>
      <c r="M135" s="320"/>
      <c r="N135" s="321" t="str">
        <f>IF('(別紙）府外有権者内訳シート'!D17=0,"",'(別紙）府外有権者内訳シート'!D17)</f>
        <v/>
      </c>
      <c r="O135" s="322"/>
      <c r="P135" s="322"/>
      <c r="Q135" s="322"/>
      <c r="R135" s="322"/>
      <c r="S135" s="322"/>
      <c r="T135" s="322"/>
      <c r="U135" s="322"/>
      <c r="V135" s="322"/>
      <c r="W135" s="322"/>
      <c r="X135" s="322"/>
      <c r="Y135" s="322"/>
      <c r="Z135" s="322"/>
      <c r="AA135" s="322"/>
      <c r="AB135" s="323"/>
      <c r="AC135" s="324" t="str">
        <f>IF('(別紙）府外有権者内訳シート'!E17=0,"",'(別紙）府外有権者内訳シート'!E17)</f>
        <v/>
      </c>
      <c r="AD135" s="325"/>
      <c r="AE135" s="325"/>
      <c r="AF135" s="325"/>
      <c r="AG135" s="326"/>
      <c r="AH135" s="327" t="str">
        <f>IF('(別紙）府外有権者内訳シート'!G17=0,"",'(別紙）府外有権者内訳シート'!G17)</f>
        <v/>
      </c>
      <c r="AI135" s="328"/>
      <c r="AJ135" s="328"/>
      <c r="AK135" s="328"/>
      <c r="AL135" s="328"/>
      <c r="AM135" s="328"/>
      <c r="AN135" s="328"/>
      <c r="AO135" s="328"/>
      <c r="AP135" s="328"/>
      <c r="AQ135" s="328"/>
      <c r="AR135" s="328"/>
      <c r="AS135" s="328"/>
      <c r="AT135" s="328"/>
      <c r="AU135" s="328"/>
      <c r="AV135" s="328"/>
      <c r="AW135" s="329"/>
    </row>
    <row r="136" spans="2:49" ht="29.25" customHeight="1" x14ac:dyDescent="0.2">
      <c r="B136" s="316">
        <v>12</v>
      </c>
      <c r="C136" s="317"/>
      <c r="D136" s="317"/>
      <c r="E136" s="318" t="str">
        <f>IF('(別紙）府外有権者内訳シート'!C18=0,"",'(別紙）府外有権者内訳シート'!C18)</f>
        <v/>
      </c>
      <c r="F136" s="319"/>
      <c r="G136" s="319"/>
      <c r="H136" s="319"/>
      <c r="I136" s="319"/>
      <c r="J136" s="319"/>
      <c r="K136" s="319"/>
      <c r="L136" s="319"/>
      <c r="M136" s="320"/>
      <c r="N136" s="321" t="str">
        <f>IF('(別紙）府外有権者内訳シート'!D18=0,"",'(別紙）府外有権者内訳シート'!D18)</f>
        <v/>
      </c>
      <c r="O136" s="322"/>
      <c r="P136" s="322"/>
      <c r="Q136" s="322"/>
      <c r="R136" s="322"/>
      <c r="S136" s="322"/>
      <c r="T136" s="322"/>
      <c r="U136" s="322"/>
      <c r="V136" s="322"/>
      <c r="W136" s="322"/>
      <c r="X136" s="322"/>
      <c r="Y136" s="322"/>
      <c r="Z136" s="322"/>
      <c r="AA136" s="322"/>
      <c r="AB136" s="323"/>
      <c r="AC136" s="324" t="str">
        <f>IF('(別紙）府外有権者内訳シート'!E18=0,"",'(別紙）府外有権者内訳シート'!E18)</f>
        <v/>
      </c>
      <c r="AD136" s="325"/>
      <c r="AE136" s="325"/>
      <c r="AF136" s="325"/>
      <c r="AG136" s="326"/>
      <c r="AH136" s="327" t="str">
        <f>IF('(別紙）府外有権者内訳シート'!G18=0,"",'(別紙）府外有権者内訳シート'!G18)</f>
        <v/>
      </c>
      <c r="AI136" s="328"/>
      <c r="AJ136" s="328"/>
      <c r="AK136" s="328"/>
      <c r="AL136" s="328"/>
      <c r="AM136" s="328"/>
      <c r="AN136" s="328"/>
      <c r="AO136" s="328"/>
      <c r="AP136" s="328"/>
      <c r="AQ136" s="328"/>
      <c r="AR136" s="328"/>
      <c r="AS136" s="328"/>
      <c r="AT136" s="328"/>
      <c r="AU136" s="328"/>
      <c r="AV136" s="328"/>
      <c r="AW136" s="329"/>
    </row>
    <row r="137" spans="2:49" ht="29.25" customHeight="1" x14ac:dyDescent="0.2">
      <c r="B137" s="316">
        <v>13</v>
      </c>
      <c r="C137" s="317"/>
      <c r="D137" s="317"/>
      <c r="E137" s="318" t="str">
        <f>IF('(別紙）府外有権者内訳シート'!C19=0,"",'(別紙）府外有権者内訳シート'!C19)</f>
        <v/>
      </c>
      <c r="F137" s="319"/>
      <c r="G137" s="319"/>
      <c r="H137" s="319"/>
      <c r="I137" s="319"/>
      <c r="J137" s="319"/>
      <c r="K137" s="319"/>
      <c r="L137" s="319"/>
      <c r="M137" s="320"/>
      <c r="N137" s="321" t="str">
        <f>IF('(別紙）府外有権者内訳シート'!D19=0,"",'(別紙）府外有権者内訳シート'!D19)</f>
        <v/>
      </c>
      <c r="O137" s="322"/>
      <c r="P137" s="322"/>
      <c r="Q137" s="322"/>
      <c r="R137" s="322"/>
      <c r="S137" s="322"/>
      <c r="T137" s="322"/>
      <c r="U137" s="322"/>
      <c r="V137" s="322"/>
      <c r="W137" s="322"/>
      <c r="X137" s="322"/>
      <c r="Y137" s="322"/>
      <c r="Z137" s="322"/>
      <c r="AA137" s="322"/>
      <c r="AB137" s="323"/>
      <c r="AC137" s="324" t="str">
        <f>IF('(別紙）府外有権者内訳シート'!E19=0,"",'(別紙）府外有権者内訳シート'!E19)</f>
        <v/>
      </c>
      <c r="AD137" s="325"/>
      <c r="AE137" s="325"/>
      <c r="AF137" s="325"/>
      <c r="AG137" s="326"/>
      <c r="AH137" s="327" t="str">
        <f>IF('(別紙）府外有権者内訳シート'!G19=0,"",'(別紙）府外有権者内訳シート'!G19)</f>
        <v/>
      </c>
      <c r="AI137" s="328"/>
      <c r="AJ137" s="328"/>
      <c r="AK137" s="328"/>
      <c r="AL137" s="328"/>
      <c r="AM137" s="328"/>
      <c r="AN137" s="328"/>
      <c r="AO137" s="328"/>
      <c r="AP137" s="328"/>
      <c r="AQ137" s="328"/>
      <c r="AR137" s="328"/>
      <c r="AS137" s="328"/>
      <c r="AT137" s="328"/>
      <c r="AU137" s="328"/>
      <c r="AV137" s="328"/>
      <c r="AW137" s="329"/>
    </row>
    <row r="138" spans="2:49" ht="29.25" customHeight="1" x14ac:dyDescent="0.2">
      <c r="B138" s="316">
        <v>14</v>
      </c>
      <c r="C138" s="317"/>
      <c r="D138" s="317"/>
      <c r="E138" s="318" t="str">
        <f>IF('(別紙）府外有権者内訳シート'!C20=0,"",'(別紙）府外有権者内訳シート'!C20)</f>
        <v/>
      </c>
      <c r="F138" s="319"/>
      <c r="G138" s="319"/>
      <c r="H138" s="319"/>
      <c r="I138" s="319"/>
      <c r="J138" s="319"/>
      <c r="K138" s="319"/>
      <c r="L138" s="319"/>
      <c r="M138" s="320"/>
      <c r="N138" s="321" t="str">
        <f>IF('(別紙）府外有権者内訳シート'!D20=0,"",'(別紙）府外有権者内訳シート'!D20)</f>
        <v/>
      </c>
      <c r="O138" s="322"/>
      <c r="P138" s="322"/>
      <c r="Q138" s="322"/>
      <c r="R138" s="322"/>
      <c r="S138" s="322"/>
      <c r="T138" s="322"/>
      <c r="U138" s="322"/>
      <c r="V138" s="322"/>
      <c r="W138" s="322"/>
      <c r="X138" s="322"/>
      <c r="Y138" s="322"/>
      <c r="Z138" s="322"/>
      <c r="AA138" s="322"/>
      <c r="AB138" s="323"/>
      <c r="AC138" s="324" t="str">
        <f>IF('(別紙）府外有権者内訳シート'!E20=0,"",'(別紙）府外有権者内訳シート'!E20)</f>
        <v/>
      </c>
      <c r="AD138" s="325"/>
      <c r="AE138" s="325"/>
      <c r="AF138" s="325"/>
      <c r="AG138" s="326"/>
      <c r="AH138" s="327" t="str">
        <f>IF('(別紙）府外有権者内訳シート'!G20=0,"",'(別紙）府外有権者内訳シート'!G20)</f>
        <v/>
      </c>
      <c r="AI138" s="328"/>
      <c r="AJ138" s="328"/>
      <c r="AK138" s="328"/>
      <c r="AL138" s="328"/>
      <c r="AM138" s="328"/>
      <c r="AN138" s="328"/>
      <c r="AO138" s="328"/>
      <c r="AP138" s="328"/>
      <c r="AQ138" s="328"/>
      <c r="AR138" s="328"/>
      <c r="AS138" s="328"/>
      <c r="AT138" s="328"/>
      <c r="AU138" s="328"/>
      <c r="AV138" s="328"/>
      <c r="AW138" s="329"/>
    </row>
    <row r="139" spans="2:49" ht="29.25" customHeight="1" x14ac:dyDescent="0.2">
      <c r="B139" s="316">
        <v>15</v>
      </c>
      <c r="C139" s="317"/>
      <c r="D139" s="317"/>
      <c r="E139" s="318" t="str">
        <f>IF('(別紙）府外有権者内訳シート'!C21=0,"",'(別紙）府外有権者内訳シート'!C21)</f>
        <v/>
      </c>
      <c r="F139" s="319"/>
      <c r="G139" s="319"/>
      <c r="H139" s="319"/>
      <c r="I139" s="319"/>
      <c r="J139" s="319"/>
      <c r="K139" s="319"/>
      <c r="L139" s="319"/>
      <c r="M139" s="320"/>
      <c r="N139" s="321" t="str">
        <f>IF('(別紙）府外有権者内訳シート'!D21=0,"",'(別紙）府外有権者内訳シート'!D21)</f>
        <v/>
      </c>
      <c r="O139" s="322"/>
      <c r="P139" s="322"/>
      <c r="Q139" s="322"/>
      <c r="R139" s="322"/>
      <c r="S139" s="322"/>
      <c r="T139" s="322"/>
      <c r="U139" s="322"/>
      <c r="V139" s="322"/>
      <c r="W139" s="322"/>
      <c r="X139" s="322"/>
      <c r="Y139" s="322"/>
      <c r="Z139" s="322"/>
      <c r="AA139" s="322"/>
      <c r="AB139" s="323"/>
      <c r="AC139" s="324" t="str">
        <f>IF('(別紙）府外有権者内訳シート'!E21=0,"",'(別紙）府外有権者内訳シート'!E21)</f>
        <v/>
      </c>
      <c r="AD139" s="325"/>
      <c r="AE139" s="325"/>
      <c r="AF139" s="325"/>
      <c r="AG139" s="326"/>
      <c r="AH139" s="327" t="str">
        <f>IF('(別紙）府外有権者内訳シート'!G21=0,"",'(別紙）府外有権者内訳シート'!G21)</f>
        <v/>
      </c>
      <c r="AI139" s="328"/>
      <c r="AJ139" s="328"/>
      <c r="AK139" s="328"/>
      <c r="AL139" s="328"/>
      <c r="AM139" s="328"/>
      <c r="AN139" s="328"/>
      <c r="AO139" s="328"/>
      <c r="AP139" s="328"/>
      <c r="AQ139" s="328"/>
      <c r="AR139" s="328"/>
      <c r="AS139" s="328"/>
      <c r="AT139" s="328"/>
      <c r="AU139" s="328"/>
      <c r="AV139" s="328"/>
      <c r="AW139" s="329"/>
    </row>
    <row r="140" spans="2:49" ht="29.25" customHeight="1" x14ac:dyDescent="0.2">
      <c r="B140" s="316">
        <v>16</v>
      </c>
      <c r="C140" s="317"/>
      <c r="D140" s="317"/>
      <c r="E140" s="318" t="str">
        <f>IF('(別紙）府外有権者内訳シート'!C22=0,"",'(別紙）府外有権者内訳シート'!C22)</f>
        <v/>
      </c>
      <c r="F140" s="319"/>
      <c r="G140" s="319"/>
      <c r="H140" s="319"/>
      <c r="I140" s="319"/>
      <c r="J140" s="319"/>
      <c r="K140" s="319"/>
      <c r="L140" s="319"/>
      <c r="M140" s="320"/>
      <c r="N140" s="321" t="str">
        <f>IF('(別紙）府外有権者内訳シート'!D22=0,"",'(別紙）府外有権者内訳シート'!D22)</f>
        <v/>
      </c>
      <c r="O140" s="322"/>
      <c r="P140" s="322"/>
      <c r="Q140" s="322"/>
      <c r="R140" s="322"/>
      <c r="S140" s="322"/>
      <c r="T140" s="322"/>
      <c r="U140" s="322"/>
      <c r="V140" s="322"/>
      <c r="W140" s="322"/>
      <c r="X140" s="322"/>
      <c r="Y140" s="322"/>
      <c r="Z140" s="322"/>
      <c r="AA140" s="322"/>
      <c r="AB140" s="323"/>
      <c r="AC140" s="324" t="str">
        <f>IF('(別紙）府外有権者内訳シート'!E22=0,"",'(別紙）府外有権者内訳シート'!E22)</f>
        <v/>
      </c>
      <c r="AD140" s="325"/>
      <c r="AE140" s="325"/>
      <c r="AF140" s="325"/>
      <c r="AG140" s="326"/>
      <c r="AH140" s="327" t="str">
        <f>IF('(別紙）府外有権者内訳シート'!G22=0,"",'(別紙）府外有権者内訳シート'!G22)</f>
        <v/>
      </c>
      <c r="AI140" s="328"/>
      <c r="AJ140" s="328"/>
      <c r="AK140" s="328"/>
      <c r="AL140" s="328"/>
      <c r="AM140" s="328"/>
      <c r="AN140" s="328"/>
      <c r="AO140" s="328"/>
      <c r="AP140" s="328"/>
      <c r="AQ140" s="328"/>
      <c r="AR140" s="328"/>
      <c r="AS140" s="328"/>
      <c r="AT140" s="328"/>
      <c r="AU140" s="328"/>
      <c r="AV140" s="328"/>
      <c r="AW140" s="329"/>
    </row>
    <row r="141" spans="2:49" ht="29.25" customHeight="1" x14ac:dyDescent="0.2">
      <c r="B141" s="316">
        <v>17</v>
      </c>
      <c r="C141" s="317"/>
      <c r="D141" s="317"/>
      <c r="E141" s="318" t="str">
        <f>IF('(別紙）府外有権者内訳シート'!C23=0,"",'(別紙）府外有権者内訳シート'!C23)</f>
        <v/>
      </c>
      <c r="F141" s="319"/>
      <c r="G141" s="319"/>
      <c r="H141" s="319"/>
      <c r="I141" s="319"/>
      <c r="J141" s="319"/>
      <c r="K141" s="319"/>
      <c r="L141" s="319"/>
      <c r="M141" s="320"/>
      <c r="N141" s="321" t="str">
        <f>IF('(別紙）府外有権者内訳シート'!D23=0,"",'(別紙）府外有権者内訳シート'!D23)</f>
        <v/>
      </c>
      <c r="O141" s="322"/>
      <c r="P141" s="322"/>
      <c r="Q141" s="322"/>
      <c r="R141" s="322"/>
      <c r="S141" s="322"/>
      <c r="T141" s="322"/>
      <c r="U141" s="322"/>
      <c r="V141" s="322"/>
      <c r="W141" s="322"/>
      <c r="X141" s="322"/>
      <c r="Y141" s="322"/>
      <c r="Z141" s="322"/>
      <c r="AA141" s="322"/>
      <c r="AB141" s="323"/>
      <c r="AC141" s="324" t="str">
        <f>IF('(別紙）府外有権者内訳シート'!E23=0,"",'(別紙）府外有権者内訳シート'!E23)</f>
        <v/>
      </c>
      <c r="AD141" s="325"/>
      <c r="AE141" s="325"/>
      <c r="AF141" s="325"/>
      <c r="AG141" s="326"/>
      <c r="AH141" s="327" t="str">
        <f>IF('(別紙）府外有権者内訳シート'!G23=0,"",'(別紙）府外有権者内訳シート'!G23)</f>
        <v/>
      </c>
      <c r="AI141" s="328"/>
      <c r="AJ141" s="328"/>
      <c r="AK141" s="328"/>
      <c r="AL141" s="328"/>
      <c r="AM141" s="328"/>
      <c r="AN141" s="328"/>
      <c r="AO141" s="328"/>
      <c r="AP141" s="328"/>
      <c r="AQ141" s="328"/>
      <c r="AR141" s="328"/>
      <c r="AS141" s="328"/>
      <c r="AT141" s="328"/>
      <c r="AU141" s="328"/>
      <c r="AV141" s="328"/>
      <c r="AW141" s="329"/>
    </row>
    <row r="142" spans="2:49" ht="29.25" customHeight="1" x14ac:dyDescent="0.2">
      <c r="B142" s="316">
        <v>18</v>
      </c>
      <c r="C142" s="317"/>
      <c r="D142" s="317"/>
      <c r="E142" s="318" t="str">
        <f>IF('(別紙）府外有権者内訳シート'!C24=0,"",'(別紙）府外有権者内訳シート'!C24)</f>
        <v/>
      </c>
      <c r="F142" s="319"/>
      <c r="G142" s="319"/>
      <c r="H142" s="319"/>
      <c r="I142" s="319"/>
      <c r="J142" s="319"/>
      <c r="K142" s="319"/>
      <c r="L142" s="319"/>
      <c r="M142" s="320"/>
      <c r="N142" s="321" t="str">
        <f>IF('(別紙）府外有権者内訳シート'!D24=0,"",'(別紙）府外有権者内訳シート'!D24)</f>
        <v/>
      </c>
      <c r="O142" s="322"/>
      <c r="P142" s="322"/>
      <c r="Q142" s="322"/>
      <c r="R142" s="322"/>
      <c r="S142" s="322"/>
      <c r="T142" s="322"/>
      <c r="U142" s="322"/>
      <c r="V142" s="322"/>
      <c r="W142" s="322"/>
      <c r="X142" s="322"/>
      <c r="Y142" s="322"/>
      <c r="Z142" s="322"/>
      <c r="AA142" s="322"/>
      <c r="AB142" s="323"/>
      <c r="AC142" s="324" t="str">
        <f>IF('(別紙）府外有権者内訳シート'!E24=0,"",'(別紙）府外有権者内訳シート'!E24)</f>
        <v/>
      </c>
      <c r="AD142" s="325"/>
      <c r="AE142" s="325"/>
      <c r="AF142" s="325"/>
      <c r="AG142" s="326"/>
      <c r="AH142" s="327" t="str">
        <f>IF('(別紙）府外有権者内訳シート'!G24=0,"",'(別紙）府外有権者内訳シート'!G24)</f>
        <v/>
      </c>
      <c r="AI142" s="328"/>
      <c r="AJ142" s="328"/>
      <c r="AK142" s="328"/>
      <c r="AL142" s="328"/>
      <c r="AM142" s="328"/>
      <c r="AN142" s="328"/>
      <c r="AO142" s="328"/>
      <c r="AP142" s="328"/>
      <c r="AQ142" s="328"/>
      <c r="AR142" s="328"/>
      <c r="AS142" s="328"/>
      <c r="AT142" s="328"/>
      <c r="AU142" s="328"/>
      <c r="AV142" s="328"/>
      <c r="AW142" s="329"/>
    </row>
    <row r="143" spans="2:49" ht="29.25" customHeight="1" x14ac:dyDescent="0.2">
      <c r="B143" s="316">
        <v>19</v>
      </c>
      <c r="C143" s="317"/>
      <c r="D143" s="317"/>
      <c r="E143" s="318" t="str">
        <f>IF('(別紙）府外有権者内訳シート'!C25=0,"",'(別紙）府外有権者内訳シート'!C25)</f>
        <v/>
      </c>
      <c r="F143" s="319"/>
      <c r="G143" s="319"/>
      <c r="H143" s="319"/>
      <c r="I143" s="319"/>
      <c r="J143" s="319"/>
      <c r="K143" s="319"/>
      <c r="L143" s="319"/>
      <c r="M143" s="320"/>
      <c r="N143" s="321" t="str">
        <f>IF('(別紙）府外有権者内訳シート'!D25=0,"",'(別紙）府外有権者内訳シート'!D25)</f>
        <v/>
      </c>
      <c r="O143" s="322"/>
      <c r="P143" s="322"/>
      <c r="Q143" s="322"/>
      <c r="R143" s="322"/>
      <c r="S143" s="322"/>
      <c r="T143" s="322"/>
      <c r="U143" s="322"/>
      <c r="V143" s="322"/>
      <c r="W143" s="322"/>
      <c r="X143" s="322"/>
      <c r="Y143" s="322"/>
      <c r="Z143" s="322"/>
      <c r="AA143" s="322"/>
      <c r="AB143" s="323"/>
      <c r="AC143" s="324" t="str">
        <f>IF('(別紙）府外有権者内訳シート'!E25=0,"",'(別紙）府外有権者内訳シート'!E25)</f>
        <v/>
      </c>
      <c r="AD143" s="325"/>
      <c r="AE143" s="325"/>
      <c r="AF143" s="325"/>
      <c r="AG143" s="326"/>
      <c r="AH143" s="327" t="str">
        <f>IF('(別紙）府外有権者内訳シート'!G25=0,"",'(別紙）府外有権者内訳シート'!G25)</f>
        <v/>
      </c>
      <c r="AI143" s="328"/>
      <c r="AJ143" s="328"/>
      <c r="AK143" s="328"/>
      <c r="AL143" s="328"/>
      <c r="AM143" s="328"/>
      <c r="AN143" s="328"/>
      <c r="AO143" s="328"/>
      <c r="AP143" s="328"/>
      <c r="AQ143" s="328"/>
      <c r="AR143" s="328"/>
      <c r="AS143" s="328"/>
      <c r="AT143" s="328"/>
      <c r="AU143" s="328"/>
      <c r="AV143" s="328"/>
      <c r="AW143" s="329"/>
    </row>
    <row r="144" spans="2:49" ht="29.25" customHeight="1" thickBot="1" x14ac:dyDescent="0.25">
      <c r="B144" s="302">
        <v>20</v>
      </c>
      <c r="C144" s="303"/>
      <c r="D144" s="303"/>
      <c r="E144" s="304" t="str">
        <f>IF('(別紙）府外有権者内訳シート'!C26=0,"",'(別紙）府外有権者内訳シート'!C26)</f>
        <v/>
      </c>
      <c r="F144" s="305"/>
      <c r="G144" s="305"/>
      <c r="H144" s="305"/>
      <c r="I144" s="305"/>
      <c r="J144" s="305"/>
      <c r="K144" s="305"/>
      <c r="L144" s="305"/>
      <c r="M144" s="306"/>
      <c r="N144" s="307" t="str">
        <f>IF('(別紙）府外有権者内訳シート'!D26=0,"",'(別紙）府外有権者内訳シート'!D26)</f>
        <v/>
      </c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9"/>
      <c r="AC144" s="310" t="str">
        <f>IF('(別紙）府外有権者内訳シート'!E26=0,"",'(別紙）府外有権者内訳シート'!E26)</f>
        <v/>
      </c>
      <c r="AD144" s="311"/>
      <c r="AE144" s="311"/>
      <c r="AF144" s="311"/>
      <c r="AG144" s="312"/>
      <c r="AH144" s="313" t="str">
        <f>IF('(別紙）府外有権者内訳シート'!G26=0,"",'(別紙）府外有権者内訳シート'!G26)</f>
        <v/>
      </c>
      <c r="AI144" s="314"/>
      <c r="AJ144" s="314"/>
      <c r="AK144" s="314"/>
      <c r="AL144" s="314"/>
      <c r="AM144" s="314"/>
      <c r="AN144" s="314"/>
      <c r="AO144" s="314"/>
      <c r="AP144" s="314"/>
      <c r="AQ144" s="314"/>
      <c r="AR144" s="314"/>
      <c r="AS144" s="314"/>
      <c r="AT144" s="314"/>
      <c r="AU144" s="314"/>
      <c r="AV144" s="314"/>
      <c r="AW144" s="315"/>
    </row>
    <row r="145" spans="2:49" ht="29.25" customHeight="1" thickTop="1" thickBot="1" x14ac:dyDescent="0.25">
      <c r="B145" s="299" t="s">
        <v>125</v>
      </c>
      <c r="C145" s="300"/>
      <c r="D145" s="300"/>
      <c r="E145" s="300"/>
      <c r="F145" s="300"/>
      <c r="G145" s="300"/>
      <c r="H145" s="300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1"/>
      <c r="AC145" s="296">
        <f>'(別紙）府外有権者内訳シート'!E27</f>
        <v>0</v>
      </c>
      <c r="AD145" s="296"/>
      <c r="AE145" s="296"/>
      <c r="AF145" s="296"/>
      <c r="AG145" s="296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8"/>
    </row>
    <row r="147" spans="2:49" ht="10.5" customHeight="1" x14ac:dyDescent="0.2"/>
    <row r="148" spans="2:49" ht="10.5" customHeight="1" x14ac:dyDescent="0.2"/>
    <row r="149" spans="2:49" ht="10.5" customHeight="1" x14ac:dyDescent="0.2"/>
    <row r="150" spans="2:49" ht="10.5" customHeight="1" x14ac:dyDescent="0.2"/>
    <row r="151" spans="2:49" ht="10.5" customHeight="1" x14ac:dyDescent="0.2"/>
    <row r="152" spans="2:49" ht="10.5" customHeight="1" x14ac:dyDescent="0.2"/>
    <row r="153" spans="2:49" ht="10.5" customHeight="1" x14ac:dyDescent="0.2"/>
    <row r="154" spans="2:49" ht="10.5" customHeight="1" x14ac:dyDescent="0.2"/>
    <row r="155" spans="2:49" ht="10.5" customHeight="1" x14ac:dyDescent="0.2"/>
    <row r="156" spans="2:49" ht="10.5" customHeight="1" x14ac:dyDescent="0.2"/>
    <row r="157" spans="2:49" ht="10.5" customHeight="1" x14ac:dyDescent="0.2"/>
    <row r="158" spans="2:49" ht="10.5" customHeight="1" x14ac:dyDescent="0.2"/>
    <row r="159" spans="2:49" ht="10.5" customHeight="1" x14ac:dyDescent="0.2"/>
    <row r="160" spans="2:49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</sheetData>
  <sheetProtection algorithmName="SHA-512" hashValue="gdS9ZWhlSS6aJGmoYe+stpoKkbn9nrzTfId+b7O1fYpzKmhcZWsiygJIkU5GqFqQAJSpBg5GE3UCTvaZ7qJcnA==" saltValue="yaNPRANkp5wheRogkGL2Rw==" spinCount="100000" sheet="1"/>
  <mergeCells count="433">
    <mergeCell ref="A3:F5"/>
    <mergeCell ref="Q9:AA9"/>
    <mergeCell ref="H3:O5"/>
    <mergeCell ref="B7:L8"/>
    <mergeCell ref="N7:N8"/>
    <mergeCell ref="AE8:AJ8"/>
    <mergeCell ref="AB10:AX10"/>
    <mergeCell ref="AB9:AX9"/>
    <mergeCell ref="AR40:AW42"/>
    <mergeCell ref="Q22:AA23"/>
    <mergeCell ref="AI20:AM21"/>
    <mergeCell ref="U33:V34"/>
    <mergeCell ref="AK33:AN34"/>
    <mergeCell ref="B40:H42"/>
    <mergeCell ref="V40:AE42"/>
    <mergeCell ref="AF40:AQ42"/>
    <mergeCell ref="AB22:AX23"/>
    <mergeCell ref="AN20:AX21"/>
    <mergeCell ref="AB20:AH21"/>
    <mergeCell ref="Q13:AA14"/>
    <mergeCell ref="Q15:AX15"/>
    <mergeCell ref="Q20:AA21"/>
    <mergeCell ref="W33:AE34"/>
    <mergeCell ref="I39:U39"/>
    <mergeCell ref="A28:AX30"/>
    <mergeCell ref="Q10:AA10"/>
    <mergeCell ref="Q11:AA12"/>
    <mergeCell ref="AB11:AX12"/>
    <mergeCell ref="AV13:AW14"/>
    <mergeCell ref="AB13:AC14"/>
    <mergeCell ref="Q16:AA18"/>
    <mergeCell ref="AD13:AH14"/>
    <mergeCell ref="AB17:AC18"/>
    <mergeCell ref="AD17:AH18"/>
    <mergeCell ref="AB16:AX16"/>
    <mergeCell ref="AI13:AK14"/>
    <mergeCell ref="AL17:AU18"/>
    <mergeCell ref="AW4:AX5"/>
    <mergeCell ref="AT4:AV5"/>
    <mergeCell ref="AR4:AS5"/>
    <mergeCell ref="AO4:AQ5"/>
    <mergeCell ref="AI17:AK18"/>
    <mergeCell ref="AM4:AN5"/>
    <mergeCell ref="AJ4:AL5"/>
    <mergeCell ref="AL13:AU14"/>
    <mergeCell ref="AG4:AI5"/>
    <mergeCell ref="V43:AB45"/>
    <mergeCell ref="Z74:AD77"/>
    <mergeCell ref="M88:Q88"/>
    <mergeCell ref="T88:AB88"/>
    <mergeCell ref="R87:S88"/>
    <mergeCell ref="A33:H34"/>
    <mergeCell ref="AF32:AJ34"/>
    <mergeCell ref="I40:U42"/>
    <mergeCell ref="B66:H69"/>
    <mergeCell ref="B70:H73"/>
    <mergeCell ref="B74:H77"/>
    <mergeCell ref="I70:AW73"/>
    <mergeCell ref="A37:I38"/>
    <mergeCell ref="I32:T34"/>
    <mergeCell ref="I50:AW53"/>
    <mergeCell ref="AF39:AQ39"/>
    <mergeCell ref="AI43:AK45"/>
    <mergeCell ref="AR43:AT45"/>
    <mergeCell ref="AU43:AW45"/>
    <mergeCell ref="AC43:AE45"/>
    <mergeCell ref="AF43:AH45"/>
    <mergeCell ref="AL43:AN45"/>
    <mergeCell ref="B43:H45"/>
    <mergeCell ref="F50:H53"/>
    <mergeCell ref="L74:Y77"/>
    <mergeCell ref="B89:C89"/>
    <mergeCell ref="R89:S89"/>
    <mergeCell ref="T89:AB89"/>
    <mergeCell ref="D87:L87"/>
    <mergeCell ref="D88:L88"/>
    <mergeCell ref="M87:Q87"/>
    <mergeCell ref="I46:AW49"/>
    <mergeCell ref="B46:E53"/>
    <mergeCell ref="I66:AW69"/>
    <mergeCell ref="A85:AX86"/>
    <mergeCell ref="AU84:AW84"/>
    <mergeCell ref="B87:C88"/>
    <mergeCell ref="M89:Q89"/>
    <mergeCell ref="AS87:AW87"/>
    <mergeCell ref="AS88:AW88"/>
    <mergeCell ref="AS89:AW89"/>
    <mergeCell ref="AJ90:AR90"/>
    <mergeCell ref="D89:L89"/>
    <mergeCell ref="AJ87:AR87"/>
    <mergeCell ref="B90:C90"/>
    <mergeCell ref="D90:L90"/>
    <mergeCell ref="M90:Q90"/>
    <mergeCell ref="R90:S90"/>
    <mergeCell ref="T90:AB90"/>
    <mergeCell ref="T91:AB91"/>
    <mergeCell ref="AJ91:AR91"/>
    <mergeCell ref="AJ88:AR88"/>
    <mergeCell ref="AC90:AG90"/>
    <mergeCell ref="AC88:AG88"/>
    <mergeCell ref="AH89:AI89"/>
    <mergeCell ref="AJ89:AR89"/>
    <mergeCell ref="AC89:AG89"/>
    <mergeCell ref="AS90:AW90"/>
    <mergeCell ref="AS91:AW91"/>
    <mergeCell ref="AH90:AI90"/>
    <mergeCell ref="AH87:AI88"/>
    <mergeCell ref="T87:AB87"/>
    <mergeCell ref="AC87:AG87"/>
    <mergeCell ref="AC93:AG93"/>
    <mergeCell ref="AS93:AW93"/>
    <mergeCell ref="B92:C92"/>
    <mergeCell ref="D92:L92"/>
    <mergeCell ref="M92:Q92"/>
    <mergeCell ref="R92:S92"/>
    <mergeCell ref="AC91:AG91"/>
    <mergeCell ref="AH91:AI91"/>
    <mergeCell ref="T92:AB92"/>
    <mergeCell ref="AC92:AG92"/>
    <mergeCell ref="AH92:AI92"/>
    <mergeCell ref="AJ92:AR92"/>
    <mergeCell ref="AS92:AW92"/>
    <mergeCell ref="AH93:AI93"/>
    <mergeCell ref="AJ93:AR93"/>
    <mergeCell ref="B91:C91"/>
    <mergeCell ref="D91:L91"/>
    <mergeCell ref="B93:C93"/>
    <mergeCell ref="D93:L93"/>
    <mergeCell ref="M93:Q93"/>
    <mergeCell ref="R93:S93"/>
    <mergeCell ref="T93:AB93"/>
    <mergeCell ref="M91:Q91"/>
    <mergeCell ref="R91:S91"/>
    <mergeCell ref="AJ94:AR94"/>
    <mergeCell ref="AS94:AW94"/>
    <mergeCell ref="B95:C95"/>
    <mergeCell ref="D95:L95"/>
    <mergeCell ref="M95:Q95"/>
    <mergeCell ref="R95:S95"/>
    <mergeCell ref="T95:AB95"/>
    <mergeCell ref="AC95:AG95"/>
    <mergeCell ref="AH95:AI95"/>
    <mergeCell ref="AJ95:AR95"/>
    <mergeCell ref="AS95:AW95"/>
    <mergeCell ref="B94:C94"/>
    <mergeCell ref="D94:L94"/>
    <mergeCell ref="M94:Q94"/>
    <mergeCell ref="R94:S94"/>
    <mergeCell ref="T94:AB94"/>
    <mergeCell ref="AC94:AG94"/>
    <mergeCell ref="AH94:AI94"/>
    <mergeCell ref="B97:C97"/>
    <mergeCell ref="D97:L97"/>
    <mergeCell ref="M97:Q97"/>
    <mergeCell ref="R97:S97"/>
    <mergeCell ref="T97:AB97"/>
    <mergeCell ref="AC97:AG97"/>
    <mergeCell ref="AS97:AW97"/>
    <mergeCell ref="B96:C96"/>
    <mergeCell ref="D96:L96"/>
    <mergeCell ref="M96:Q96"/>
    <mergeCell ref="R96:S96"/>
    <mergeCell ref="T96:AB96"/>
    <mergeCell ref="AC96:AG96"/>
    <mergeCell ref="AH96:AI96"/>
    <mergeCell ref="AJ96:AR96"/>
    <mergeCell ref="AS96:AW96"/>
    <mergeCell ref="AH97:AI97"/>
    <mergeCell ref="AJ97:AR97"/>
    <mergeCell ref="AJ98:AR98"/>
    <mergeCell ref="AS98:AW98"/>
    <mergeCell ref="B99:C99"/>
    <mergeCell ref="D99:L99"/>
    <mergeCell ref="M99:Q99"/>
    <mergeCell ref="R99:S99"/>
    <mergeCell ref="T99:AB99"/>
    <mergeCell ref="AC99:AG99"/>
    <mergeCell ref="AH99:AI99"/>
    <mergeCell ref="AJ99:AR99"/>
    <mergeCell ref="AS99:AW99"/>
    <mergeCell ref="B98:C98"/>
    <mergeCell ref="D98:L98"/>
    <mergeCell ref="M98:Q98"/>
    <mergeCell ref="R98:S98"/>
    <mergeCell ref="T98:AB98"/>
    <mergeCell ref="AC98:AG98"/>
    <mergeCell ref="AH98:AI98"/>
    <mergeCell ref="B101:C101"/>
    <mergeCell ref="D101:L101"/>
    <mergeCell ref="M101:Q101"/>
    <mergeCell ref="R101:S101"/>
    <mergeCell ref="T101:AB101"/>
    <mergeCell ref="AC101:AG101"/>
    <mergeCell ref="AS101:AW101"/>
    <mergeCell ref="B100:C100"/>
    <mergeCell ref="D100:L100"/>
    <mergeCell ref="M100:Q100"/>
    <mergeCell ref="R100:S100"/>
    <mergeCell ref="T100:AB100"/>
    <mergeCell ref="AC100:AG100"/>
    <mergeCell ref="AH100:AI100"/>
    <mergeCell ref="AJ100:AR100"/>
    <mergeCell ref="AS100:AW100"/>
    <mergeCell ref="AH101:AI101"/>
    <mergeCell ref="AJ101:AR101"/>
    <mergeCell ref="AJ102:AR102"/>
    <mergeCell ref="AS102:AW102"/>
    <mergeCell ref="B103:C103"/>
    <mergeCell ref="D103:L103"/>
    <mergeCell ref="M103:Q103"/>
    <mergeCell ref="R103:S103"/>
    <mergeCell ref="T103:AB103"/>
    <mergeCell ref="AC103:AG103"/>
    <mergeCell ref="AH103:AI103"/>
    <mergeCell ref="AJ103:AR103"/>
    <mergeCell ref="AS103:AW103"/>
    <mergeCell ref="B102:C102"/>
    <mergeCell ref="D102:L102"/>
    <mergeCell ref="M102:Q102"/>
    <mergeCell ref="R102:S102"/>
    <mergeCell ref="T102:AB102"/>
    <mergeCell ref="AC102:AG102"/>
    <mergeCell ref="AH102:AI102"/>
    <mergeCell ref="B104:C104"/>
    <mergeCell ref="D104:L104"/>
    <mergeCell ref="M104:Q104"/>
    <mergeCell ref="R104:S104"/>
    <mergeCell ref="T104:AB104"/>
    <mergeCell ref="AC104:AG104"/>
    <mergeCell ref="AH104:AI104"/>
    <mergeCell ref="AS104:AW104"/>
    <mergeCell ref="AH105:AI105"/>
    <mergeCell ref="AJ105:AR105"/>
    <mergeCell ref="AJ104:AR104"/>
    <mergeCell ref="B105:C105"/>
    <mergeCell ref="D105:L105"/>
    <mergeCell ref="M105:Q105"/>
    <mergeCell ref="R105:S105"/>
    <mergeCell ref="T105:AB105"/>
    <mergeCell ref="AC105:AG105"/>
    <mergeCell ref="AS105:AW105"/>
    <mergeCell ref="B106:C106"/>
    <mergeCell ref="D106:L106"/>
    <mergeCell ref="M106:Q106"/>
    <mergeCell ref="R106:S106"/>
    <mergeCell ref="T106:AB106"/>
    <mergeCell ref="AC106:AG106"/>
    <mergeCell ref="AH106:AI106"/>
    <mergeCell ref="AJ106:AR106"/>
    <mergeCell ref="AS106:AW106"/>
    <mergeCell ref="B108:C108"/>
    <mergeCell ref="D108:L108"/>
    <mergeCell ref="M108:Q108"/>
    <mergeCell ref="R108:S108"/>
    <mergeCell ref="T108:AB108"/>
    <mergeCell ref="AS108:AW108"/>
    <mergeCell ref="B107:C107"/>
    <mergeCell ref="D107:L107"/>
    <mergeCell ref="M107:Q107"/>
    <mergeCell ref="R107:S107"/>
    <mergeCell ref="AS107:AW107"/>
    <mergeCell ref="AH107:AI107"/>
    <mergeCell ref="AJ107:AR107"/>
    <mergeCell ref="T107:AB107"/>
    <mergeCell ref="AC107:AG107"/>
    <mergeCell ref="AH111:AI111"/>
    <mergeCell ref="AJ111:AR111"/>
    <mergeCell ref="AH109:AI109"/>
    <mergeCell ref="AJ109:AR109"/>
    <mergeCell ref="AJ110:AR110"/>
    <mergeCell ref="AS110:AW110"/>
    <mergeCell ref="B110:C110"/>
    <mergeCell ref="D110:L110"/>
    <mergeCell ref="M110:Q110"/>
    <mergeCell ref="R110:S110"/>
    <mergeCell ref="T110:AB110"/>
    <mergeCell ref="M111:Q111"/>
    <mergeCell ref="R111:S111"/>
    <mergeCell ref="T109:AB109"/>
    <mergeCell ref="AC109:AG109"/>
    <mergeCell ref="B109:C109"/>
    <mergeCell ref="D109:L109"/>
    <mergeCell ref="M109:Q109"/>
    <mergeCell ref="R109:S109"/>
    <mergeCell ref="AS109:AW109"/>
    <mergeCell ref="Z1:AX2"/>
    <mergeCell ref="AH113:AR113"/>
    <mergeCell ref="AC112:AG112"/>
    <mergeCell ref="AS112:AW112"/>
    <mergeCell ref="AS113:AW113"/>
    <mergeCell ref="AH110:AI110"/>
    <mergeCell ref="AS111:AW111"/>
    <mergeCell ref="AC108:AG108"/>
    <mergeCell ref="AH108:AI108"/>
    <mergeCell ref="AJ108:AR108"/>
    <mergeCell ref="T113:AB113"/>
    <mergeCell ref="AC113:AG113"/>
    <mergeCell ref="AH112:AR112"/>
    <mergeCell ref="A25:AX26"/>
    <mergeCell ref="AE74:AW77"/>
    <mergeCell ref="B60:AW61"/>
    <mergeCell ref="B62:O63"/>
    <mergeCell ref="P62:AW63"/>
    <mergeCell ref="I74:K77"/>
    <mergeCell ref="B57:F58"/>
    <mergeCell ref="AO43:AQ45"/>
    <mergeCell ref="F46:H49"/>
    <mergeCell ref="I43:U45"/>
    <mergeCell ref="B113:C113"/>
    <mergeCell ref="D113:L113"/>
    <mergeCell ref="M113:Q113"/>
    <mergeCell ref="R113:S113"/>
    <mergeCell ref="T112:AB112"/>
    <mergeCell ref="AC110:AG110"/>
    <mergeCell ref="B111:C111"/>
    <mergeCell ref="D111:L111"/>
    <mergeCell ref="T111:AB111"/>
    <mergeCell ref="AC111:AG111"/>
    <mergeCell ref="B112:C112"/>
    <mergeCell ref="D112:L112"/>
    <mergeCell ref="M112:Q112"/>
    <mergeCell ref="R112:S112"/>
    <mergeCell ref="AU120:AW120"/>
    <mergeCell ref="A121:AX122"/>
    <mergeCell ref="B123:D124"/>
    <mergeCell ref="AH126:AW126"/>
    <mergeCell ref="B127:D127"/>
    <mergeCell ref="E127:M127"/>
    <mergeCell ref="N127:AB127"/>
    <mergeCell ref="AC127:AG127"/>
    <mergeCell ref="AH127:AW127"/>
    <mergeCell ref="AH123:AW124"/>
    <mergeCell ref="E125:M125"/>
    <mergeCell ref="N125:AB125"/>
    <mergeCell ref="AC125:AG125"/>
    <mergeCell ref="AH125:AW125"/>
    <mergeCell ref="AH128:AW128"/>
    <mergeCell ref="B125:D125"/>
    <mergeCell ref="B126:D126"/>
    <mergeCell ref="E126:M126"/>
    <mergeCell ref="N126:AB126"/>
    <mergeCell ref="AC126:AG126"/>
    <mergeCell ref="E123:M124"/>
    <mergeCell ref="N123:AB124"/>
    <mergeCell ref="AC123:AG123"/>
    <mergeCell ref="AC124:AG124"/>
    <mergeCell ref="B128:D128"/>
    <mergeCell ref="E128:M128"/>
    <mergeCell ref="N128:AB128"/>
    <mergeCell ref="AC128:AG128"/>
    <mergeCell ref="B129:D129"/>
    <mergeCell ref="E129:M129"/>
    <mergeCell ref="N129:AB129"/>
    <mergeCell ref="AC129:AG129"/>
    <mergeCell ref="AH129:AW129"/>
    <mergeCell ref="B130:D130"/>
    <mergeCell ref="E130:M130"/>
    <mergeCell ref="N130:AB130"/>
    <mergeCell ref="AC130:AG130"/>
    <mergeCell ref="AH130:AW130"/>
    <mergeCell ref="B131:D131"/>
    <mergeCell ref="E131:M131"/>
    <mergeCell ref="N131:AB131"/>
    <mergeCell ref="AC131:AG131"/>
    <mergeCell ref="AH131:AW131"/>
    <mergeCell ref="B132:D132"/>
    <mergeCell ref="E132:M132"/>
    <mergeCell ref="N132:AB132"/>
    <mergeCell ref="AC132:AG132"/>
    <mergeCell ref="AH132:AW132"/>
    <mergeCell ref="B133:D133"/>
    <mergeCell ref="E133:M133"/>
    <mergeCell ref="N133:AB133"/>
    <mergeCell ref="AC133:AG133"/>
    <mergeCell ref="AH133:AW133"/>
    <mergeCell ref="B134:D134"/>
    <mergeCell ref="E134:M134"/>
    <mergeCell ref="N134:AB134"/>
    <mergeCell ref="AC134:AG134"/>
    <mergeCell ref="AH134:AW134"/>
    <mergeCell ref="B135:D135"/>
    <mergeCell ref="E135:M135"/>
    <mergeCell ref="N135:AB135"/>
    <mergeCell ref="AC135:AG135"/>
    <mergeCell ref="AH135:AW135"/>
    <mergeCell ref="B136:D136"/>
    <mergeCell ref="E136:M136"/>
    <mergeCell ref="N136:AB136"/>
    <mergeCell ref="AC136:AG136"/>
    <mergeCell ref="AH136:AW136"/>
    <mergeCell ref="B137:D137"/>
    <mergeCell ref="E137:M137"/>
    <mergeCell ref="N137:AB137"/>
    <mergeCell ref="AC137:AG137"/>
    <mergeCell ref="AH137:AW137"/>
    <mergeCell ref="B138:D138"/>
    <mergeCell ref="E138:M138"/>
    <mergeCell ref="N138:AB138"/>
    <mergeCell ref="AC138:AG138"/>
    <mergeCell ref="AH138:AW138"/>
    <mergeCell ref="B142:D142"/>
    <mergeCell ref="E142:M142"/>
    <mergeCell ref="N142:AB142"/>
    <mergeCell ref="AC142:AG142"/>
    <mergeCell ref="AH142:AW142"/>
    <mergeCell ref="B139:D139"/>
    <mergeCell ref="E139:M139"/>
    <mergeCell ref="N139:AB139"/>
    <mergeCell ref="AC139:AG139"/>
    <mergeCell ref="AH139:AW139"/>
    <mergeCell ref="B141:D141"/>
    <mergeCell ref="E141:M141"/>
    <mergeCell ref="N141:AB141"/>
    <mergeCell ref="AC141:AG141"/>
    <mergeCell ref="AH141:AW141"/>
    <mergeCell ref="B140:D140"/>
    <mergeCell ref="E140:M140"/>
    <mergeCell ref="N140:AB140"/>
    <mergeCell ref="AC140:AG140"/>
    <mergeCell ref="AH140:AW140"/>
    <mergeCell ref="AC145:AG145"/>
    <mergeCell ref="AH145:AW145"/>
    <mergeCell ref="B145:AB145"/>
    <mergeCell ref="B144:D144"/>
    <mergeCell ref="E144:M144"/>
    <mergeCell ref="N144:AB144"/>
    <mergeCell ref="AC144:AG144"/>
    <mergeCell ref="AH144:AW144"/>
    <mergeCell ref="B143:D143"/>
    <mergeCell ref="E143:M143"/>
    <mergeCell ref="N143:AB143"/>
    <mergeCell ref="AC143:AG143"/>
    <mergeCell ref="AH143:AW143"/>
  </mergeCells>
  <phoneticPr fontId="1"/>
  <conditionalFormatting sqref="AS89:AW110 M89:Q113 AC89:AG113">
    <cfRule type="cellIs" dxfId="1" priority="9" operator="equal">
      <formula>0</formula>
    </cfRule>
  </conditionalFormatting>
  <conditionalFormatting sqref="AS112:AW112">
    <cfRule type="cellIs" dxfId="0" priority="8" operator="equal">
      <formula>0</formula>
    </cfRule>
  </conditionalFormatting>
  <pageMargins left="0.59055118110236227" right="0.39370078740157483" top="0.39370078740157483" bottom="0.39370078740157483" header="0.31496062992125984" footer="0.31496062992125984"/>
  <pageSetup paperSize="9" scale="94" orientation="portrait" r:id="rId1"/>
  <rowBreaks count="2" manualBreakCount="2">
    <brk id="80" max="49" man="1"/>
    <brk id="114" max="4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入力シート</vt:lpstr>
      <vt:lpstr>市区町村別内訳シート</vt:lpstr>
      <vt:lpstr>(別紙）府外有権者内訳シート</vt:lpstr>
      <vt:lpstr>請求書</vt:lpstr>
      <vt:lpstr>市区町村別内訳シート!Print_Area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2025-12-19T00:54:40Z</dcterms:created>
  <dcterms:modified xsi:type="dcterms:W3CDTF">2025-12-25T07:08:55Z</dcterms:modified>
</cp:coreProperties>
</file>