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0000SV1NS701\d11491$\doc\600_技術力強化G\■■■　01_施工技術、働き方改革関連業務（年度関係なし）\1202_熱中症、猛暑日対策\■通知・事務連絡（府）\NEW猛暑対策\05　完成（清書）\"/>
    </mc:Choice>
  </mc:AlternateContent>
  <xr:revisionPtr revIDLastSave="0" documentId="13_ncr:1_{0B407C01-BE8D-421F-9026-50CAF992589C}" xr6:coauthVersionLast="47" xr6:coauthVersionMax="47" xr10:uidLastSave="{00000000-0000-0000-0000-000000000000}"/>
  <bookViews>
    <workbookView xWindow="28680" yWindow="-120" windowWidth="29040" windowHeight="15720" activeTab="1" xr2:uid="{4E1550C0-5BDF-4D3A-AA9D-C9A922A20556}"/>
  </bookViews>
  <sheets>
    <sheet name="初期設定" sheetId="10" r:id="rId1"/>
    <sheet name="様式" sheetId="11" r:id="rId2"/>
    <sheet name="(記載例用)初期設定" sheetId="6" r:id="rId3"/>
    <sheet name="記載例" sheetId="7" r:id="rId4"/>
  </sheets>
  <definedNames>
    <definedName name="_xlnm.Print_Area" localSheetId="3">記載例!$C$1:$AE$177</definedName>
    <definedName name="_xlnm.Print_Area" localSheetId="1">様式!$C$1:$AE$177</definedName>
    <definedName name="_xlnm.Print_Titles" localSheetId="3">記載例!$1:$5</definedName>
    <definedName name="_xlnm.Print_Titles" localSheetId="1">様式!$1:$5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E163" i="11" l="1"/>
  <c r="AE164" i="11" s="1"/>
  <c r="AE120" i="11"/>
  <c r="AE121" i="11" s="1"/>
  <c r="AE78" i="11"/>
  <c r="AE163" i="7"/>
  <c r="AE164" i="7" s="1"/>
  <c r="AE162" i="7"/>
  <c r="AE157" i="7"/>
  <c r="AE121" i="7"/>
  <c r="AE120" i="7"/>
  <c r="AE119" i="7"/>
  <c r="AE114" i="7"/>
  <c r="AE78" i="7"/>
  <c r="AE35" i="7"/>
  <c r="AE34" i="7"/>
  <c r="AE162" i="11"/>
  <c r="AE157" i="11"/>
  <c r="AE119" i="11"/>
  <c r="AE114" i="11"/>
  <c r="AE77" i="11"/>
  <c r="AE76" i="11"/>
  <c r="AE71" i="11"/>
  <c r="AW162" i="11"/>
  <c r="AV162" i="11"/>
  <c r="AU162" i="11"/>
  <c r="AT162" i="11"/>
  <c r="AS162" i="11"/>
  <c r="AR162" i="11"/>
  <c r="AQ162" i="11"/>
  <c r="AP162" i="11"/>
  <c r="AO162" i="11"/>
  <c r="AN162" i="11"/>
  <c r="AM162" i="11"/>
  <c r="AL162" i="11"/>
  <c r="AK162" i="11"/>
  <c r="AJ162" i="11"/>
  <c r="AI162" i="11"/>
  <c r="AH162" i="11"/>
  <c r="AA162" i="11"/>
  <c r="AA161" i="11"/>
  <c r="AA159" i="11"/>
  <c r="AA158" i="11"/>
  <c r="AA157" i="11"/>
  <c r="AA156" i="11"/>
  <c r="AA154" i="11"/>
  <c r="AA153" i="11"/>
  <c r="AV148" i="11"/>
  <c r="AU148" i="11"/>
  <c r="AT148" i="11"/>
  <c r="AS148" i="11"/>
  <c r="AR148" i="11"/>
  <c r="AQ148" i="11"/>
  <c r="AP148" i="11"/>
  <c r="AO148" i="11"/>
  <c r="AN148" i="11"/>
  <c r="AM148" i="11"/>
  <c r="AL148" i="11"/>
  <c r="AK148" i="11"/>
  <c r="AJ148" i="11"/>
  <c r="AI148" i="11"/>
  <c r="AH148" i="11"/>
  <c r="AW119" i="11"/>
  <c r="AV119" i="11"/>
  <c r="AU119" i="11"/>
  <c r="AT119" i="11"/>
  <c r="AS119" i="11"/>
  <c r="AR119" i="11"/>
  <c r="AQ119" i="11"/>
  <c r="AP119" i="11"/>
  <c r="AO119" i="11"/>
  <c r="AN119" i="11"/>
  <c r="AM119" i="11"/>
  <c r="AL119" i="11"/>
  <c r="AK119" i="11"/>
  <c r="AJ119" i="11"/>
  <c r="AI119" i="11"/>
  <c r="AH119" i="11"/>
  <c r="AA119" i="11"/>
  <c r="AA118" i="11"/>
  <c r="AA116" i="11"/>
  <c r="AA115" i="11"/>
  <c r="AA114" i="11"/>
  <c r="AA113" i="11"/>
  <c r="AA111" i="11"/>
  <c r="AA110" i="11"/>
  <c r="AV105" i="11"/>
  <c r="AU105" i="11"/>
  <c r="AT105" i="11"/>
  <c r="AS105" i="11"/>
  <c r="AR105" i="11"/>
  <c r="AQ105" i="11"/>
  <c r="AP105" i="11"/>
  <c r="AO105" i="11"/>
  <c r="AN105" i="11"/>
  <c r="AM105" i="11"/>
  <c r="AL105" i="11"/>
  <c r="AK105" i="11"/>
  <c r="AJ105" i="11"/>
  <c r="AI105" i="11"/>
  <c r="AH105" i="11"/>
  <c r="AW76" i="11"/>
  <c r="AV76" i="11"/>
  <c r="AU76" i="11"/>
  <c r="AT76" i="11"/>
  <c r="AS76" i="11"/>
  <c r="AR76" i="11"/>
  <c r="AQ76" i="11"/>
  <c r="AP76" i="11"/>
  <c r="AO76" i="11"/>
  <c r="AN76" i="11"/>
  <c r="AM76" i="11"/>
  <c r="AL76" i="11"/>
  <c r="AK76" i="11"/>
  <c r="AJ76" i="11"/>
  <c r="AI76" i="11"/>
  <c r="AH76" i="11"/>
  <c r="AA76" i="11"/>
  <c r="AA75" i="11"/>
  <c r="AA73" i="11"/>
  <c r="AA72" i="11"/>
  <c r="AA71" i="11"/>
  <c r="AA70" i="11"/>
  <c r="AA68" i="11"/>
  <c r="AA67" i="11"/>
  <c r="AV62" i="11"/>
  <c r="AU62" i="11"/>
  <c r="AT62" i="11"/>
  <c r="AS62" i="11"/>
  <c r="AR62" i="11"/>
  <c r="AQ62" i="11"/>
  <c r="AP62" i="11"/>
  <c r="AO62" i="11"/>
  <c r="AN62" i="11"/>
  <c r="AM62" i="11"/>
  <c r="AL62" i="11"/>
  <c r="AK62" i="11"/>
  <c r="AJ62" i="11"/>
  <c r="AI62" i="11"/>
  <c r="AH62" i="11"/>
  <c r="E50" i="11"/>
  <c r="E51" i="11" s="1"/>
  <c r="AW33" i="11"/>
  <c r="AV33" i="11"/>
  <c r="AU33" i="11"/>
  <c r="AT33" i="11"/>
  <c r="AS33" i="11"/>
  <c r="AR33" i="11"/>
  <c r="AQ33" i="11"/>
  <c r="AP33" i="11"/>
  <c r="AO33" i="11"/>
  <c r="AN33" i="11"/>
  <c r="AM33" i="11"/>
  <c r="AL33" i="11"/>
  <c r="AK33" i="11"/>
  <c r="AJ33" i="11"/>
  <c r="AI33" i="11"/>
  <c r="AH33" i="11"/>
  <c r="AA33" i="11"/>
  <c r="AA32" i="11"/>
  <c r="AA30" i="11"/>
  <c r="AA29" i="11"/>
  <c r="AA28" i="11"/>
  <c r="AA27" i="11"/>
  <c r="AA25" i="11"/>
  <c r="AA24" i="11"/>
  <c r="E21" i="11"/>
  <c r="AA23" i="11" s="1"/>
  <c r="AV19" i="11"/>
  <c r="AU19" i="11"/>
  <c r="AT19" i="11"/>
  <c r="AS19" i="11"/>
  <c r="AR19" i="11"/>
  <c r="AQ19" i="11"/>
  <c r="AP19" i="11"/>
  <c r="AO19" i="11"/>
  <c r="AN19" i="11"/>
  <c r="AM19" i="11"/>
  <c r="AL19" i="11"/>
  <c r="AK19" i="11"/>
  <c r="AJ19" i="11"/>
  <c r="AI19" i="11"/>
  <c r="AH19" i="11"/>
  <c r="AH18" i="11"/>
  <c r="E8" i="11"/>
  <c r="F8" i="11" s="1"/>
  <c r="G8" i="11" s="1"/>
  <c r="F8" i="10"/>
  <c r="AW162" i="7"/>
  <c r="AV162" i="7"/>
  <c r="AU162" i="7"/>
  <c r="AT162" i="7"/>
  <c r="AS162" i="7"/>
  <c r="AR162" i="7"/>
  <c r="AQ162" i="7"/>
  <c r="AP162" i="7"/>
  <c r="AO162" i="7"/>
  <c r="AN162" i="7"/>
  <c r="AM162" i="7"/>
  <c r="AL162" i="7"/>
  <c r="AK162" i="7"/>
  <c r="AJ162" i="7"/>
  <c r="AI162" i="7"/>
  <c r="AH162" i="7"/>
  <c r="AV148" i="7"/>
  <c r="AU148" i="7"/>
  <c r="AT148" i="7"/>
  <c r="AS148" i="7"/>
  <c r="AR148" i="7"/>
  <c r="AQ148" i="7"/>
  <c r="AP148" i="7"/>
  <c r="AO148" i="7"/>
  <c r="AN148" i="7"/>
  <c r="AM148" i="7"/>
  <c r="AL148" i="7"/>
  <c r="AK148" i="7"/>
  <c r="AJ148" i="7"/>
  <c r="AI148" i="7"/>
  <c r="AH148" i="7"/>
  <c r="AW119" i="7"/>
  <c r="AV119" i="7"/>
  <c r="AU119" i="7"/>
  <c r="AT119" i="7"/>
  <c r="AS119" i="7"/>
  <c r="AR119" i="7"/>
  <c r="AQ119" i="7"/>
  <c r="AP119" i="7"/>
  <c r="AO119" i="7"/>
  <c r="AN119" i="7"/>
  <c r="AM119" i="7"/>
  <c r="AL119" i="7"/>
  <c r="AK119" i="7"/>
  <c r="AJ119" i="7"/>
  <c r="AI119" i="7"/>
  <c r="AH119" i="7"/>
  <c r="AV105" i="7"/>
  <c r="AU105" i="7"/>
  <c r="AT105" i="7"/>
  <c r="AS105" i="7"/>
  <c r="AR105" i="7"/>
  <c r="AQ105" i="7"/>
  <c r="AP105" i="7"/>
  <c r="AO105" i="7"/>
  <c r="AN105" i="7"/>
  <c r="AM105" i="7"/>
  <c r="AL105" i="7"/>
  <c r="AK105" i="7"/>
  <c r="AJ105" i="7"/>
  <c r="AI105" i="7"/>
  <c r="AH105" i="7"/>
  <c r="AW76" i="7"/>
  <c r="AV76" i="7"/>
  <c r="AU76" i="7"/>
  <c r="AT76" i="7"/>
  <c r="AS76" i="7"/>
  <c r="AR76" i="7"/>
  <c r="AQ76" i="7"/>
  <c r="AP76" i="7"/>
  <c r="AO76" i="7"/>
  <c r="AN76" i="7"/>
  <c r="AM76" i="7"/>
  <c r="AL76" i="7"/>
  <c r="AK76" i="7"/>
  <c r="AJ76" i="7"/>
  <c r="AI76" i="7"/>
  <c r="AH76" i="7"/>
  <c r="AV62" i="7"/>
  <c r="AU62" i="7"/>
  <c r="AT62" i="7"/>
  <c r="AS62" i="7"/>
  <c r="AR62" i="7"/>
  <c r="AQ62" i="7"/>
  <c r="AP62" i="7"/>
  <c r="AO62" i="7"/>
  <c r="AN62" i="7"/>
  <c r="AM62" i="7"/>
  <c r="AL62" i="7"/>
  <c r="AK62" i="7"/>
  <c r="AJ62" i="7"/>
  <c r="AI62" i="7"/>
  <c r="AH62" i="7"/>
  <c r="AA32" i="7"/>
  <c r="AA162" i="7"/>
  <c r="AA161" i="7"/>
  <c r="AA159" i="7"/>
  <c r="AA158" i="7"/>
  <c r="AA157" i="7"/>
  <c r="AA156" i="7"/>
  <c r="AA154" i="7"/>
  <c r="AA153" i="7"/>
  <c r="AA119" i="7"/>
  <c r="AA118" i="7"/>
  <c r="AA116" i="7"/>
  <c r="AA115" i="7"/>
  <c r="AA114" i="7"/>
  <c r="AA113" i="7"/>
  <c r="AA111" i="7"/>
  <c r="AA110" i="7"/>
  <c r="AA76" i="7"/>
  <c r="AA75" i="7"/>
  <c r="AA73" i="7"/>
  <c r="AA72" i="7"/>
  <c r="AA71" i="7"/>
  <c r="AA70" i="7"/>
  <c r="AA68" i="7"/>
  <c r="AA67" i="7"/>
  <c r="E9" i="11" l="1"/>
  <c r="AC119" i="11"/>
  <c r="AC162" i="11"/>
  <c r="G9" i="11"/>
  <c r="AJ18" i="11"/>
  <c r="H8" i="11"/>
  <c r="AC33" i="11"/>
  <c r="F9" i="11"/>
  <c r="AI18" i="11"/>
  <c r="AC76" i="11"/>
  <c r="F51" i="11"/>
  <c r="E52" i="11"/>
  <c r="AH61" i="11"/>
  <c r="E64" i="11"/>
  <c r="E93" i="11"/>
  <c r="AA24" i="7"/>
  <c r="AU33" i="7"/>
  <c r="AV33" i="7"/>
  <c r="AW33" i="7"/>
  <c r="E94" i="11" l="1"/>
  <c r="E136" i="11"/>
  <c r="E107" i="11"/>
  <c r="AA66" i="11"/>
  <c r="G51" i="11"/>
  <c r="AI61" i="11"/>
  <c r="F52" i="11"/>
  <c r="AK18" i="11"/>
  <c r="I8" i="11"/>
  <c r="H9" i="11"/>
  <c r="E50" i="7"/>
  <c r="E93" i="7" s="1"/>
  <c r="AT33" i="7"/>
  <c r="AS33" i="7"/>
  <c r="AR33" i="7"/>
  <c r="AQ33" i="7"/>
  <c r="AP33" i="7"/>
  <c r="AO33" i="7"/>
  <c r="AN33" i="7"/>
  <c r="AM33" i="7"/>
  <c r="AL33" i="7"/>
  <c r="AK33" i="7"/>
  <c r="AJ33" i="7"/>
  <c r="AI33" i="7"/>
  <c r="AH33" i="7"/>
  <c r="AA33" i="7"/>
  <c r="AA30" i="7"/>
  <c r="AA29" i="7"/>
  <c r="AA28" i="7"/>
  <c r="AA27" i="7"/>
  <c r="AA25" i="7"/>
  <c r="E21" i="7"/>
  <c r="AA23" i="7" s="1"/>
  <c r="AV19" i="7"/>
  <c r="AU19" i="7"/>
  <c r="AT19" i="7"/>
  <c r="AS19" i="7"/>
  <c r="AR19" i="7"/>
  <c r="AQ19" i="7"/>
  <c r="AP19" i="7"/>
  <c r="AO19" i="7"/>
  <c r="AN19" i="7"/>
  <c r="AM19" i="7"/>
  <c r="AL19" i="7"/>
  <c r="AK19" i="7"/>
  <c r="AJ19" i="7"/>
  <c r="AI19" i="7"/>
  <c r="AH19" i="7"/>
  <c r="E8" i="7"/>
  <c r="E9" i="7" s="1"/>
  <c r="F8" i="6"/>
  <c r="G52" i="11" l="1"/>
  <c r="AJ61" i="11"/>
  <c r="H51" i="11"/>
  <c r="AA109" i="11"/>
  <c r="E150" i="11"/>
  <c r="E137" i="11"/>
  <c r="I9" i="11"/>
  <c r="AL18" i="11"/>
  <c r="J8" i="11"/>
  <c r="F94" i="11"/>
  <c r="E95" i="11"/>
  <c r="AH104" i="11"/>
  <c r="AC162" i="7"/>
  <c r="AC119" i="7"/>
  <c r="AC76" i="7"/>
  <c r="AC33" i="7"/>
  <c r="E51" i="7"/>
  <c r="AH18" i="7"/>
  <c r="E64" i="7"/>
  <c r="AA66" i="7" s="1"/>
  <c r="F8" i="7"/>
  <c r="E136" i="7"/>
  <c r="E107" i="7"/>
  <c r="AA109" i="7" s="1"/>
  <c r="E94" i="7"/>
  <c r="AH104" i="7" s="1"/>
  <c r="F51" i="7" l="1"/>
  <c r="AH61" i="7"/>
  <c r="AA152" i="11"/>
  <c r="G94" i="11"/>
  <c r="F95" i="11"/>
  <c r="AI104" i="11"/>
  <c r="AM18" i="11"/>
  <c r="J9" i="11"/>
  <c r="K8" i="11"/>
  <c r="H52" i="11"/>
  <c r="AK61" i="11"/>
  <c r="I51" i="11"/>
  <c r="F137" i="11"/>
  <c r="E138" i="11"/>
  <c r="AH147" i="11"/>
  <c r="F52" i="7"/>
  <c r="E52" i="7"/>
  <c r="E150" i="7"/>
  <c r="AA152" i="7" s="1"/>
  <c r="E137" i="7"/>
  <c r="AH147" i="7" s="1"/>
  <c r="F94" i="7"/>
  <c r="AI104" i="7" s="1"/>
  <c r="E95" i="7"/>
  <c r="AI18" i="7"/>
  <c r="G8" i="7"/>
  <c r="F9" i="7"/>
  <c r="G51" i="7" l="1"/>
  <c r="AI61" i="7"/>
  <c r="AL61" i="11"/>
  <c r="J51" i="11"/>
  <c r="I52" i="11"/>
  <c r="H94" i="11"/>
  <c r="G95" i="11"/>
  <c r="AJ104" i="11"/>
  <c r="L8" i="11"/>
  <c r="AN18" i="11"/>
  <c r="K9" i="11"/>
  <c r="G137" i="11"/>
  <c r="F138" i="11"/>
  <c r="AI147" i="11"/>
  <c r="H8" i="7"/>
  <c r="G9" i="7"/>
  <c r="AJ18" i="7"/>
  <c r="G94" i="7"/>
  <c r="AJ104" i="7" s="1"/>
  <c r="F95" i="7"/>
  <c r="E138" i="7"/>
  <c r="F137" i="7"/>
  <c r="AI147" i="7" s="1"/>
  <c r="AJ61" i="7" l="1"/>
  <c r="H51" i="7"/>
  <c r="G52" i="7"/>
  <c r="H137" i="11"/>
  <c r="G138" i="11"/>
  <c r="AJ147" i="11"/>
  <c r="H95" i="11"/>
  <c r="AK104" i="11"/>
  <c r="I94" i="11"/>
  <c r="K51" i="11"/>
  <c r="J52" i="11"/>
  <c r="AM61" i="11"/>
  <c r="M8" i="11"/>
  <c r="L9" i="11"/>
  <c r="AO18" i="11"/>
  <c r="H94" i="7"/>
  <c r="AK104" i="7" s="1"/>
  <c r="G95" i="7"/>
  <c r="G137" i="7"/>
  <c r="AJ147" i="7" s="1"/>
  <c r="F138" i="7"/>
  <c r="I8" i="7"/>
  <c r="H9" i="7"/>
  <c r="AK18" i="7"/>
  <c r="AK61" i="7" l="1"/>
  <c r="I51" i="7"/>
  <c r="H52" i="7"/>
  <c r="L51" i="11"/>
  <c r="K52" i="11"/>
  <c r="AN61" i="11"/>
  <c r="I95" i="11"/>
  <c r="AL104" i="11"/>
  <c r="J94" i="11"/>
  <c r="N8" i="11"/>
  <c r="AP18" i="11"/>
  <c r="M9" i="11"/>
  <c r="I137" i="11"/>
  <c r="H138" i="11"/>
  <c r="AK147" i="11"/>
  <c r="H137" i="7"/>
  <c r="AK147" i="7" s="1"/>
  <c r="G138" i="7"/>
  <c r="I94" i="7"/>
  <c r="AL104" i="7" s="1"/>
  <c r="H95" i="7"/>
  <c r="J8" i="7"/>
  <c r="I9" i="7"/>
  <c r="AL18" i="7"/>
  <c r="AL61" i="7" l="1"/>
  <c r="I52" i="7"/>
  <c r="J51" i="7"/>
  <c r="N9" i="11"/>
  <c r="AQ18" i="11"/>
  <c r="O8" i="11"/>
  <c r="AM104" i="11"/>
  <c r="K94" i="11"/>
  <c r="J95" i="11"/>
  <c r="I138" i="11"/>
  <c r="AL147" i="11"/>
  <c r="J137" i="11"/>
  <c r="M51" i="11"/>
  <c r="L52" i="11"/>
  <c r="AO61" i="11"/>
  <c r="I137" i="7"/>
  <c r="AL147" i="7" s="1"/>
  <c r="H138" i="7"/>
  <c r="J94" i="7"/>
  <c r="AM104" i="7" s="1"/>
  <c r="I95" i="7"/>
  <c r="J9" i="7"/>
  <c r="AM18" i="7"/>
  <c r="K8" i="7"/>
  <c r="AM61" i="7" l="1"/>
  <c r="K51" i="7"/>
  <c r="J52" i="7"/>
  <c r="L94" i="11"/>
  <c r="K95" i="11"/>
  <c r="AN104" i="11"/>
  <c r="O9" i="11"/>
  <c r="AR18" i="11"/>
  <c r="P8" i="11"/>
  <c r="J138" i="11"/>
  <c r="AM147" i="11"/>
  <c r="K137" i="11"/>
  <c r="N51" i="11"/>
  <c r="M52" i="11"/>
  <c r="AP61" i="11"/>
  <c r="L8" i="7"/>
  <c r="K9" i="7"/>
  <c r="AN18" i="7"/>
  <c r="J137" i="7"/>
  <c r="AM147" i="7" s="1"/>
  <c r="I138" i="7"/>
  <c r="J95" i="7"/>
  <c r="K94" i="7"/>
  <c r="AN104" i="7" s="1"/>
  <c r="AN61" i="7" l="1"/>
  <c r="L51" i="7"/>
  <c r="K52" i="7"/>
  <c r="AS18" i="11"/>
  <c r="Q8" i="11"/>
  <c r="P9" i="11"/>
  <c r="O51" i="11"/>
  <c r="N52" i="11"/>
  <c r="AQ61" i="11"/>
  <c r="AN147" i="11"/>
  <c r="L137" i="11"/>
  <c r="K138" i="11"/>
  <c r="M94" i="11"/>
  <c r="L95" i="11"/>
  <c r="AO104" i="11"/>
  <c r="K95" i="7"/>
  <c r="L94" i="7"/>
  <c r="AO104" i="7" s="1"/>
  <c r="K137" i="7"/>
  <c r="AN147" i="7" s="1"/>
  <c r="J138" i="7"/>
  <c r="AO18" i="7"/>
  <c r="M8" i="7"/>
  <c r="L9" i="7"/>
  <c r="AO61" i="7" l="1"/>
  <c r="M51" i="7"/>
  <c r="L52" i="7"/>
  <c r="M137" i="11"/>
  <c r="L138" i="11"/>
  <c r="AO147" i="11"/>
  <c r="O52" i="11"/>
  <c r="AR61" i="11"/>
  <c r="P51" i="11"/>
  <c r="N94" i="11"/>
  <c r="M95" i="11"/>
  <c r="AP104" i="11"/>
  <c r="Q9" i="11"/>
  <c r="R8" i="11"/>
  <c r="AT18" i="11"/>
  <c r="L137" i="7"/>
  <c r="AO147" i="7" s="1"/>
  <c r="K138" i="7"/>
  <c r="M94" i="7"/>
  <c r="AP104" i="7" s="1"/>
  <c r="L95" i="7"/>
  <c r="M9" i="7"/>
  <c r="N8" i="7"/>
  <c r="AP18" i="7"/>
  <c r="AP61" i="7" l="1"/>
  <c r="N51" i="7"/>
  <c r="M52" i="7"/>
  <c r="O94" i="11"/>
  <c r="N95" i="11"/>
  <c r="AQ104" i="11"/>
  <c r="P52" i="11"/>
  <c r="AS61" i="11"/>
  <c r="Q51" i="11"/>
  <c r="S8" i="11"/>
  <c r="AU18" i="11"/>
  <c r="R9" i="11"/>
  <c r="N137" i="11"/>
  <c r="M138" i="11"/>
  <c r="AP147" i="11"/>
  <c r="N94" i="7"/>
  <c r="AQ104" i="7" s="1"/>
  <c r="M95" i="7"/>
  <c r="AQ18" i="7"/>
  <c r="N9" i="7"/>
  <c r="O8" i="7"/>
  <c r="L138" i="7"/>
  <c r="M137" i="7"/>
  <c r="AP147" i="7" s="1"/>
  <c r="AQ61" i="7" l="1"/>
  <c r="O51" i="7"/>
  <c r="N52" i="7"/>
  <c r="S9" i="11"/>
  <c r="E22" i="11"/>
  <c r="AV18" i="11"/>
  <c r="AT61" i="11"/>
  <c r="R51" i="11"/>
  <c r="Q52" i="11"/>
  <c r="O137" i="11"/>
  <c r="N138" i="11"/>
  <c r="AQ147" i="11"/>
  <c r="P94" i="11"/>
  <c r="O95" i="11"/>
  <c r="AR104" i="11"/>
  <c r="P8" i="7"/>
  <c r="O9" i="7"/>
  <c r="AR18" i="7"/>
  <c r="M138" i="7"/>
  <c r="N137" i="7"/>
  <c r="AQ147" i="7" s="1"/>
  <c r="O94" i="7"/>
  <c r="AR104" i="7" s="1"/>
  <c r="N95" i="7"/>
  <c r="AR61" i="7" l="1"/>
  <c r="P51" i="7"/>
  <c r="O52" i="7"/>
  <c r="P137" i="11"/>
  <c r="O138" i="11"/>
  <c r="AR147" i="11"/>
  <c r="S51" i="11"/>
  <c r="R52" i="11"/>
  <c r="AU61" i="11"/>
  <c r="P95" i="11"/>
  <c r="AS104" i="11"/>
  <c r="Q94" i="11"/>
  <c r="E23" i="11"/>
  <c r="AH32" i="11"/>
  <c r="F22" i="11"/>
  <c r="P94" i="7"/>
  <c r="AS104" i="7" s="1"/>
  <c r="O95" i="7"/>
  <c r="O137" i="7"/>
  <c r="AR147" i="7" s="1"/>
  <c r="N138" i="7"/>
  <c r="Q8" i="7"/>
  <c r="AS18" i="7"/>
  <c r="P9" i="7"/>
  <c r="AS61" i="7" l="1"/>
  <c r="P52" i="7"/>
  <c r="Q51" i="7"/>
  <c r="AI32" i="11"/>
  <c r="F23" i="11"/>
  <c r="G22" i="11"/>
  <c r="S52" i="11"/>
  <c r="AV61" i="11"/>
  <c r="E65" i="11"/>
  <c r="Q95" i="11"/>
  <c r="AT104" i="11"/>
  <c r="R94" i="11"/>
  <c r="Q137" i="11"/>
  <c r="P138" i="11"/>
  <c r="AS147" i="11"/>
  <c r="R8" i="7"/>
  <c r="Q9" i="7"/>
  <c r="AT18" i="7"/>
  <c r="P137" i="7"/>
  <c r="AS147" i="7" s="1"/>
  <c r="O138" i="7"/>
  <c r="Q94" i="7"/>
  <c r="AT104" i="7" s="1"/>
  <c r="P95" i="7"/>
  <c r="AT61" i="7" l="1"/>
  <c r="Q52" i="7"/>
  <c r="R51" i="7"/>
  <c r="AH75" i="11"/>
  <c r="E66" i="11"/>
  <c r="F65" i="11"/>
  <c r="G23" i="11"/>
  <c r="H22" i="11"/>
  <c r="AJ32" i="11"/>
  <c r="Q138" i="11"/>
  <c r="AT147" i="11"/>
  <c r="R137" i="11"/>
  <c r="AU104" i="11"/>
  <c r="S94" i="11"/>
  <c r="R95" i="11"/>
  <c r="Q137" i="7"/>
  <c r="AT147" i="7" s="1"/>
  <c r="P138" i="7"/>
  <c r="R9" i="7"/>
  <c r="AU18" i="7"/>
  <c r="S8" i="7"/>
  <c r="E22" i="7" s="1"/>
  <c r="R94" i="7"/>
  <c r="AU104" i="7" s="1"/>
  <c r="Q95" i="7"/>
  <c r="AU61" i="7" l="1"/>
  <c r="R52" i="7"/>
  <c r="S51" i="7"/>
  <c r="S95" i="11"/>
  <c r="AV104" i="11"/>
  <c r="E108" i="11"/>
  <c r="H23" i="11"/>
  <c r="I22" i="11"/>
  <c r="AK32" i="11"/>
  <c r="F66" i="11"/>
  <c r="AI75" i="11"/>
  <c r="G65" i="11"/>
  <c r="R138" i="11"/>
  <c r="AU147" i="11"/>
  <c r="S137" i="11"/>
  <c r="AH32" i="7"/>
  <c r="E23" i="7"/>
  <c r="F22" i="7"/>
  <c r="R95" i="7"/>
  <c r="S94" i="7"/>
  <c r="S9" i="7"/>
  <c r="AV18" i="7"/>
  <c r="R137" i="7"/>
  <c r="AU147" i="7" s="1"/>
  <c r="Q138" i="7"/>
  <c r="E108" i="7" l="1"/>
  <c r="AH118" i="7" s="1"/>
  <c r="AV104" i="7"/>
  <c r="E65" i="7"/>
  <c r="AV61" i="7"/>
  <c r="S52" i="7"/>
  <c r="AJ75" i="11"/>
  <c r="G66" i="11"/>
  <c r="H65" i="11"/>
  <c r="AL32" i="11"/>
  <c r="J22" i="11"/>
  <c r="I23" i="11"/>
  <c r="AV147" i="11"/>
  <c r="S138" i="11"/>
  <c r="E151" i="11"/>
  <c r="AH118" i="11"/>
  <c r="E109" i="11"/>
  <c r="F108" i="11"/>
  <c r="E109" i="7"/>
  <c r="F108" i="7"/>
  <c r="AI118" i="7" s="1"/>
  <c r="G22" i="7"/>
  <c r="AI32" i="7"/>
  <c r="F23" i="7"/>
  <c r="S95" i="7"/>
  <c r="S137" i="7"/>
  <c r="R138" i="7"/>
  <c r="AH75" i="7" l="1"/>
  <c r="F65" i="7"/>
  <c r="E66" i="7"/>
  <c r="E151" i="7"/>
  <c r="AH161" i="7" s="1"/>
  <c r="AV147" i="7"/>
  <c r="AM32" i="11"/>
  <c r="J23" i="11"/>
  <c r="K22" i="11"/>
  <c r="AH161" i="11"/>
  <c r="E152" i="11"/>
  <c r="F151" i="11"/>
  <c r="H66" i="11"/>
  <c r="I65" i="11"/>
  <c r="AK75" i="11"/>
  <c r="AI118" i="11"/>
  <c r="F109" i="11"/>
  <c r="G108" i="11"/>
  <c r="F109" i="7"/>
  <c r="G108" i="7"/>
  <c r="AJ118" i="7" s="1"/>
  <c r="E152" i="7"/>
  <c r="F151" i="7"/>
  <c r="AI161" i="7" s="1"/>
  <c r="AJ32" i="7"/>
  <c r="G23" i="7"/>
  <c r="H22" i="7"/>
  <c r="S138" i="7"/>
  <c r="AI75" i="7" l="1"/>
  <c r="G65" i="7"/>
  <c r="F66" i="7"/>
  <c r="I66" i="11"/>
  <c r="J65" i="11"/>
  <c r="AL75" i="11"/>
  <c r="AI161" i="11"/>
  <c r="F152" i="11"/>
  <c r="G151" i="11"/>
  <c r="AN32" i="11"/>
  <c r="K23" i="11"/>
  <c r="L22" i="11"/>
  <c r="AJ118" i="11"/>
  <c r="G109" i="11"/>
  <c r="H108" i="11"/>
  <c r="H23" i="7"/>
  <c r="I22" i="7"/>
  <c r="AK32" i="7"/>
  <c r="F152" i="7"/>
  <c r="G151" i="7"/>
  <c r="AJ161" i="7" s="1"/>
  <c r="G109" i="7"/>
  <c r="H108" i="7"/>
  <c r="AK118" i="7" s="1"/>
  <c r="AJ75" i="7" l="1"/>
  <c r="G66" i="7"/>
  <c r="H65" i="7"/>
  <c r="AJ161" i="11"/>
  <c r="G152" i="11"/>
  <c r="H151" i="11"/>
  <c r="AO32" i="11"/>
  <c r="M22" i="11"/>
  <c r="L23" i="11"/>
  <c r="AK118" i="11"/>
  <c r="H109" i="11"/>
  <c r="I108" i="11"/>
  <c r="AM75" i="11"/>
  <c r="J66" i="11"/>
  <c r="K65" i="11"/>
  <c r="G152" i="7"/>
  <c r="H151" i="7"/>
  <c r="AK161" i="7" s="1"/>
  <c r="I108" i="7"/>
  <c r="AL118" i="7" s="1"/>
  <c r="H109" i="7"/>
  <c r="J22" i="7"/>
  <c r="AL32" i="7"/>
  <c r="I23" i="7"/>
  <c r="AK75" i="7" l="1"/>
  <c r="H66" i="7"/>
  <c r="I65" i="7"/>
  <c r="N22" i="11"/>
  <c r="AP32" i="11"/>
  <c r="M23" i="11"/>
  <c r="I109" i="11"/>
  <c r="J108" i="11"/>
  <c r="AL118" i="11"/>
  <c r="AN75" i="11"/>
  <c r="K66" i="11"/>
  <c r="L65" i="11"/>
  <c r="AK161" i="11"/>
  <c r="H152" i="11"/>
  <c r="I151" i="11"/>
  <c r="I109" i="7"/>
  <c r="J108" i="7"/>
  <c r="AM118" i="7" s="1"/>
  <c r="H152" i="7"/>
  <c r="I151" i="7"/>
  <c r="AL161" i="7" s="1"/>
  <c r="K22" i="7"/>
  <c r="AM32" i="7"/>
  <c r="J23" i="7"/>
  <c r="AL75" i="7" l="1"/>
  <c r="J65" i="7"/>
  <c r="I66" i="7"/>
  <c r="J109" i="11"/>
  <c r="K108" i="11"/>
  <c r="AM118" i="11"/>
  <c r="AL161" i="11"/>
  <c r="I152" i="11"/>
  <c r="J151" i="11"/>
  <c r="AO75" i="11"/>
  <c r="L66" i="11"/>
  <c r="M65" i="11"/>
  <c r="AQ32" i="11"/>
  <c r="N23" i="11"/>
  <c r="O22" i="11"/>
  <c r="I152" i="7"/>
  <c r="J151" i="7"/>
  <c r="AM161" i="7" s="1"/>
  <c r="L22" i="7"/>
  <c r="AN32" i="7"/>
  <c r="K23" i="7"/>
  <c r="J109" i="7"/>
  <c r="K108" i="7"/>
  <c r="AN118" i="7" s="1"/>
  <c r="AM75" i="7" l="1"/>
  <c r="J66" i="7"/>
  <c r="K65" i="7"/>
  <c r="J152" i="11"/>
  <c r="K151" i="11"/>
  <c r="AM161" i="11"/>
  <c r="O23" i="11"/>
  <c r="P22" i="11"/>
  <c r="AR32" i="11"/>
  <c r="AN118" i="11"/>
  <c r="K109" i="11"/>
  <c r="L108" i="11"/>
  <c r="AP75" i="11"/>
  <c r="M66" i="11"/>
  <c r="N65" i="11"/>
  <c r="L23" i="7"/>
  <c r="M22" i="7"/>
  <c r="AO32" i="7"/>
  <c r="J152" i="7"/>
  <c r="K151" i="7"/>
  <c r="AN161" i="7" s="1"/>
  <c r="K109" i="7"/>
  <c r="L108" i="7"/>
  <c r="AO118" i="7" s="1"/>
  <c r="AN75" i="7" l="1"/>
  <c r="L65" i="7"/>
  <c r="K66" i="7"/>
  <c r="P23" i="11"/>
  <c r="Q22" i="11"/>
  <c r="AS32" i="11"/>
  <c r="AO118" i="11"/>
  <c r="L109" i="11"/>
  <c r="M108" i="11"/>
  <c r="N66" i="11"/>
  <c r="O65" i="11"/>
  <c r="AQ75" i="11"/>
  <c r="K152" i="11"/>
  <c r="L151" i="11"/>
  <c r="AN161" i="11"/>
  <c r="K152" i="7"/>
  <c r="L151" i="7"/>
  <c r="AO161" i="7" s="1"/>
  <c r="L109" i="7"/>
  <c r="M108" i="7"/>
  <c r="AP118" i="7" s="1"/>
  <c r="AP32" i="7"/>
  <c r="M23" i="7"/>
  <c r="N22" i="7"/>
  <c r="AO75" i="7" l="1"/>
  <c r="M65" i="7"/>
  <c r="L66" i="7"/>
  <c r="AT32" i="11"/>
  <c r="R22" i="11"/>
  <c r="Q23" i="11"/>
  <c r="AR75" i="11"/>
  <c r="O66" i="11"/>
  <c r="P65" i="11"/>
  <c r="AP118" i="11"/>
  <c r="M109" i="11"/>
  <c r="N108" i="11"/>
  <c r="AO161" i="11"/>
  <c r="L152" i="11"/>
  <c r="M151" i="11"/>
  <c r="N108" i="7"/>
  <c r="AQ118" i="7" s="1"/>
  <c r="M109" i="7"/>
  <c r="O22" i="7"/>
  <c r="N23" i="7"/>
  <c r="AQ32" i="7"/>
  <c r="L152" i="7"/>
  <c r="M151" i="7"/>
  <c r="AP161" i="7" s="1"/>
  <c r="AP75" i="7" l="1"/>
  <c r="N65" i="7"/>
  <c r="M66" i="7"/>
  <c r="P66" i="11"/>
  <c r="Q65" i="11"/>
  <c r="AS75" i="11"/>
  <c r="AP161" i="11"/>
  <c r="M152" i="11"/>
  <c r="N151" i="11"/>
  <c r="AU32" i="11"/>
  <c r="R23" i="11"/>
  <c r="S22" i="11"/>
  <c r="AQ118" i="11"/>
  <c r="N109" i="11"/>
  <c r="O108" i="11"/>
  <c r="M152" i="7"/>
  <c r="N151" i="7"/>
  <c r="AQ161" i="7" s="1"/>
  <c r="O23" i="7"/>
  <c r="P22" i="7"/>
  <c r="AR32" i="7"/>
  <c r="O108" i="7"/>
  <c r="AR118" i="7" s="1"/>
  <c r="N109" i="7"/>
  <c r="AQ75" i="7" l="1"/>
  <c r="N66" i="7"/>
  <c r="O65" i="7"/>
  <c r="AQ161" i="11"/>
  <c r="N152" i="11"/>
  <c r="O151" i="11"/>
  <c r="AR118" i="11"/>
  <c r="O109" i="11"/>
  <c r="P108" i="11"/>
  <c r="AV32" i="11"/>
  <c r="S23" i="11"/>
  <c r="T22" i="11"/>
  <c r="Q66" i="11"/>
  <c r="R65" i="11"/>
  <c r="AT75" i="11"/>
  <c r="Q22" i="7"/>
  <c r="AS32" i="7"/>
  <c r="P23" i="7"/>
  <c r="O109" i="7"/>
  <c r="P108" i="7"/>
  <c r="AS118" i="7" s="1"/>
  <c r="N152" i="7"/>
  <c r="O151" i="7"/>
  <c r="AR161" i="7" s="1"/>
  <c r="AR75" i="7" l="1"/>
  <c r="O66" i="7"/>
  <c r="P65" i="7"/>
  <c r="AS118" i="11"/>
  <c r="P109" i="11"/>
  <c r="Q108" i="11"/>
  <c r="AU75" i="11"/>
  <c r="S65" i="11"/>
  <c r="R66" i="11"/>
  <c r="AR161" i="11"/>
  <c r="O152" i="11"/>
  <c r="P151" i="11"/>
  <c r="AW32" i="11"/>
  <c r="T23" i="11"/>
  <c r="AA22" i="11" s="1"/>
  <c r="O152" i="7"/>
  <c r="P151" i="7"/>
  <c r="AS161" i="7" s="1"/>
  <c r="P109" i="7"/>
  <c r="Q108" i="7"/>
  <c r="AT118" i="7" s="1"/>
  <c r="R22" i="7"/>
  <c r="Q23" i="7"/>
  <c r="AT32" i="7"/>
  <c r="AS75" i="7" l="1"/>
  <c r="P66" i="7"/>
  <c r="Q65" i="7"/>
  <c r="AE28" i="11"/>
  <c r="AE33" i="11"/>
  <c r="AV75" i="11"/>
  <c r="S66" i="11"/>
  <c r="T65" i="11"/>
  <c r="Q109" i="11"/>
  <c r="R108" i="11"/>
  <c r="AT118" i="11"/>
  <c r="AS161" i="11"/>
  <c r="P152" i="11"/>
  <c r="Q151" i="11"/>
  <c r="P152" i="7"/>
  <c r="Q151" i="7"/>
  <c r="AT161" i="7" s="1"/>
  <c r="R23" i="7"/>
  <c r="S22" i="7"/>
  <c r="AU32" i="7"/>
  <c r="Q109" i="7"/>
  <c r="R108" i="7"/>
  <c r="AU118" i="7" s="1"/>
  <c r="AT75" i="7" l="1"/>
  <c r="Q66" i="7"/>
  <c r="R65" i="7"/>
  <c r="R109" i="11"/>
  <c r="S108" i="11"/>
  <c r="AU118" i="11"/>
  <c r="AE34" i="11"/>
  <c r="AE35" i="11" s="1"/>
  <c r="AT161" i="11"/>
  <c r="Q152" i="11"/>
  <c r="R151" i="11"/>
  <c r="AW75" i="11"/>
  <c r="T66" i="11"/>
  <c r="AA65" i="11" s="1"/>
  <c r="AV32" i="7"/>
  <c r="S23" i="7"/>
  <c r="T22" i="7"/>
  <c r="S108" i="7"/>
  <c r="AV118" i="7" s="1"/>
  <c r="R109" i="7"/>
  <c r="Q152" i="7"/>
  <c r="R151" i="7"/>
  <c r="AU161" i="7" s="1"/>
  <c r="AU75" i="7" l="1"/>
  <c r="R66" i="7"/>
  <c r="S65" i="7"/>
  <c r="R152" i="11"/>
  <c r="S151" i="11"/>
  <c r="AU161" i="11"/>
  <c r="AV118" i="11"/>
  <c r="S109" i="11"/>
  <c r="T108" i="11"/>
  <c r="T108" i="7"/>
  <c r="AW118" i="7" s="1"/>
  <c r="S109" i="7"/>
  <c r="AW32" i="7"/>
  <c r="T23" i="7"/>
  <c r="AA22" i="7" s="1"/>
  <c r="R152" i="7"/>
  <c r="S151" i="7"/>
  <c r="AV161" i="7" s="1"/>
  <c r="AE28" i="7" l="1"/>
  <c r="AE33" i="7"/>
  <c r="AV75" i="7"/>
  <c r="S66" i="7"/>
  <c r="T65" i="7"/>
  <c r="S152" i="11"/>
  <c r="T151" i="11"/>
  <c r="AV161" i="11"/>
  <c r="AW118" i="11"/>
  <c r="T109" i="11"/>
  <c r="AA108" i="11" s="1"/>
  <c r="S152" i="7"/>
  <c r="T151" i="7"/>
  <c r="AW161" i="7" s="1"/>
  <c r="T109" i="7"/>
  <c r="AA108" i="7" s="1"/>
  <c r="AW75" i="7" l="1"/>
  <c r="T66" i="7"/>
  <c r="AA65" i="7" s="1"/>
  <c r="AW161" i="11"/>
  <c r="T152" i="11"/>
  <c r="AA151" i="11" s="1"/>
  <c r="T152" i="7"/>
  <c r="AA151" i="7" s="1"/>
  <c r="AE71" i="7" l="1"/>
  <c r="AE76" i="7"/>
  <c r="AE77" i="7" l="1"/>
</calcChain>
</file>

<file path=xl/sharedStrings.xml><?xml version="1.0" encoding="utf-8"?>
<sst xmlns="http://schemas.openxmlformats.org/spreadsheetml/2006/main" count="1392" uniqueCount="89">
  <si>
    <t>現場施工の回避</t>
    <rPh sb="0" eb="2">
      <t>ゲンバ</t>
    </rPh>
    <rPh sb="2" eb="4">
      <t>セコウ</t>
    </rPh>
    <rPh sb="5" eb="7">
      <t>カイヒ</t>
    </rPh>
    <phoneticPr fontId="1"/>
  </si>
  <si>
    <t>作業時間の延長</t>
    <rPh sb="0" eb="2">
      <t>サギョウ</t>
    </rPh>
    <rPh sb="2" eb="4">
      <t>ジカン</t>
    </rPh>
    <rPh sb="5" eb="7">
      <t>エンチョウ</t>
    </rPh>
    <phoneticPr fontId="1"/>
  </si>
  <si>
    <t>月</t>
    <rPh sb="0" eb="1">
      <t>ツキ</t>
    </rPh>
    <phoneticPr fontId="1"/>
  </si>
  <si>
    <t>日</t>
    <rPh sb="0" eb="1">
      <t>ヒ</t>
    </rPh>
    <phoneticPr fontId="1"/>
  </si>
  <si>
    <t>曜日</t>
    <rPh sb="0" eb="2">
      <t>ヨウビ</t>
    </rPh>
    <phoneticPr fontId="1"/>
  </si>
  <si>
    <t>猛暑日（WBGT31以上）</t>
    <rPh sb="0" eb="3">
      <t>モウショビ</t>
    </rPh>
    <rPh sb="10" eb="12">
      <t>イジョウ</t>
    </rPh>
    <phoneticPr fontId="1"/>
  </si>
  <si>
    <t>実施</t>
    <rPh sb="0" eb="2">
      <t>ジッシ</t>
    </rPh>
    <phoneticPr fontId="1"/>
  </si>
  <si>
    <t>休</t>
    <rPh sb="0" eb="1">
      <t>キュウ</t>
    </rPh>
    <phoneticPr fontId="1"/>
  </si>
  <si>
    <t>山の日</t>
    <rPh sb="0" eb="1">
      <t>ヤマ</t>
    </rPh>
    <rPh sb="2" eb="3">
      <t>ヒ</t>
    </rPh>
    <phoneticPr fontId="1"/>
  </si>
  <si>
    <t>祝</t>
    <rPh sb="0" eb="1">
      <t>シュク</t>
    </rPh>
    <phoneticPr fontId="1"/>
  </si>
  <si>
    <t>盆休み</t>
    <rPh sb="0" eb="2">
      <t>ボンヤス</t>
    </rPh>
    <phoneticPr fontId="1"/>
  </si>
  <si>
    <t>年月</t>
    <rPh sb="0" eb="2">
      <t>ネンツキ</t>
    </rPh>
    <phoneticPr fontId="1"/>
  </si>
  <si>
    <t>年月日</t>
    <rPh sb="0" eb="3">
      <t>ネンガッピ</t>
    </rPh>
    <phoneticPr fontId="1"/>
  </si>
  <si>
    <t>祝休日名称</t>
    <rPh sb="0" eb="1">
      <t>シュク</t>
    </rPh>
    <rPh sb="1" eb="3">
      <t>キュウジツ</t>
    </rPh>
    <rPh sb="3" eb="5">
      <t>メイショウ</t>
    </rPh>
    <phoneticPr fontId="1"/>
  </si>
  <si>
    <t>海の日</t>
    <rPh sb="0" eb="1">
      <t>ウミ</t>
    </rPh>
    <rPh sb="2" eb="3">
      <t>ヒ</t>
    </rPh>
    <phoneticPr fontId="1"/>
  </si>
  <si>
    <t>敬老の日</t>
    <rPh sb="0" eb="2">
      <t>ケイロウ</t>
    </rPh>
    <rPh sb="3" eb="4">
      <t>ヒ</t>
    </rPh>
    <phoneticPr fontId="1"/>
  </si>
  <si>
    <t>国民の休日</t>
    <rPh sb="0" eb="2">
      <t>コクミン</t>
    </rPh>
    <rPh sb="3" eb="5">
      <t>キュウジツ</t>
    </rPh>
    <phoneticPr fontId="1"/>
  </si>
  <si>
    <t>秋分の日</t>
    <rPh sb="0" eb="2">
      <t>シュウブン</t>
    </rPh>
    <rPh sb="3" eb="4">
      <t>ヒ</t>
    </rPh>
    <phoneticPr fontId="1"/>
  </si>
  <si>
    <t>合計</t>
    <rPh sb="0" eb="2">
      <t>ゴウケイ</t>
    </rPh>
    <phoneticPr fontId="1"/>
  </si>
  <si>
    <t>◇</t>
  </si>
  <si>
    <t>◇</t>
    <phoneticPr fontId="1"/>
  </si>
  <si>
    <t>●</t>
  </si>
  <si>
    <t>△</t>
  </si>
  <si>
    <t>日数</t>
    <rPh sb="0" eb="2">
      <t>ニッスウ</t>
    </rPh>
    <phoneticPr fontId="1"/>
  </si>
  <si>
    <t>時間数</t>
    <rPh sb="0" eb="3">
      <t>ジカンスウ</t>
    </rPh>
    <phoneticPr fontId="1"/>
  </si>
  <si>
    <t>工期延長日数</t>
    <rPh sb="0" eb="2">
      <t>コウキ</t>
    </rPh>
    <rPh sb="2" eb="4">
      <t>エンチョウ</t>
    </rPh>
    <rPh sb="4" eb="6">
      <t>ニッスウ</t>
    </rPh>
    <phoneticPr fontId="1"/>
  </si>
  <si>
    <t>項目</t>
    <rPh sb="0" eb="2">
      <t>コウモク</t>
    </rPh>
    <phoneticPr fontId="1"/>
  </si>
  <si>
    <t>計画</t>
    <rPh sb="0" eb="2">
      <t>ケイカク</t>
    </rPh>
    <phoneticPr fontId="1"/>
  </si>
  <si>
    <t>作業開始時間の前倒し</t>
    <rPh sb="0" eb="6">
      <t>サギョウカイシジカン</t>
    </rPh>
    <rPh sb="7" eb="9">
      <t>マエダオ</t>
    </rPh>
    <phoneticPr fontId="1"/>
  </si>
  <si>
    <t>■月報</t>
    <rPh sb="1" eb="3">
      <t>ゲッポウ</t>
    </rPh>
    <phoneticPr fontId="1"/>
  </si>
  <si>
    <t>■工期延長日数算出調書</t>
    <rPh sb="1" eb="3">
      <t>コウキ</t>
    </rPh>
    <rPh sb="3" eb="5">
      <t>エンチョウ</t>
    </rPh>
    <rPh sb="5" eb="7">
      <t>ニッスウ</t>
    </rPh>
    <rPh sb="7" eb="9">
      <t>サンシュツ</t>
    </rPh>
    <rPh sb="9" eb="11">
      <t>チョウショ</t>
    </rPh>
    <phoneticPr fontId="1"/>
  </si>
  <si>
    <t>△</t>
    <phoneticPr fontId="1"/>
  </si>
  <si>
    <t>A</t>
    <phoneticPr fontId="1"/>
  </si>
  <si>
    <t>B</t>
    <phoneticPr fontId="1"/>
  </si>
  <si>
    <t>C</t>
    <phoneticPr fontId="1"/>
  </si>
  <si>
    <t>D</t>
    <phoneticPr fontId="1"/>
  </si>
  <si>
    <t>X</t>
    <phoneticPr fontId="1"/>
  </si>
  <si>
    <t>Y</t>
    <phoneticPr fontId="1"/>
  </si>
  <si>
    <t>E</t>
    <phoneticPr fontId="1"/>
  </si>
  <si>
    <t>F</t>
    <phoneticPr fontId="1"/>
  </si>
  <si>
    <t>休</t>
  </si>
  <si>
    <t>■祝休日</t>
    <rPh sb="1" eb="4">
      <t>シュクキュウジツ</t>
    </rPh>
    <phoneticPr fontId="1"/>
  </si>
  <si>
    <t>※建設工事積算基準（大阪府都市整備部）参照</t>
    <rPh sb="1" eb="5">
      <t>ケンセツコウジ</t>
    </rPh>
    <rPh sb="5" eb="9">
      <t>セキサンキジュン</t>
    </rPh>
    <rPh sb="10" eb="13">
      <t>オオサカフ</t>
    </rPh>
    <rPh sb="13" eb="18">
      <t>トシセイビブ</t>
    </rPh>
    <rPh sb="19" eb="21">
      <t>サンショウ</t>
    </rPh>
    <phoneticPr fontId="1"/>
  </si>
  <si>
    <t>（午前8時から午後5時まで／土日祝・盆休みを除く）</t>
    <phoneticPr fontId="1"/>
  </si>
  <si>
    <t>■観測地点のWBGT31以上の換算日数（月別）</t>
    <rPh sb="1" eb="5">
      <t>カンソクチテン</t>
    </rPh>
    <rPh sb="12" eb="14">
      <t>イジョウ</t>
    </rPh>
    <rPh sb="15" eb="19">
      <t>カンザンニッスウ</t>
    </rPh>
    <rPh sb="20" eb="22">
      <t>ツキベツ</t>
    </rPh>
    <phoneticPr fontId="1"/>
  </si>
  <si>
    <t>○</t>
  </si>
  <si>
    <t>実施(開始)</t>
    <rPh sb="0" eb="2">
      <t>ジッシ</t>
    </rPh>
    <rPh sb="3" eb="5">
      <t>カイシ</t>
    </rPh>
    <phoneticPr fontId="1"/>
  </si>
  <si>
    <t>実施(終了)</t>
    <rPh sb="0" eb="2">
      <t>ジッシ</t>
    </rPh>
    <rPh sb="3" eb="5">
      <t>シュウリョウ</t>
    </rPh>
    <phoneticPr fontId="1"/>
  </si>
  <si>
    <t>【入力方法】</t>
    <rPh sb="1" eb="3">
      <t>ニュウリョク</t>
    </rPh>
    <phoneticPr fontId="1"/>
  </si>
  <si>
    <t>【注意】</t>
    <rPh sb="1" eb="3">
      <t>チュウイ</t>
    </rPh>
    <phoneticPr fontId="1"/>
  </si>
  <si>
    <t>本様式は一例であり、猛暑対策の取組の実施状況が分かる独自様式を使用を使用して差し支えない。</t>
    <rPh sb="0" eb="1">
      <t>ホン</t>
    </rPh>
    <rPh sb="1" eb="3">
      <t>ヨウシキ</t>
    </rPh>
    <rPh sb="4" eb="6">
      <t>イチレイ</t>
    </rPh>
    <rPh sb="10" eb="12">
      <t>モウショ</t>
    </rPh>
    <rPh sb="12" eb="14">
      <t>タイサク</t>
    </rPh>
    <rPh sb="15" eb="17">
      <t>トリクミ</t>
    </rPh>
    <rPh sb="18" eb="20">
      <t>ジッシ</t>
    </rPh>
    <rPh sb="20" eb="22">
      <t>ジョウキョウ</t>
    </rPh>
    <rPh sb="23" eb="24">
      <t>ワ</t>
    </rPh>
    <rPh sb="26" eb="28">
      <t>ドクジ</t>
    </rPh>
    <rPh sb="28" eb="30">
      <t>ヨウシキ</t>
    </rPh>
    <rPh sb="31" eb="33">
      <t>シヨウ</t>
    </rPh>
    <rPh sb="34" eb="36">
      <t>シヨウ</t>
    </rPh>
    <rPh sb="38" eb="39">
      <t>サ</t>
    </rPh>
    <rPh sb="40" eb="41">
      <t>ツカ</t>
    </rPh>
    <phoneticPr fontId="1"/>
  </si>
  <si>
    <t>工事</t>
    <rPh sb="0" eb="2">
      <t>コウジ</t>
    </rPh>
    <phoneticPr fontId="1"/>
  </si>
  <si>
    <t>実施</t>
    <phoneticPr fontId="1"/>
  </si>
  <si>
    <t>うち猛暑日（ＷＢGＴ31以上）</t>
    <rPh sb="2" eb="5">
      <t>モウショビ</t>
    </rPh>
    <rPh sb="12" eb="14">
      <t>イジョウ</t>
    </rPh>
    <phoneticPr fontId="1"/>
  </si>
  <si>
    <t>ＷＢＧＴ</t>
    <phoneticPr fontId="1"/>
  </si>
  <si>
    <t>◆</t>
  </si>
  <si>
    <t>◆</t>
    <phoneticPr fontId="1"/>
  </si>
  <si>
    <t>【算出式】</t>
    <rPh sb="1" eb="4">
      <t>サンシュツシキ</t>
    </rPh>
    <phoneticPr fontId="1"/>
  </si>
  <si>
    <t>Ⅹ＝Ｄ－Ｂ×Ｃ／Ａ　　ただしⅩ≦０の場合は計上しない</t>
    <phoneticPr fontId="1"/>
  </si>
  <si>
    <t>（現場施工の回避）</t>
    <rPh sb="1" eb="5">
      <t>ゲンバセコウ</t>
    </rPh>
    <rPh sb="6" eb="8">
      <t>カイヒ</t>
    </rPh>
    <phoneticPr fontId="1"/>
  </si>
  <si>
    <t>（休憩時間の延長）</t>
    <rPh sb="1" eb="3">
      <t>キュウケイ</t>
    </rPh>
    <rPh sb="3" eb="5">
      <t>ジカン</t>
    </rPh>
    <rPh sb="6" eb="8">
      <t>エンチョウ</t>
    </rPh>
    <phoneticPr fontId="1"/>
  </si>
  <si>
    <t>■</t>
    <phoneticPr fontId="1"/>
  </si>
  <si>
    <t>Ｙ＝Ｆ／８－Ｂ×Ｅ／Ａ　　ただしⅩ≦０の場合は計上しない</t>
    <phoneticPr fontId="1"/>
  </si>
  <si>
    <t>（様式）</t>
    <rPh sb="1" eb="3">
      <t>ヨウシキ</t>
    </rPh>
    <phoneticPr fontId="1"/>
  </si>
  <si>
    <t>平日（8/13～8/15をのぞく）</t>
    <rPh sb="0" eb="2">
      <t>ヘイジツ</t>
    </rPh>
    <phoneticPr fontId="1"/>
  </si>
  <si>
    <t>工事名：　　主要地方道　○○○○線　道路改良工事</t>
    <rPh sb="0" eb="3">
      <t>コウジメイ</t>
    </rPh>
    <rPh sb="6" eb="11">
      <t>シュヨウチホウドウ</t>
    </rPh>
    <rPh sb="16" eb="17">
      <t>セン</t>
    </rPh>
    <rPh sb="18" eb="24">
      <t>ドウロカイリョウコウジ</t>
    </rPh>
    <phoneticPr fontId="1"/>
  </si>
  <si>
    <t>合計(月別)</t>
    <rPh sb="0" eb="2">
      <t>ゴウケイ</t>
    </rPh>
    <rPh sb="2" eb="3">
      <t>ゲッケイ</t>
    </rPh>
    <rPh sb="3" eb="5">
      <t>ツキベツ</t>
    </rPh>
    <phoneticPr fontId="1"/>
  </si>
  <si>
    <t xml:space="preserve">累計　　  </t>
    <rPh sb="0" eb="2">
      <t>ルイケイ</t>
    </rPh>
    <phoneticPr fontId="1"/>
  </si>
  <si>
    <t>【工期延長日数の採用】</t>
    <rPh sb="1" eb="3">
      <t>コウキ</t>
    </rPh>
    <rPh sb="3" eb="5">
      <t>エンチョウ</t>
    </rPh>
    <rPh sb="5" eb="7">
      <t>ニッスウ</t>
    </rPh>
    <rPh sb="8" eb="10">
      <t>サイヨウ</t>
    </rPh>
    <phoneticPr fontId="1"/>
  </si>
  <si>
    <t>取組実施期間における最終月の工期延長日数（累計）について</t>
    <phoneticPr fontId="1"/>
  </si>
  <si>
    <t>受注者名：　××××建設株式会社</t>
    <rPh sb="0" eb="3">
      <t>ジュチュウシャ</t>
    </rPh>
    <rPh sb="3" eb="4">
      <t>メイ</t>
    </rPh>
    <rPh sb="10" eb="12">
      <t>ケンセツ</t>
    </rPh>
    <rPh sb="12" eb="16">
      <t>カブシキカイシャ</t>
    </rPh>
    <phoneticPr fontId="1"/>
  </si>
  <si>
    <t>休憩時間の延長</t>
    <rPh sb="0" eb="2">
      <t>キュウケイ</t>
    </rPh>
    <rPh sb="2" eb="4">
      <t>ジカン</t>
    </rPh>
    <rPh sb="5" eb="7">
      <t>エンチョウ</t>
    </rPh>
    <phoneticPr fontId="1"/>
  </si>
  <si>
    <t>　　　　　　　　　　　（本工事箇所に設置した観測機器によるデータでもよい）</t>
    <phoneticPr fontId="1"/>
  </si>
  <si>
    <t>　　　　　　ＷＢＧＴ：　本工事の実施日（昼間施工）について、ＷＢＧＴ（８時から17時までの最高値）を入力</t>
    <rPh sb="12" eb="15">
      <t>ホンコウジ</t>
    </rPh>
    <rPh sb="16" eb="19">
      <t>ジッシビ</t>
    </rPh>
    <rPh sb="20" eb="22">
      <t>ヒルマ</t>
    </rPh>
    <rPh sb="22" eb="24">
      <t>セコウ</t>
    </rPh>
    <rPh sb="36" eb="37">
      <t>ジ</t>
    </rPh>
    <rPh sb="41" eb="42">
      <t>ジ</t>
    </rPh>
    <rPh sb="45" eb="48">
      <t>サイコウアタイ</t>
    </rPh>
    <rPh sb="50" eb="52">
      <t>ニュウリョク</t>
    </rPh>
    <phoneticPr fontId="1"/>
  </si>
  <si>
    <t>☆</t>
    <phoneticPr fontId="1"/>
  </si>
  <si>
    <t>実施(時間)</t>
    <rPh sb="0" eb="2">
      <t>ジッシ</t>
    </rPh>
    <rPh sb="3" eb="5">
      <t>ジカン</t>
    </rPh>
    <phoneticPr fontId="1"/>
  </si>
  <si>
    <t>①（工事）　計画：　本工事の実施予定日（施工時間帯は問わない）について、「○」を入力（準備、後片付けをのそく）</t>
    <rPh sb="2" eb="4">
      <t>コウジ</t>
    </rPh>
    <rPh sb="6" eb="8">
      <t>ケイカク</t>
    </rPh>
    <rPh sb="10" eb="13">
      <t>ホンコウジ</t>
    </rPh>
    <rPh sb="14" eb="16">
      <t>ジッシ</t>
    </rPh>
    <rPh sb="16" eb="18">
      <t>ヨテイ</t>
    </rPh>
    <rPh sb="18" eb="19">
      <t>ビ</t>
    </rPh>
    <rPh sb="20" eb="22">
      <t>セコウ</t>
    </rPh>
    <rPh sb="22" eb="24">
      <t>ジカン</t>
    </rPh>
    <rPh sb="24" eb="25">
      <t>タイ</t>
    </rPh>
    <rPh sb="26" eb="27">
      <t>ト</t>
    </rPh>
    <rPh sb="40" eb="42">
      <t>ニュウリョク</t>
    </rPh>
    <rPh sb="43" eb="45">
      <t>ジュンビ</t>
    </rPh>
    <rPh sb="46" eb="49">
      <t>アトカタヅ</t>
    </rPh>
    <phoneticPr fontId="1"/>
  </si>
  <si>
    <t>　　　　　　実施：　本工事の実施日（昼間施工）について、「●」を入力（準備、後片付けをのそく）</t>
    <rPh sb="6" eb="8">
      <t>ジッシ</t>
    </rPh>
    <rPh sb="10" eb="13">
      <t>ホンコウジ</t>
    </rPh>
    <rPh sb="14" eb="17">
      <t>ジッシビ</t>
    </rPh>
    <rPh sb="18" eb="20">
      <t>ヒルマ</t>
    </rPh>
    <rPh sb="20" eb="22">
      <t>セコウ</t>
    </rPh>
    <rPh sb="32" eb="34">
      <t>ニュウリョク</t>
    </rPh>
    <rPh sb="35" eb="37">
      <t>ジュンビ</t>
    </rPh>
    <rPh sb="38" eb="41">
      <t>アトカタヅ</t>
    </rPh>
    <phoneticPr fontId="1"/>
  </si>
  <si>
    <t>②（現場施工の回避）　計画：　取組実施前に受発注者協議の上で設定した実施予定日について、「◇」を入力</t>
    <rPh sb="2" eb="4">
      <t>ゲンバ</t>
    </rPh>
    <rPh sb="4" eb="6">
      <t>セコウ</t>
    </rPh>
    <rPh sb="7" eb="9">
      <t>カイヒ</t>
    </rPh>
    <phoneticPr fontId="1"/>
  </si>
  <si>
    <r>
      <t>　　　　　　　　　　　実施：　実施日について、</t>
    </r>
    <r>
      <rPr>
        <u/>
        <sz val="9"/>
        <color theme="1"/>
        <rFont val="ＭＳ ゴシック"/>
        <family val="3"/>
        <charset val="128"/>
      </rPr>
      <t>ＷＢＧＴ31以上</t>
    </r>
    <r>
      <rPr>
        <sz val="9"/>
        <color theme="1"/>
        <rFont val="ＭＳ ゴシック"/>
        <family val="3"/>
        <charset val="128"/>
      </rPr>
      <t>の場合は、「◆」を入力</t>
    </r>
    <rPh sb="29" eb="31">
      <t>イジョウ</t>
    </rPh>
    <rPh sb="32" eb="34">
      <t>バアイ</t>
    </rPh>
    <phoneticPr fontId="1"/>
  </si>
  <si>
    <t>③（作業開始時間の前倒し）　計画：　取組実施前に受発注者協議の上で設定した実施予定日について、「△」を入力</t>
    <rPh sb="2" eb="4">
      <t>サギョウ</t>
    </rPh>
    <rPh sb="4" eb="6">
      <t>カイシ</t>
    </rPh>
    <rPh sb="6" eb="8">
      <t>ジカン</t>
    </rPh>
    <rPh sb="9" eb="11">
      <t>マエダオ</t>
    </rPh>
    <rPh sb="14" eb="16">
      <t>ケイカク</t>
    </rPh>
    <phoneticPr fontId="1"/>
  </si>
  <si>
    <t>④（休憩時間の延長）　計画：　取組実施前に受発注者協議の上で設定した実施予定日について、「☆」を入力</t>
    <rPh sb="2" eb="4">
      <t>キュウケイ</t>
    </rPh>
    <rPh sb="4" eb="6">
      <t>ジカン</t>
    </rPh>
    <rPh sb="7" eb="9">
      <t>エンチョウ</t>
    </rPh>
    <rPh sb="11" eb="13">
      <t>ケイカク</t>
    </rPh>
    <phoneticPr fontId="1"/>
  </si>
  <si>
    <t>　　　　　　　　　　　　　　実施(開始)：　実施日の作業開始時間について、「hh:mm」で入力</t>
    <rPh sb="14" eb="16">
      <t>ジッシ</t>
    </rPh>
    <rPh sb="17" eb="19">
      <t>カイシ</t>
    </rPh>
    <rPh sb="22" eb="24">
      <t>ジッシ</t>
    </rPh>
    <rPh sb="24" eb="25">
      <t>ヒ</t>
    </rPh>
    <rPh sb="26" eb="30">
      <t>サギョウカイシ</t>
    </rPh>
    <rPh sb="30" eb="32">
      <t>ジカン</t>
    </rPh>
    <rPh sb="45" eb="47">
      <t>ニュウリョク</t>
    </rPh>
    <phoneticPr fontId="1"/>
  </si>
  <si>
    <t>　　　　　　　　　　　　　　実施(終了)：　実施日の作業終了時間について、「hh:mm」で入力</t>
    <rPh sb="14" eb="16">
      <t>ジッシ</t>
    </rPh>
    <rPh sb="17" eb="19">
      <t>シュウリョウ</t>
    </rPh>
    <rPh sb="22" eb="24">
      <t>ジッシ</t>
    </rPh>
    <rPh sb="24" eb="25">
      <t>ヒ</t>
    </rPh>
    <rPh sb="26" eb="28">
      <t>サギョウ</t>
    </rPh>
    <rPh sb="28" eb="30">
      <t>シュウリョウ</t>
    </rPh>
    <rPh sb="30" eb="32">
      <t>ジカン</t>
    </rPh>
    <rPh sb="45" eb="47">
      <t>ニュウリョク</t>
    </rPh>
    <phoneticPr fontId="1"/>
  </si>
  <si>
    <r>
      <t>　　　　　　　　　　　実施：　実施日について、</t>
    </r>
    <r>
      <rPr>
        <u/>
        <sz val="9"/>
        <color theme="1"/>
        <rFont val="ＭＳ ゴシック"/>
        <family val="3"/>
        <charset val="128"/>
      </rPr>
      <t>ＷＢＧＴ28以上</t>
    </r>
    <r>
      <rPr>
        <sz val="9"/>
        <color theme="1"/>
        <rFont val="ＭＳ ゴシック"/>
        <family val="3"/>
        <charset val="128"/>
      </rPr>
      <t>の場合は、休憩時間の延長分を「h:mm」で入力</t>
    </r>
    <rPh sb="11" eb="13">
      <t>ジッシ</t>
    </rPh>
    <rPh sb="15" eb="17">
      <t>ジッシ</t>
    </rPh>
    <rPh sb="17" eb="18">
      <t>ビ</t>
    </rPh>
    <rPh sb="29" eb="31">
      <t>イジョウ</t>
    </rPh>
    <rPh sb="32" eb="34">
      <t>バアイ</t>
    </rPh>
    <phoneticPr fontId="1"/>
  </si>
  <si>
    <t>猛暑対策取組計画（実施）表</t>
    <rPh sb="0" eb="2">
      <t>モウショ</t>
    </rPh>
    <rPh sb="2" eb="4">
      <t>タイサク</t>
    </rPh>
    <rPh sb="4" eb="6">
      <t>トリクミ</t>
    </rPh>
    <rPh sb="6" eb="8">
      <t>ケイカク</t>
    </rPh>
    <rPh sb="9" eb="11">
      <t>ジッシ</t>
    </rPh>
    <rPh sb="12" eb="13">
      <t>ヒョウ</t>
    </rPh>
    <phoneticPr fontId="1"/>
  </si>
  <si>
    <t>工事名：</t>
    <rPh sb="0" eb="3">
      <t>コウジメイ</t>
    </rPh>
    <phoneticPr fontId="1"/>
  </si>
  <si>
    <t>受注者名：</t>
    <rPh sb="0" eb="3">
      <t>ジュチュウシャ</t>
    </rPh>
    <rPh sb="3" eb="4">
      <t>メイ</t>
    </rPh>
    <phoneticPr fontId="1"/>
  </si>
  <si>
    <t>小数点以下切上げした値を採用する（０以下は計上しない）</t>
    <rPh sb="10" eb="11">
      <t>アタイ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</si>
</sst>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 x16r2:formatCode16="[$-ja-JP-x-gannen]ggge&quot;年&quot;m&quot;月&quot;;@"/>
    <numFmt numFmtId="177" formatCode="[$-411]d;@"/>
    <numFmt numFmtId="178" formatCode="#&quot;月&quot;"/>
    <numFmt numFmtId="179" formatCode="0.00;&quot;▲ &quot;0.00"/>
    <numFmt numFmtId="180" formatCode="0;&quot;▲ &quot;0"/>
    <numFmt numFmtId="181" formatCode="0&quot;日&quot;"/>
    <numFmt numFmtId="182" formatCode="0.0;&quot;▲ &quot;0.0"/>
    <numFmt numFmtId="183" formatCode="h:mm;@"/>
  </numFmts>
  <fonts count="15" x14ac:knownFonts="1">
    <font>
      <sz val="11"/>
      <color theme="1"/>
      <name val="游ゴシック"/>
      <family val="2"/>
      <charset val="128"/>
      <scheme val="minor"/>
    </font>
    <font>
      <sz val="6"/>
      <name val="游ゴシック"/>
      <family val="2"/>
      <charset val="128"/>
      <scheme val="minor"/>
    </font>
    <font>
      <sz val="11"/>
      <name val="ＭＳ ゴシック"/>
      <family val="3"/>
      <charset val="128"/>
    </font>
    <font>
      <b/>
      <sz val="11"/>
      <color theme="1"/>
      <name val="游ゴシック"/>
      <family val="3"/>
      <charset val="128"/>
      <scheme val="minor"/>
    </font>
    <font>
      <sz val="11"/>
      <color theme="1"/>
      <name val="ＭＳ ゴシック"/>
      <family val="3"/>
      <charset val="128"/>
    </font>
    <font>
      <b/>
      <sz val="18"/>
      <color theme="1"/>
      <name val="ＭＳ ゴシック"/>
      <family val="3"/>
      <charset val="128"/>
    </font>
    <font>
      <sz val="10"/>
      <color theme="1"/>
      <name val="ＭＳ ゴシック"/>
      <family val="3"/>
      <charset val="128"/>
    </font>
    <font>
      <sz val="9"/>
      <color theme="1"/>
      <name val="ＭＳ ゴシック"/>
      <family val="3"/>
      <charset val="128"/>
    </font>
    <font>
      <sz val="11"/>
      <color rgb="FF0000FF"/>
      <name val="ＭＳ ゴシック"/>
      <family val="3"/>
      <charset val="128"/>
    </font>
    <font>
      <sz val="9"/>
      <color rgb="FF0000FF"/>
      <name val="ＭＳ ゴシック"/>
      <family val="3"/>
      <charset val="128"/>
    </font>
    <font>
      <b/>
      <sz val="12"/>
      <color theme="1"/>
      <name val="ＭＳ ゴシック"/>
      <family val="3"/>
      <charset val="128"/>
    </font>
    <font>
      <sz val="12"/>
      <color rgb="FF0000FF"/>
      <name val="ＭＳ ゴシック"/>
      <family val="3"/>
      <charset val="128"/>
    </font>
    <font>
      <sz val="18"/>
      <color rgb="FF0000FF"/>
      <name val="ＭＳ ゴシック"/>
      <family val="3"/>
      <charset val="128"/>
    </font>
    <font>
      <sz val="10"/>
      <color rgb="FF0000FF"/>
      <name val="ＭＳ ゴシック"/>
      <family val="3"/>
      <charset val="128"/>
    </font>
    <font>
      <u/>
      <sz val="9"/>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right style="medium">
        <color indexed="64"/>
      </right>
      <top style="dotted">
        <color indexed="64"/>
      </top>
      <bottom style="double">
        <color indexed="64"/>
      </bottom>
      <diagonal/>
    </border>
    <border>
      <left style="medium">
        <color indexed="64"/>
      </left>
      <right style="thin">
        <color indexed="64"/>
      </right>
      <top style="thin">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style="double">
        <color indexed="64"/>
      </top>
      <bottom style="dotted">
        <color indexed="64"/>
      </bottom>
      <diagonal/>
    </border>
    <border>
      <left/>
      <right/>
      <top style="double">
        <color indexed="64"/>
      </top>
      <bottom style="dotted">
        <color indexed="64"/>
      </bottom>
      <diagonal/>
    </border>
    <border>
      <left/>
      <right style="medium">
        <color indexed="64"/>
      </right>
      <top style="double">
        <color indexed="64"/>
      </top>
      <bottom style="dotted">
        <color indexed="64"/>
      </bottom>
      <diagonal/>
    </border>
    <border>
      <left style="medium">
        <color indexed="64"/>
      </left>
      <right/>
      <top style="dotted">
        <color indexed="64"/>
      </top>
      <bottom style="medium">
        <color indexed="64"/>
      </bottom>
      <diagonal/>
    </border>
    <border>
      <left style="thin">
        <color rgb="FF0000FF"/>
      </left>
      <right style="thin">
        <color rgb="FF0000FF"/>
      </right>
      <top style="thin">
        <color rgb="FF0000FF"/>
      </top>
      <bottom style="thin">
        <color rgb="FF0000FF"/>
      </bottom>
      <diagonal/>
    </border>
  </borders>
  <cellStyleXfs count="1">
    <xf numFmtId="0" fontId="0" fillId="0" borderId="0">
      <alignment vertical="center"/>
    </xf>
  </cellStyleXfs>
  <cellXfs count="174">
    <xf numFmtId="0" fontId="0" fillId="0" borderId="0" xfId="0">
      <alignment vertical="center"/>
    </xf>
    <xf numFmtId="58" fontId="0" fillId="0" borderId="0" xfId="0" applyNumberFormat="1">
      <alignment vertical="center"/>
    </xf>
    <xf numFmtId="0" fontId="3" fillId="0" borderId="1" xfId="0" applyFont="1" applyBorder="1" applyAlignment="1">
      <alignment horizontal="center" vertical="center"/>
    </xf>
    <xf numFmtId="58" fontId="3" fillId="0" borderId="1" xfId="0" applyNumberFormat="1" applyFont="1" applyBorder="1" applyAlignment="1">
      <alignment horizontal="center" vertical="center"/>
    </xf>
    <xf numFmtId="0" fontId="3" fillId="0" borderId="1" xfId="0" applyFont="1" applyBorder="1">
      <alignment vertical="center"/>
    </xf>
    <xf numFmtId="0" fontId="0" fillId="0" borderId="2" xfId="0" applyBorder="1">
      <alignment vertical="center"/>
    </xf>
    <xf numFmtId="179" fontId="0" fillId="0" borderId="2" xfId="0" applyNumberFormat="1" applyBorder="1" applyAlignment="1">
      <alignment horizontal="center" vertical="center"/>
    </xf>
    <xf numFmtId="177" fontId="2" fillId="0" borderId="1" xfId="0" applyNumberFormat="1"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6" xfId="0" applyFont="1" applyBorder="1" applyAlignment="1">
      <alignment horizontal="center" vertical="center"/>
    </xf>
    <xf numFmtId="0" fontId="4" fillId="2" borderId="6"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77" fontId="2" fillId="0" borderId="16" xfId="0" applyNumberFormat="1" applyFont="1" applyBorder="1" applyAlignment="1">
      <alignment horizontal="center" vertical="center"/>
    </xf>
    <xf numFmtId="0" fontId="4" fillId="0" borderId="16" xfId="0" applyFont="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22" xfId="0" applyFont="1" applyBorder="1" applyAlignment="1">
      <alignment horizontal="center" vertical="center"/>
    </xf>
    <xf numFmtId="181" fontId="4" fillId="0" borderId="0" xfId="0" applyNumberFormat="1" applyFont="1" applyAlignment="1">
      <alignment horizontal="righ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8" xfId="0" applyFont="1" applyBorder="1">
      <alignment vertical="center"/>
    </xf>
    <xf numFmtId="0" fontId="4" fillId="0" borderId="29" xfId="0" applyFont="1" applyBorder="1">
      <alignment vertical="center"/>
    </xf>
    <xf numFmtId="179" fontId="4" fillId="0" borderId="31" xfId="0" applyNumberFormat="1" applyFont="1" applyBorder="1" applyAlignment="1">
      <alignment horizontal="right" vertical="center"/>
    </xf>
    <xf numFmtId="179" fontId="4" fillId="0" borderId="32" xfId="0" applyNumberFormat="1" applyFont="1" applyBorder="1" applyAlignment="1">
      <alignment horizontal="right" vertical="center"/>
    </xf>
    <xf numFmtId="179" fontId="4" fillId="0" borderId="33" xfId="0" applyNumberFormat="1" applyFont="1" applyBorder="1" applyAlignment="1">
      <alignment horizontal="right" vertical="center"/>
    </xf>
    <xf numFmtId="0" fontId="0" fillId="2" borderId="1" xfId="0" applyFill="1" applyBorder="1">
      <alignment vertical="center"/>
    </xf>
    <xf numFmtId="58" fontId="0" fillId="2" borderId="1" xfId="0" applyNumberFormat="1" applyFill="1" applyBorder="1">
      <alignment vertical="center"/>
    </xf>
    <xf numFmtId="0" fontId="0" fillId="2" borderId="1" xfId="0" applyFill="1" applyBorder="1" applyAlignment="1">
      <alignment horizontal="center" vertical="center"/>
    </xf>
    <xf numFmtId="179" fontId="0" fillId="2" borderId="1" xfId="0" applyNumberFormat="1" applyFill="1" applyBorder="1" applyAlignment="1">
      <alignment horizontal="center" vertical="center"/>
    </xf>
    <xf numFmtId="179" fontId="0" fillId="2" borderId="3" xfId="0" applyNumberFormat="1" applyFill="1" applyBorder="1" applyAlignment="1">
      <alignment horizontal="center" vertical="center"/>
    </xf>
    <xf numFmtId="178" fontId="0" fillId="0" borderId="1" xfId="0" applyNumberFormat="1" applyBorder="1" applyAlignment="1">
      <alignment horizontal="center" vertical="center"/>
    </xf>
    <xf numFmtId="178" fontId="0" fillId="0" borderId="3" xfId="0" applyNumberFormat="1" applyBorder="1" applyAlignment="1">
      <alignment horizontal="center" vertical="center"/>
    </xf>
    <xf numFmtId="0" fontId="0" fillId="0" borderId="1" xfId="0" applyBorder="1">
      <alignment vertical="center"/>
    </xf>
    <xf numFmtId="0" fontId="4" fillId="0" borderId="0" xfId="0" applyFont="1" applyAlignment="1">
      <alignment horizontal="left" vertical="center" indent="2"/>
    </xf>
    <xf numFmtId="0" fontId="3" fillId="0" borderId="0" xfId="0" applyFont="1">
      <alignment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0" borderId="37" xfId="0" applyFont="1" applyBorder="1" applyAlignment="1">
      <alignment horizontal="center" vertical="center"/>
    </xf>
    <xf numFmtId="20" fontId="7" fillId="2" borderId="37" xfId="0" applyNumberFormat="1" applyFont="1" applyFill="1" applyBorder="1" applyAlignment="1">
      <alignment horizontal="center" vertical="center"/>
    </xf>
    <xf numFmtId="20" fontId="7" fillId="2" borderId="6" xfId="0" applyNumberFormat="1" applyFont="1" applyFill="1" applyBorder="1" applyAlignment="1">
      <alignment horizontal="center" vertical="center"/>
    </xf>
    <xf numFmtId="20" fontId="7" fillId="2" borderId="38" xfId="0" applyNumberFormat="1" applyFont="1" applyFill="1" applyBorder="1" applyAlignment="1">
      <alignment horizontal="center" vertical="center"/>
    </xf>
    <xf numFmtId="20" fontId="7" fillId="2" borderId="20" xfId="0" applyNumberFormat="1" applyFont="1" applyFill="1" applyBorder="1" applyAlignment="1">
      <alignment horizontal="center" vertical="center"/>
    </xf>
    <xf numFmtId="0" fontId="7" fillId="0" borderId="0" xfId="0" applyFont="1" applyAlignment="1">
      <alignment horizontal="left" vertical="center" indent="2"/>
    </xf>
    <xf numFmtId="0" fontId="7" fillId="0" borderId="0" xfId="0" applyFont="1">
      <alignment vertical="center"/>
    </xf>
    <xf numFmtId="0" fontId="7" fillId="0" borderId="0" xfId="0" applyFont="1" applyAlignment="1">
      <alignment horizontal="center" vertical="center"/>
    </xf>
    <xf numFmtId="181" fontId="7" fillId="0" borderId="0" xfId="0" applyNumberFormat="1" applyFont="1" applyAlignment="1">
      <alignment horizontal="right"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20" fontId="7" fillId="0" borderId="38" xfId="0" applyNumberFormat="1" applyFont="1" applyBorder="1" applyAlignment="1">
      <alignment horizontal="center" vertical="center"/>
    </xf>
    <xf numFmtId="20" fontId="7" fillId="0" borderId="20" xfId="0" applyNumberFormat="1" applyFont="1" applyBorder="1" applyAlignment="1">
      <alignment horizontal="center" vertical="center"/>
    </xf>
    <xf numFmtId="20" fontId="7" fillId="2" borderId="22" xfId="0" applyNumberFormat="1" applyFont="1" applyFill="1" applyBorder="1" applyAlignment="1">
      <alignment horizontal="center" vertical="center"/>
    </xf>
    <xf numFmtId="20" fontId="7" fillId="0" borderId="23" xfId="0" applyNumberFormat="1" applyFont="1" applyBorder="1" applyAlignment="1">
      <alignment horizontal="center" vertical="center"/>
    </xf>
    <xf numFmtId="20" fontId="7" fillId="2" borderId="23" xfId="0" applyNumberFormat="1" applyFont="1" applyFill="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182" fontId="6" fillId="2" borderId="6" xfId="0" applyNumberFormat="1" applyFont="1" applyFill="1" applyBorder="1" applyAlignment="1">
      <alignment horizontal="center" vertical="center"/>
    </xf>
    <xf numFmtId="182" fontId="6" fillId="2" borderId="20" xfId="0" applyNumberFormat="1" applyFont="1" applyFill="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0" xfId="0" applyFont="1" applyBorder="1">
      <alignment vertical="center"/>
    </xf>
    <xf numFmtId="180" fontId="4" fillId="0" borderId="40" xfId="0" applyNumberFormat="1" applyFont="1" applyBorder="1">
      <alignment vertical="center"/>
    </xf>
    <xf numFmtId="179" fontId="4" fillId="0" borderId="41" xfId="0" applyNumberFormat="1" applyFont="1" applyBorder="1" applyAlignment="1">
      <alignment horizontal="right" vertical="center"/>
    </xf>
    <xf numFmtId="0" fontId="4" fillId="0" borderId="10" xfId="0" applyFont="1" applyBorder="1">
      <alignment vertical="center"/>
    </xf>
    <xf numFmtId="0" fontId="4" fillId="0" borderId="42" xfId="0" applyFont="1" applyBorder="1">
      <alignmen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182" fontId="6" fillId="0" borderId="20" xfId="0" applyNumberFormat="1" applyFont="1" applyBorder="1" applyAlignment="1">
      <alignment horizontal="center" vertical="center"/>
    </xf>
    <xf numFmtId="0" fontId="4" fillId="0" borderId="2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9" xfId="0" applyFont="1" applyBorder="1" applyAlignment="1">
      <alignment horizontal="center" vertical="center" shrinkToFit="1"/>
    </xf>
    <xf numFmtId="180" fontId="4" fillId="0" borderId="28" xfId="0" applyNumberFormat="1" applyFont="1" applyBorder="1">
      <alignment vertical="center"/>
    </xf>
    <xf numFmtId="0" fontId="4" fillId="0" borderId="45" xfId="0" applyFont="1" applyBorder="1" applyAlignment="1">
      <alignment horizontal="center" vertical="center"/>
    </xf>
    <xf numFmtId="0" fontId="4" fillId="0" borderId="0" xfId="0" applyFont="1" applyAlignment="1">
      <alignment vertical="center" shrinkToFit="1"/>
    </xf>
    <xf numFmtId="0" fontId="4" fillId="0" borderId="46" xfId="0" applyFont="1" applyBorder="1" applyAlignment="1">
      <alignment horizontal="center" vertical="center"/>
    </xf>
    <xf numFmtId="0" fontId="4" fillId="0" borderId="47" xfId="0" applyFont="1" applyBorder="1" applyAlignment="1">
      <alignment horizontal="center" vertical="center"/>
    </xf>
    <xf numFmtId="180" fontId="4" fillId="0" borderId="47" xfId="0" applyNumberFormat="1" applyFont="1" applyBorder="1">
      <alignment vertical="center"/>
    </xf>
    <xf numFmtId="1" fontId="4" fillId="0" borderId="46" xfId="0" applyNumberFormat="1" applyFont="1" applyBorder="1" applyAlignment="1">
      <alignment horizontal="center" vertical="center"/>
    </xf>
    <xf numFmtId="179" fontId="4" fillId="0" borderId="48" xfId="0" applyNumberFormat="1" applyFont="1" applyBorder="1" applyAlignment="1">
      <alignment horizontal="right" vertical="center"/>
    </xf>
    <xf numFmtId="2" fontId="4" fillId="0" borderId="29" xfId="0" applyNumberFormat="1" applyFont="1" applyBorder="1">
      <alignment vertical="center"/>
    </xf>
    <xf numFmtId="2" fontId="4" fillId="0" borderId="10" xfId="0" applyNumberFormat="1" applyFont="1" applyBorder="1" applyAlignment="1">
      <alignment horizontal="center" vertical="center"/>
    </xf>
    <xf numFmtId="0" fontId="4" fillId="0" borderId="51" xfId="0" applyFont="1" applyBorder="1" applyAlignment="1">
      <alignment vertical="center" shrinkToFit="1"/>
    </xf>
    <xf numFmtId="0" fontId="8" fillId="0" borderId="0" xfId="0" applyFont="1">
      <alignment vertical="center"/>
    </xf>
    <xf numFmtId="0" fontId="10" fillId="0" borderId="0" xfId="0" applyFont="1">
      <alignment vertical="center"/>
    </xf>
    <xf numFmtId="0" fontId="7" fillId="0" borderId="0" xfId="0" applyFont="1" applyAlignment="1">
      <alignment horizontal="left" indent="2"/>
    </xf>
    <xf numFmtId="0" fontId="7" fillId="0" borderId="0" xfId="0" applyFont="1" applyAlignment="1">
      <alignment horizontal="left" indent="4"/>
    </xf>
    <xf numFmtId="0" fontId="7" fillId="0" borderId="0" xfId="0" applyFont="1" applyAlignment="1"/>
    <xf numFmtId="0" fontId="7" fillId="0" borderId="0" xfId="0" applyFont="1" applyAlignment="1">
      <alignment horizontal="center"/>
    </xf>
    <xf numFmtId="181" fontId="7" fillId="0" borderId="0" xfId="0" applyNumberFormat="1" applyFont="1" applyAlignment="1">
      <alignment horizontal="right"/>
    </xf>
    <xf numFmtId="0" fontId="7" fillId="0" borderId="0" xfId="0" applyFont="1" applyAlignment="1">
      <alignment horizontal="left" indent="1"/>
    </xf>
    <xf numFmtId="0" fontId="7" fillId="0" borderId="0" xfId="0" applyFont="1" applyAlignment="1">
      <alignment horizontal="left" indent="3"/>
    </xf>
    <xf numFmtId="0" fontId="11" fillId="0" borderId="0" xfId="0" applyFont="1">
      <alignment vertical="center"/>
    </xf>
    <xf numFmtId="0" fontId="12" fillId="0" borderId="0" xfId="0" applyFont="1">
      <alignment vertical="center"/>
    </xf>
    <xf numFmtId="0" fontId="13" fillId="0" borderId="0" xfId="0" applyFont="1">
      <alignment vertical="center"/>
    </xf>
    <xf numFmtId="0" fontId="9" fillId="0" borderId="0" xfId="0" applyFont="1">
      <alignment vertical="center"/>
    </xf>
    <xf numFmtId="0" fontId="4" fillId="0" borderId="52" xfId="0" applyFont="1" applyBorder="1">
      <alignment vertical="center"/>
    </xf>
    <xf numFmtId="0" fontId="4" fillId="0" borderId="53" xfId="0" applyFont="1" applyBorder="1">
      <alignment vertical="center"/>
    </xf>
    <xf numFmtId="0" fontId="4" fillId="0" borderId="53" xfId="0" applyFont="1" applyBorder="1" applyAlignment="1">
      <alignment horizontal="right" vertical="center"/>
    </xf>
    <xf numFmtId="0" fontId="4" fillId="0" borderId="53" xfId="0" applyFont="1" applyBorder="1" applyAlignment="1">
      <alignment horizontal="center" vertical="center"/>
    </xf>
    <xf numFmtId="0" fontId="4" fillId="0" borderId="55" xfId="0" applyFont="1" applyBorder="1">
      <alignment vertical="center"/>
    </xf>
    <xf numFmtId="0" fontId="4" fillId="0" borderId="45" xfId="0" applyFont="1" applyBorder="1">
      <alignment vertical="center"/>
    </xf>
    <xf numFmtId="0" fontId="4" fillId="0" borderId="45" xfId="0" applyFont="1" applyBorder="1" applyAlignment="1">
      <alignment horizontal="right" vertical="center"/>
    </xf>
    <xf numFmtId="179" fontId="4" fillId="0" borderId="32" xfId="0" applyNumberFormat="1" applyFont="1" applyBorder="1">
      <alignment vertical="center"/>
    </xf>
    <xf numFmtId="179" fontId="4" fillId="0" borderId="54" xfId="0" applyNumberFormat="1" applyFont="1" applyBorder="1" applyAlignment="1">
      <alignment horizontal="right" vertical="center"/>
    </xf>
    <xf numFmtId="0" fontId="4" fillId="2" borderId="6"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183" fontId="7" fillId="2" borderId="22" xfId="0" applyNumberFormat="1" applyFont="1" applyFill="1" applyBorder="1" applyAlignment="1">
      <alignment horizontal="center" vertical="center"/>
    </xf>
    <xf numFmtId="183" fontId="7" fillId="2" borderId="23" xfId="0" applyNumberFormat="1" applyFont="1" applyFill="1" applyBorder="1" applyAlignment="1">
      <alignment horizontal="center" vertical="center"/>
    </xf>
    <xf numFmtId="179" fontId="4" fillId="0" borderId="28" xfId="0" applyNumberFormat="1" applyFont="1" applyBorder="1">
      <alignment vertical="center"/>
    </xf>
    <xf numFmtId="179" fontId="4" fillId="0" borderId="29" xfId="0" applyNumberFormat="1" applyFont="1" applyBorder="1">
      <alignment vertical="center"/>
    </xf>
    <xf numFmtId="179" fontId="4" fillId="0" borderId="40" xfId="0" applyNumberFormat="1" applyFont="1" applyBorder="1">
      <alignment vertical="center"/>
    </xf>
    <xf numFmtId="179" fontId="4" fillId="0" borderId="47" xfId="0" applyNumberFormat="1" applyFont="1" applyBorder="1">
      <alignment vertical="center"/>
    </xf>
    <xf numFmtId="0" fontId="4" fillId="0" borderId="53" xfId="0" applyFont="1" applyBorder="1" applyAlignment="1">
      <alignment horizontal="left" vertical="center"/>
    </xf>
    <xf numFmtId="0" fontId="4" fillId="0" borderId="45" xfId="0" applyFont="1" applyBorder="1" applyAlignment="1">
      <alignment horizontal="left" vertical="center"/>
    </xf>
    <xf numFmtId="0" fontId="4" fillId="0" borderId="37" xfId="0" applyFont="1" applyBorder="1" applyAlignment="1">
      <alignment horizontal="center" vertical="center" shrinkToFit="1"/>
    </xf>
    <xf numFmtId="0" fontId="4" fillId="0" borderId="38" xfId="0" applyFont="1" applyBorder="1" applyAlignment="1">
      <alignment horizontal="center" vertical="center"/>
    </xf>
    <xf numFmtId="0" fontId="4" fillId="0" borderId="39" xfId="0" applyFont="1" applyBorder="1" applyAlignment="1">
      <alignment horizontal="center" vertical="center" shrinkToFit="1"/>
    </xf>
    <xf numFmtId="0" fontId="4" fillId="0" borderId="40" xfId="0" applyFont="1" applyBorder="1" applyAlignment="1">
      <alignment horizontal="center" vertical="center" shrinkToFit="1"/>
    </xf>
    <xf numFmtId="177" fontId="8" fillId="0" borderId="0" xfId="0" applyNumberFormat="1" applyFont="1" applyAlignment="1">
      <alignment horizontal="center" vertical="center"/>
    </xf>
    <xf numFmtId="0" fontId="4" fillId="0" borderId="0" xfId="0" applyFont="1" applyAlignment="1">
      <alignment horizontal="right" vertical="center" indent="1"/>
    </xf>
    <xf numFmtId="0" fontId="7" fillId="2" borderId="5" xfId="0" applyFont="1" applyFill="1" applyBorder="1" applyAlignment="1">
      <alignment horizontal="center" vertical="center"/>
    </xf>
    <xf numFmtId="0" fontId="7" fillId="0" borderId="18" xfId="0" applyFont="1" applyBorder="1" applyAlignment="1">
      <alignment horizontal="center" vertical="center"/>
    </xf>
    <xf numFmtId="0" fontId="7" fillId="2" borderId="18" xfId="0" applyFont="1" applyFill="1" applyBorder="1" applyAlignment="1">
      <alignment horizontal="center" vertical="center"/>
    </xf>
    <xf numFmtId="180" fontId="9" fillId="0" borderId="56" xfId="0" applyNumberFormat="1" applyFont="1" applyBorder="1">
      <alignment vertical="center"/>
    </xf>
    <xf numFmtId="0" fontId="4" fillId="0" borderId="17" xfId="0" applyFont="1" applyBorder="1" applyAlignment="1">
      <alignment vertical="center" shrinkToFit="1"/>
    </xf>
    <xf numFmtId="0" fontId="4" fillId="0" borderId="34" xfId="0" applyFont="1" applyBorder="1" applyAlignment="1">
      <alignment vertical="center" shrinkToFit="1"/>
    </xf>
    <xf numFmtId="0" fontId="4" fillId="0" borderId="19" xfId="0" applyFont="1" applyBorder="1" applyAlignment="1">
      <alignment vertical="center" shrinkToFit="1"/>
    </xf>
    <xf numFmtId="0" fontId="4" fillId="0" borderId="17" xfId="0" applyFont="1" applyBorder="1" applyAlignment="1">
      <alignment horizontal="left" vertical="center" wrapText="1"/>
    </xf>
    <xf numFmtId="0" fontId="4" fillId="0" borderId="34" xfId="0" applyFont="1" applyBorder="1" applyAlignment="1">
      <alignment horizontal="left" vertical="center" wrapText="1"/>
    </xf>
    <xf numFmtId="0" fontId="4" fillId="0" borderId="19" xfId="0" applyFont="1" applyBorder="1" applyAlignment="1">
      <alignment horizontal="left" vertical="center"/>
    </xf>
    <xf numFmtId="0" fontId="4" fillId="0" borderId="25" xfId="0" applyFont="1" applyBorder="1" applyAlignment="1">
      <alignment horizontal="left" vertical="center"/>
    </xf>
    <xf numFmtId="0" fontId="4" fillId="0" borderId="11"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26" xfId="0" applyFont="1" applyBorder="1" applyAlignment="1">
      <alignment horizontal="left"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50" xfId="0" applyFont="1" applyBorder="1" applyAlignment="1">
      <alignment horizontal="left" vertical="center" shrinkToFit="1"/>
    </xf>
    <xf numFmtId="0" fontId="4" fillId="0" borderId="42" xfId="0" applyFont="1" applyBorder="1" applyAlignment="1">
      <alignment horizontal="left" vertical="center" shrinkToFit="1"/>
    </xf>
    <xf numFmtId="0" fontId="4" fillId="0" borderId="25" xfId="0" applyFont="1" applyBorder="1" applyAlignment="1">
      <alignment vertical="center" shrinkToFit="1"/>
    </xf>
    <xf numFmtId="0" fontId="4" fillId="0" borderId="11" xfId="0" applyFont="1" applyBorder="1" applyAlignment="1">
      <alignment vertical="center" shrinkToFit="1"/>
    </xf>
    <xf numFmtId="0" fontId="4" fillId="0" borderId="35" xfId="0" applyFont="1" applyBorder="1" applyAlignment="1">
      <alignment vertical="center" shrinkToFit="1"/>
    </xf>
    <xf numFmtId="0" fontId="4" fillId="0" borderId="36" xfId="0" applyFont="1" applyBorder="1" applyAlignment="1">
      <alignment vertical="center" shrinkToFit="1"/>
    </xf>
    <xf numFmtId="0" fontId="4" fillId="0" borderId="26" xfId="0" applyFont="1" applyBorder="1" applyAlignment="1">
      <alignment vertical="center" shrinkToFit="1"/>
    </xf>
    <xf numFmtId="0" fontId="4" fillId="0" borderId="12" xfId="0" applyFont="1" applyBorder="1" applyAlignment="1">
      <alignment vertical="center" shrinkToFit="1"/>
    </xf>
    <xf numFmtId="0" fontId="4" fillId="0" borderId="13"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3" xfId="0" applyFont="1" applyBorder="1" applyAlignment="1">
      <alignment horizontal="center" vertical="center"/>
    </xf>
    <xf numFmtId="0" fontId="4" fillId="0" borderId="14" xfId="0" applyFont="1" applyBorder="1" applyAlignment="1">
      <alignment horizontal="center" vertical="center"/>
    </xf>
    <xf numFmtId="176" fontId="4" fillId="0" borderId="24" xfId="0" applyNumberFormat="1" applyFont="1" applyBorder="1" applyAlignment="1">
      <alignment horizontal="center" vertical="center"/>
    </xf>
    <xf numFmtId="176" fontId="4" fillId="0" borderId="27" xfId="0" applyNumberFormat="1" applyFont="1" applyBorder="1" applyAlignment="1">
      <alignment horizontal="center" vertical="center"/>
    </xf>
    <xf numFmtId="176" fontId="4" fillId="0" borderId="30" xfId="0" applyNumberFormat="1" applyFont="1" applyBorder="1" applyAlignment="1">
      <alignment horizontal="center" vertical="center"/>
    </xf>
    <xf numFmtId="0" fontId="4" fillId="0" borderId="24" xfId="0" applyFont="1" applyBorder="1" applyAlignment="1">
      <alignment horizontal="center" vertical="center"/>
    </xf>
    <xf numFmtId="0" fontId="4" fillId="0" borderId="24"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49" xfId="0" applyFont="1" applyBorder="1" applyAlignment="1">
      <alignment vertical="center" shrinkToFit="1"/>
    </xf>
    <xf numFmtId="0" fontId="4" fillId="0" borderId="9" xfId="0" applyFont="1" applyBorder="1" applyAlignment="1">
      <alignment vertical="center" shrinkToFit="1"/>
    </xf>
    <xf numFmtId="0" fontId="5" fillId="0" borderId="0" xfId="0" applyFont="1" applyAlignment="1">
      <alignment horizontal="center" vertical="center"/>
    </xf>
    <xf numFmtId="0" fontId="4" fillId="2" borderId="7" xfId="0" applyFont="1" applyFill="1" applyBorder="1">
      <alignment vertical="center"/>
    </xf>
    <xf numFmtId="0" fontId="0" fillId="0" borderId="7" xfId="0" applyBorder="1">
      <alignment vertical="center"/>
    </xf>
    <xf numFmtId="0" fontId="4" fillId="2" borderId="8" xfId="0" applyFont="1" applyFill="1" applyBorder="1">
      <alignment vertical="center"/>
    </xf>
    <xf numFmtId="0" fontId="0" fillId="0" borderId="8" xfId="0" applyBorder="1">
      <alignment vertical="center"/>
    </xf>
    <xf numFmtId="176" fontId="4" fillId="2" borderId="24" xfId="0" applyNumberFormat="1" applyFont="1" applyFill="1" applyBorder="1" applyAlignment="1">
      <alignment horizontal="center" vertical="center"/>
    </xf>
    <xf numFmtId="176" fontId="4" fillId="2" borderId="27" xfId="0" applyNumberFormat="1" applyFont="1" applyFill="1" applyBorder="1" applyAlignment="1">
      <alignment horizontal="center" vertical="center"/>
    </xf>
    <xf numFmtId="176" fontId="4" fillId="2" borderId="30" xfId="0" applyNumberFormat="1" applyFont="1" applyFill="1" applyBorder="1" applyAlignment="1">
      <alignment horizontal="center" vertical="center"/>
    </xf>
  </cellXfs>
  <cellStyles count="1">
    <cellStyle name="標準" xfId="0" builtinId="0"/>
  </cellStyles>
  <dxfs count="72">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
      <fill>
        <patternFill patternType="solid">
          <fgColor theme="0"/>
          <bgColor rgb="FFFFCCFF"/>
        </patternFill>
      </fill>
    </dxf>
    <dxf>
      <fill>
        <patternFill patternType="solid">
          <fgColor theme="0"/>
          <bgColor rgb="FFFFCCFF"/>
        </patternFill>
      </fill>
    </dxf>
    <dxf>
      <font>
        <color theme="1"/>
      </font>
      <fill>
        <patternFill>
          <bgColor rgb="FFFFCCFF"/>
        </patternFill>
      </fill>
    </dxf>
    <dxf>
      <fill>
        <patternFill>
          <bgColor rgb="FFCCECFF"/>
        </patternFill>
      </fill>
    </dxf>
  </dxfs>
  <tableStyles count="0" defaultTableStyle="TableStyleMedium2" defaultPivotStyle="PivotStyleLight16"/>
  <colors>
    <mruColors>
      <color rgb="FFFFFFCC"/>
      <color rgb="FF0000FF"/>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29</xdr:col>
      <xdr:colOff>85725</xdr:colOff>
      <xdr:row>1</xdr:row>
      <xdr:rowOff>142875</xdr:rowOff>
    </xdr:from>
    <xdr:ext cx="877163" cy="392415"/>
    <xdr:sp macro="" textlink="">
      <xdr:nvSpPr>
        <xdr:cNvPr id="2" name="テキスト ボックス 1">
          <a:extLst>
            <a:ext uri="{FF2B5EF4-FFF2-40B4-BE49-F238E27FC236}">
              <a16:creationId xmlns:a16="http://schemas.microsoft.com/office/drawing/2014/main" id="{3FC42650-1E02-2978-E782-4D1EE71D0B6B}"/>
            </a:ext>
          </a:extLst>
        </xdr:cNvPr>
        <xdr:cNvSpPr txBox="1"/>
      </xdr:nvSpPr>
      <xdr:spPr>
        <a:xfrm>
          <a:off x="13725525" y="323850"/>
          <a:ext cx="877163" cy="392415"/>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FF0000"/>
              </a:solidFill>
              <a:latin typeface="BIZ UDPゴシック" panose="020B0400000000000000" pitchFamily="50" charset="-128"/>
              <a:ea typeface="BIZ UDPゴシック" panose="020B0400000000000000" pitchFamily="50" charset="-128"/>
            </a:rPr>
            <a:t>記載例</a:t>
          </a:r>
        </a:p>
      </xdr:txBody>
    </xdr:sp>
    <xdr:clientData/>
  </xdr:oneCellAnchor>
  <xdr:twoCellAnchor>
    <xdr:from>
      <xdr:col>4</xdr:col>
      <xdr:colOff>7327</xdr:colOff>
      <xdr:row>9</xdr:row>
      <xdr:rowOff>99647</xdr:rowOff>
    </xdr:from>
    <xdr:to>
      <xdr:col>10</xdr:col>
      <xdr:colOff>395653</xdr:colOff>
      <xdr:row>10</xdr:row>
      <xdr:rowOff>99647</xdr:rowOff>
    </xdr:to>
    <xdr:sp macro="" textlink="">
      <xdr:nvSpPr>
        <xdr:cNvPr id="3" name="矢印: 左右 2">
          <a:extLst>
            <a:ext uri="{FF2B5EF4-FFF2-40B4-BE49-F238E27FC236}">
              <a16:creationId xmlns:a16="http://schemas.microsoft.com/office/drawing/2014/main" id="{85279EDE-9985-4A92-D582-AE8E8732F77F}"/>
            </a:ext>
          </a:extLst>
        </xdr:cNvPr>
        <xdr:cNvSpPr/>
      </xdr:nvSpPr>
      <xdr:spPr>
        <a:xfrm>
          <a:off x="3143250" y="1997320"/>
          <a:ext cx="2806211" cy="212481"/>
        </a:xfrm>
        <a:prstGeom prst="leftRightArrow">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359020</xdr:colOff>
      <xdr:row>10</xdr:row>
      <xdr:rowOff>175845</xdr:rowOff>
    </xdr:from>
    <xdr:to>
      <xdr:col>9</xdr:col>
      <xdr:colOff>219075</xdr:colOff>
      <xdr:row>13</xdr:row>
      <xdr:rowOff>64920</xdr:rowOff>
    </xdr:to>
    <xdr:sp macro="" textlink="">
      <xdr:nvSpPr>
        <xdr:cNvPr id="4" name="吹き出し: 四角形 3">
          <a:extLst>
            <a:ext uri="{FF2B5EF4-FFF2-40B4-BE49-F238E27FC236}">
              <a16:creationId xmlns:a16="http://schemas.microsoft.com/office/drawing/2014/main" id="{9A888100-5356-B169-5FA5-CAD88681DAC3}"/>
            </a:ext>
          </a:extLst>
        </xdr:cNvPr>
        <xdr:cNvSpPr/>
      </xdr:nvSpPr>
      <xdr:spPr>
        <a:xfrm>
          <a:off x="3892795" y="2195145"/>
          <a:ext cx="1460255" cy="432000"/>
        </a:xfrm>
        <a:prstGeom prst="wedgeRectCallout">
          <a:avLst>
            <a:gd name="adj1" fmla="val -2604"/>
            <a:gd name="adj2" fmla="val -69704"/>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準備、後片付け期間は</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入力しない</a:t>
          </a:r>
        </a:p>
      </xdr:txBody>
    </xdr:sp>
    <xdr:clientData/>
  </xdr:twoCellAnchor>
  <xdr:twoCellAnchor>
    <xdr:from>
      <xdr:col>10</xdr:col>
      <xdr:colOff>306997</xdr:colOff>
      <xdr:row>13</xdr:row>
      <xdr:rowOff>1</xdr:rowOff>
    </xdr:from>
    <xdr:to>
      <xdr:col>14</xdr:col>
      <xdr:colOff>238125</xdr:colOff>
      <xdr:row>15</xdr:row>
      <xdr:rowOff>70051</xdr:rowOff>
    </xdr:to>
    <xdr:sp macro="" textlink="">
      <xdr:nvSpPr>
        <xdr:cNvPr id="5" name="吹き出し: 四角形 4">
          <a:extLst>
            <a:ext uri="{FF2B5EF4-FFF2-40B4-BE49-F238E27FC236}">
              <a16:creationId xmlns:a16="http://schemas.microsoft.com/office/drawing/2014/main" id="{F94CD49B-4BB6-421D-93AE-D61AC57FB788}"/>
            </a:ext>
          </a:extLst>
        </xdr:cNvPr>
        <xdr:cNvSpPr/>
      </xdr:nvSpPr>
      <xdr:spPr>
        <a:xfrm>
          <a:off x="5841022" y="2562226"/>
          <a:ext cx="1531328" cy="432000"/>
        </a:xfrm>
        <a:prstGeom prst="wedgeRectCallout">
          <a:avLst>
            <a:gd name="adj1" fmla="val -948"/>
            <a:gd name="adj2" fmla="val -151060"/>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雨天等による休工は</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実施（●）を入力しない</a:t>
          </a:r>
        </a:p>
      </xdr:txBody>
    </xdr:sp>
    <xdr:clientData/>
  </xdr:twoCellAnchor>
  <xdr:twoCellAnchor>
    <xdr:from>
      <xdr:col>5</xdr:col>
      <xdr:colOff>351692</xdr:colOff>
      <xdr:row>56</xdr:row>
      <xdr:rowOff>146539</xdr:rowOff>
    </xdr:from>
    <xdr:to>
      <xdr:col>7</xdr:col>
      <xdr:colOff>43962</xdr:colOff>
      <xdr:row>62</xdr:row>
      <xdr:rowOff>73269</xdr:rowOff>
    </xdr:to>
    <xdr:sp macro="" textlink="">
      <xdr:nvSpPr>
        <xdr:cNvPr id="7" name="四角形: 角を丸くする 6">
          <a:extLst>
            <a:ext uri="{FF2B5EF4-FFF2-40B4-BE49-F238E27FC236}">
              <a16:creationId xmlns:a16="http://schemas.microsoft.com/office/drawing/2014/main" id="{7E347461-1666-7209-825B-F427C5E34CE9}"/>
            </a:ext>
          </a:extLst>
        </xdr:cNvPr>
        <xdr:cNvSpPr/>
      </xdr:nvSpPr>
      <xdr:spPr>
        <a:xfrm>
          <a:off x="3890596" y="11180885"/>
          <a:ext cx="498231" cy="1201615"/>
        </a:xfrm>
        <a:prstGeom prst="roundRect">
          <a:avLst/>
        </a:prstGeom>
        <a:noFill/>
        <a:ln w="19050">
          <a:solidFill>
            <a:schemeClr val="accent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205154</xdr:colOff>
      <xdr:row>55</xdr:row>
      <xdr:rowOff>178775</xdr:rowOff>
    </xdr:from>
    <xdr:to>
      <xdr:col>11</xdr:col>
      <xdr:colOff>197827</xdr:colOff>
      <xdr:row>59</xdr:row>
      <xdr:rowOff>102875</xdr:rowOff>
    </xdr:to>
    <xdr:sp macro="" textlink="">
      <xdr:nvSpPr>
        <xdr:cNvPr id="8" name="吹き出し: 四角形 7">
          <a:extLst>
            <a:ext uri="{FF2B5EF4-FFF2-40B4-BE49-F238E27FC236}">
              <a16:creationId xmlns:a16="http://schemas.microsoft.com/office/drawing/2014/main" id="{4C48DDBF-4971-4F99-B7E6-FE204CE9CAEF}"/>
            </a:ext>
          </a:extLst>
        </xdr:cNvPr>
        <xdr:cNvSpPr/>
      </xdr:nvSpPr>
      <xdr:spPr>
        <a:xfrm>
          <a:off x="4539029" y="9951425"/>
          <a:ext cx="1592873" cy="648000"/>
        </a:xfrm>
        <a:prstGeom prst="wedgeRectCallout">
          <a:avLst>
            <a:gd name="adj1" fmla="val -61722"/>
            <a:gd name="adj2" fmla="val 52330"/>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作業開始時間の前倒しと休憩時間の延長を</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同時に実施してよい</a:t>
          </a:r>
        </a:p>
      </xdr:txBody>
    </xdr:sp>
    <xdr:clientData/>
  </xdr:twoCellAnchor>
  <xdr:twoCellAnchor>
    <xdr:from>
      <xdr:col>3</xdr:col>
      <xdr:colOff>835270</xdr:colOff>
      <xdr:row>65</xdr:row>
      <xdr:rowOff>153865</xdr:rowOff>
    </xdr:from>
    <xdr:to>
      <xdr:col>5</xdr:col>
      <xdr:colOff>43962</xdr:colOff>
      <xdr:row>76</xdr:row>
      <xdr:rowOff>58615</xdr:rowOff>
    </xdr:to>
    <xdr:sp macro="" textlink="">
      <xdr:nvSpPr>
        <xdr:cNvPr id="9" name="四角形: 角を丸くする 8">
          <a:extLst>
            <a:ext uri="{FF2B5EF4-FFF2-40B4-BE49-F238E27FC236}">
              <a16:creationId xmlns:a16="http://schemas.microsoft.com/office/drawing/2014/main" id="{52C535A4-CC96-4FB6-9679-0371FA03C37A}"/>
            </a:ext>
          </a:extLst>
        </xdr:cNvPr>
        <xdr:cNvSpPr/>
      </xdr:nvSpPr>
      <xdr:spPr>
        <a:xfrm>
          <a:off x="3084635" y="13093211"/>
          <a:ext cx="498231" cy="2322635"/>
        </a:xfrm>
        <a:prstGeom prst="roundRect">
          <a:avLst/>
        </a:prstGeom>
        <a:noFill/>
        <a:ln w="19050">
          <a:solidFill>
            <a:schemeClr val="accent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311393</xdr:colOff>
      <xdr:row>68</xdr:row>
      <xdr:rowOff>69606</xdr:rowOff>
    </xdr:from>
    <xdr:to>
      <xdr:col>9</xdr:col>
      <xdr:colOff>209550</xdr:colOff>
      <xdr:row>73</xdr:row>
      <xdr:rowOff>136731</xdr:rowOff>
    </xdr:to>
    <xdr:sp macro="" textlink="">
      <xdr:nvSpPr>
        <xdr:cNvPr id="10" name="吹き出し: 四角形 9">
          <a:extLst>
            <a:ext uri="{FF2B5EF4-FFF2-40B4-BE49-F238E27FC236}">
              <a16:creationId xmlns:a16="http://schemas.microsoft.com/office/drawing/2014/main" id="{D021208E-8E24-4A95-8C16-32F3D38F82D5}"/>
            </a:ext>
          </a:extLst>
        </xdr:cNvPr>
        <xdr:cNvSpPr/>
      </xdr:nvSpPr>
      <xdr:spPr>
        <a:xfrm>
          <a:off x="3845168" y="12213981"/>
          <a:ext cx="1498357" cy="972000"/>
        </a:xfrm>
        <a:prstGeom prst="wedgeRectCallout">
          <a:avLst>
            <a:gd name="adj1" fmla="val -75286"/>
            <a:gd name="adj2" fmla="val -10048"/>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計画時において</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現場施工の回避と</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休憩憩時間の延長を</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同時に記載してよいが</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実施はどちらかになる</a:t>
          </a:r>
        </a:p>
      </xdr:txBody>
    </xdr:sp>
    <xdr:clientData/>
  </xdr:twoCellAnchor>
  <xdr:twoCellAnchor>
    <xdr:from>
      <xdr:col>13</xdr:col>
      <xdr:colOff>228601</xdr:colOff>
      <xdr:row>6</xdr:row>
      <xdr:rowOff>57149</xdr:rowOff>
    </xdr:from>
    <xdr:to>
      <xdr:col>15</xdr:col>
      <xdr:colOff>304801</xdr:colOff>
      <xdr:row>7</xdr:row>
      <xdr:rowOff>128174</xdr:rowOff>
    </xdr:to>
    <xdr:sp macro="" textlink="">
      <xdr:nvSpPr>
        <xdr:cNvPr id="11" name="吹き出し: 四角形 10">
          <a:extLst>
            <a:ext uri="{FF2B5EF4-FFF2-40B4-BE49-F238E27FC236}">
              <a16:creationId xmlns:a16="http://schemas.microsoft.com/office/drawing/2014/main" id="{A512ACEE-D0FF-4836-A1CE-5FB03E193DF8}"/>
            </a:ext>
          </a:extLst>
        </xdr:cNvPr>
        <xdr:cNvSpPr/>
      </xdr:nvSpPr>
      <xdr:spPr>
        <a:xfrm>
          <a:off x="6962776" y="1352549"/>
          <a:ext cx="876300" cy="252000"/>
        </a:xfrm>
        <a:prstGeom prst="wedgeRectCallout">
          <a:avLst>
            <a:gd name="adj1" fmla="val -72695"/>
            <a:gd name="adj2" fmla="val -36895"/>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西暦を入力</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361950</xdr:colOff>
      <xdr:row>94</xdr:row>
      <xdr:rowOff>123825</xdr:rowOff>
    </xdr:from>
    <xdr:to>
      <xdr:col>11</xdr:col>
      <xdr:colOff>56417</xdr:colOff>
      <xdr:row>105</xdr:row>
      <xdr:rowOff>28575</xdr:rowOff>
    </xdr:to>
    <xdr:sp macro="" textlink="">
      <xdr:nvSpPr>
        <xdr:cNvPr id="14" name="四角形: 角を丸くする 13">
          <a:extLst>
            <a:ext uri="{FF2B5EF4-FFF2-40B4-BE49-F238E27FC236}">
              <a16:creationId xmlns:a16="http://schemas.microsoft.com/office/drawing/2014/main" id="{EC85EA64-A2FE-4C53-A90D-0CEF946124A1}"/>
            </a:ext>
          </a:extLst>
        </xdr:cNvPr>
        <xdr:cNvSpPr/>
      </xdr:nvSpPr>
      <xdr:spPr>
        <a:xfrm>
          <a:off x="5495925" y="16563975"/>
          <a:ext cx="494567" cy="1905000"/>
        </a:xfrm>
        <a:prstGeom prst="roundRect">
          <a:avLst/>
        </a:prstGeom>
        <a:noFill/>
        <a:ln w="19050">
          <a:solidFill>
            <a:schemeClr val="accent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352425</xdr:colOff>
      <xdr:row>99</xdr:row>
      <xdr:rowOff>28575</xdr:rowOff>
    </xdr:from>
    <xdr:to>
      <xdr:col>15</xdr:col>
      <xdr:colOff>250582</xdr:colOff>
      <xdr:row>104</xdr:row>
      <xdr:rowOff>95700</xdr:rowOff>
    </xdr:to>
    <xdr:sp macro="" textlink="">
      <xdr:nvSpPr>
        <xdr:cNvPr id="15" name="吹き出し: 四角形 14">
          <a:extLst>
            <a:ext uri="{FF2B5EF4-FFF2-40B4-BE49-F238E27FC236}">
              <a16:creationId xmlns:a16="http://schemas.microsoft.com/office/drawing/2014/main" id="{5555F2CC-6EEA-4268-8426-A610F7B0005B}"/>
            </a:ext>
          </a:extLst>
        </xdr:cNvPr>
        <xdr:cNvSpPr/>
      </xdr:nvSpPr>
      <xdr:spPr>
        <a:xfrm>
          <a:off x="6286500" y="17373600"/>
          <a:ext cx="1498357" cy="972000"/>
        </a:xfrm>
        <a:prstGeom prst="wedgeRectCallout">
          <a:avLst>
            <a:gd name="adj1" fmla="val -75286"/>
            <a:gd name="adj2" fmla="val 50708"/>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計画時において</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現場施工の回避と</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休憩憩時間の延長を</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同時に記載してよいが</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実施はどちらかになる</a:t>
          </a:r>
        </a:p>
      </xdr:txBody>
    </xdr:sp>
    <xdr:clientData/>
  </xdr:twoCellAnchor>
  <xdr:twoCellAnchor>
    <xdr:from>
      <xdr:col>4</xdr:col>
      <xdr:colOff>295274</xdr:colOff>
      <xdr:row>149</xdr:row>
      <xdr:rowOff>114300</xdr:rowOff>
    </xdr:from>
    <xdr:to>
      <xdr:col>8</xdr:col>
      <xdr:colOff>209550</xdr:colOff>
      <xdr:row>152</xdr:row>
      <xdr:rowOff>3375</xdr:rowOff>
    </xdr:to>
    <xdr:sp macro="" textlink="">
      <xdr:nvSpPr>
        <xdr:cNvPr id="12" name="吹き出し: 四角形 11">
          <a:extLst>
            <a:ext uri="{FF2B5EF4-FFF2-40B4-BE49-F238E27FC236}">
              <a16:creationId xmlns:a16="http://schemas.microsoft.com/office/drawing/2014/main" id="{2E641286-2242-4288-8E76-9710609E6B46}"/>
            </a:ext>
          </a:extLst>
        </xdr:cNvPr>
        <xdr:cNvSpPr/>
      </xdr:nvSpPr>
      <xdr:spPr>
        <a:xfrm>
          <a:off x="3428999" y="26631900"/>
          <a:ext cx="1514476" cy="432000"/>
        </a:xfrm>
        <a:prstGeom prst="wedgeRectCallout">
          <a:avLst>
            <a:gd name="adj1" fmla="val -948"/>
            <a:gd name="adj2" fmla="val -151060"/>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雨天等による休工は</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実施時間を入力しない</a:t>
          </a:r>
        </a:p>
      </xdr:txBody>
    </xdr:sp>
    <xdr:clientData/>
  </xdr:twoCellAnchor>
  <xdr:twoCellAnchor>
    <xdr:from>
      <xdr:col>8</xdr:col>
      <xdr:colOff>276225</xdr:colOff>
      <xdr:row>32</xdr:row>
      <xdr:rowOff>9525</xdr:rowOff>
    </xdr:from>
    <xdr:to>
      <xdr:col>12</xdr:col>
      <xdr:colOff>190501</xdr:colOff>
      <xdr:row>34</xdr:row>
      <xdr:rowOff>60525</xdr:rowOff>
    </xdr:to>
    <xdr:sp macro="" textlink="">
      <xdr:nvSpPr>
        <xdr:cNvPr id="13" name="吹き出し: 四角形 12">
          <a:extLst>
            <a:ext uri="{FF2B5EF4-FFF2-40B4-BE49-F238E27FC236}">
              <a16:creationId xmlns:a16="http://schemas.microsoft.com/office/drawing/2014/main" id="{B02AF11C-DC9A-4CD5-B49D-208C0067BA2F}"/>
            </a:ext>
          </a:extLst>
        </xdr:cNvPr>
        <xdr:cNvSpPr/>
      </xdr:nvSpPr>
      <xdr:spPr>
        <a:xfrm>
          <a:off x="5010150" y="6029325"/>
          <a:ext cx="1514476" cy="432000"/>
        </a:xfrm>
        <a:prstGeom prst="wedgeRectCallout">
          <a:avLst>
            <a:gd name="adj1" fmla="val -948"/>
            <a:gd name="adj2" fmla="val -151060"/>
          </a:avLst>
        </a:prstGeom>
        <a:solidFill>
          <a:schemeClr val="accent1">
            <a:lumMod val="40000"/>
            <a:lumOff val="60000"/>
          </a:schemeClr>
        </a:solid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雨天等による休工は</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実施時間を入力しない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D13DD-BCD8-4781-BCC0-D9C66E02EA1A}">
  <sheetPr>
    <tabColor rgb="FFFF0000"/>
  </sheetPr>
  <dimension ref="A1:F14"/>
  <sheetViews>
    <sheetView workbookViewId="0">
      <selection activeCell="H7" sqref="H7"/>
    </sheetView>
  </sheetViews>
  <sheetFormatPr defaultRowHeight="18.75" x14ac:dyDescent="0.4"/>
  <cols>
    <col min="1" max="1" width="11.25" bestFit="1" customWidth="1"/>
    <col min="2" max="2" width="15.375" style="1" bestFit="1" customWidth="1"/>
    <col min="3" max="3" width="5.25" bestFit="1" customWidth="1"/>
    <col min="5" max="5" width="5.25" bestFit="1" customWidth="1"/>
    <col min="6" max="6" width="23.5" bestFit="1" customWidth="1"/>
  </cols>
  <sheetData>
    <row r="1" spans="1:6" x14ac:dyDescent="0.4">
      <c r="A1" s="39" t="s">
        <v>41</v>
      </c>
      <c r="E1" s="39" t="s">
        <v>44</v>
      </c>
    </row>
    <row r="2" spans="1:6" x14ac:dyDescent="0.4">
      <c r="A2" s="2" t="s">
        <v>13</v>
      </c>
      <c r="B2" s="3" t="s">
        <v>12</v>
      </c>
      <c r="C2" s="4" t="s">
        <v>4</v>
      </c>
      <c r="E2" s="39" t="s">
        <v>43</v>
      </c>
    </row>
    <row r="3" spans="1:6" x14ac:dyDescent="0.4">
      <c r="A3" s="37" t="s">
        <v>14</v>
      </c>
      <c r="B3" s="31"/>
      <c r="C3" s="32"/>
      <c r="E3" s="2" t="s">
        <v>2</v>
      </c>
      <c r="F3" s="2" t="s">
        <v>5</v>
      </c>
    </row>
    <row r="4" spans="1:6" x14ac:dyDescent="0.4">
      <c r="A4" s="37" t="s">
        <v>8</v>
      </c>
      <c r="B4" s="31"/>
      <c r="C4" s="32"/>
      <c r="E4" s="35">
        <v>6</v>
      </c>
      <c r="F4" s="33"/>
    </row>
    <row r="5" spans="1:6" x14ac:dyDescent="0.4">
      <c r="A5" s="37" t="s">
        <v>10</v>
      </c>
      <c r="B5" s="31"/>
      <c r="C5" s="32"/>
      <c r="E5" s="35">
        <v>7</v>
      </c>
      <c r="F5" s="33"/>
    </row>
    <row r="6" spans="1:6" x14ac:dyDescent="0.4">
      <c r="A6" s="37" t="s">
        <v>10</v>
      </c>
      <c r="B6" s="31"/>
      <c r="C6" s="32"/>
      <c r="E6" s="35">
        <v>8</v>
      </c>
      <c r="F6" s="33"/>
    </row>
    <row r="7" spans="1:6" ht="19.5" thickBot="1" x14ac:dyDescent="0.45">
      <c r="A7" s="37" t="s">
        <v>10</v>
      </c>
      <c r="B7" s="31"/>
      <c r="C7" s="32"/>
      <c r="E7" s="36">
        <v>9</v>
      </c>
      <c r="F7" s="34"/>
    </row>
    <row r="8" spans="1:6" ht="19.5" thickTop="1" x14ac:dyDescent="0.4">
      <c r="A8" s="37" t="s">
        <v>15</v>
      </c>
      <c r="B8" s="31"/>
      <c r="C8" s="32"/>
      <c r="E8" s="5" t="s">
        <v>18</v>
      </c>
      <c r="F8" s="6">
        <f>SUM(F4:F7)</f>
        <v>0</v>
      </c>
    </row>
    <row r="9" spans="1:6" x14ac:dyDescent="0.4">
      <c r="A9" s="37" t="s">
        <v>17</v>
      </c>
      <c r="B9" s="31"/>
      <c r="C9" s="32"/>
      <c r="E9" t="s">
        <v>42</v>
      </c>
    </row>
    <row r="10" spans="1:6" x14ac:dyDescent="0.4">
      <c r="A10" s="30"/>
      <c r="B10" s="31"/>
      <c r="C10" s="32"/>
    </row>
    <row r="11" spans="1:6" x14ac:dyDescent="0.4">
      <c r="A11" s="30"/>
      <c r="B11" s="31"/>
      <c r="C11" s="32"/>
    </row>
    <row r="12" spans="1:6" x14ac:dyDescent="0.4">
      <c r="A12" s="30"/>
      <c r="B12" s="31"/>
      <c r="C12" s="32"/>
    </row>
    <row r="13" spans="1:6" x14ac:dyDescent="0.4">
      <c r="A13" s="30"/>
      <c r="B13" s="31"/>
      <c r="C13" s="32"/>
    </row>
    <row r="14" spans="1:6" x14ac:dyDescent="0.4">
      <c r="A14" s="30"/>
      <c r="B14" s="31"/>
      <c r="C14" s="32"/>
    </row>
  </sheetData>
  <phoneticPr fontId="1"/>
  <conditionalFormatting sqref="C3:C14">
    <cfRule type="cellIs" dxfId="71" priority="1" operator="equal">
      <formula>"土"</formula>
    </cfRule>
    <cfRule type="cellIs" dxfId="70" priority="2" operator="equal">
      <formula>"日"</formula>
    </cfRule>
    <cfRule type="cellIs" dxfId="69" priority="3" operator="equal">
      <formula>"祝"</formula>
    </cfRule>
    <cfRule type="cellIs" dxfId="68" priority="4" operator="equal">
      <formula>"休"</formula>
    </cfRule>
  </conditionalFormatting>
  <dataValidations count="1">
    <dataValidation type="list" allowBlank="1" showInputMessage="1" showErrorMessage="1" sqref="C3:C14" xr:uid="{970FB048-88F4-458A-A9F0-78F81C90B3C5}">
      <formula1>"祝,休,"</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A4507-01D3-425D-883C-5AACE7146D0F}">
  <sheetPr>
    <tabColor rgb="FFFF0000"/>
  </sheetPr>
  <dimension ref="A1:AW185"/>
  <sheetViews>
    <sheetView tabSelected="1" view="pageBreakPreview" zoomScaleNormal="100" zoomScaleSheetLayoutView="100" workbookViewId="0">
      <selection activeCell="C1" sqref="C1"/>
    </sheetView>
  </sheetViews>
  <sheetFormatPr defaultRowHeight="13.5" x14ac:dyDescent="0.4"/>
  <cols>
    <col min="1" max="1" width="4.75" style="87" bestFit="1" customWidth="1"/>
    <col min="2" max="2" width="2" style="8" customWidth="1"/>
    <col min="3" max="3" width="22.75" style="8" bestFit="1" customWidth="1"/>
    <col min="4" max="4" width="11.625" style="8" bestFit="1" customWidth="1"/>
    <col min="5" max="19" width="5.25" style="8" bestFit="1" customWidth="1"/>
    <col min="20" max="20" width="5.25" style="8" customWidth="1"/>
    <col min="21" max="21" width="2.875" style="8" customWidth="1"/>
    <col min="22" max="22" width="2.5" style="8" customWidth="1"/>
    <col min="23" max="23" width="19.25" style="8" customWidth="1"/>
    <col min="24" max="24" width="5.25" style="8" bestFit="1" customWidth="1"/>
    <col min="25" max="25" width="3.5" style="8" bestFit="1" customWidth="1"/>
    <col min="26" max="26" width="2.5" style="8" bestFit="1" customWidth="1"/>
    <col min="27" max="27" width="6.5" style="8" customWidth="1"/>
    <col min="28" max="28" width="2.5" style="8" bestFit="1" customWidth="1"/>
    <col min="29" max="29" width="9" style="8" customWidth="1"/>
    <col min="30" max="30" width="2.5" style="8" bestFit="1" customWidth="1"/>
    <col min="31" max="31" width="11.375" style="8" customWidth="1"/>
    <col min="32" max="32" width="2" style="8" customWidth="1"/>
    <col min="33" max="33" width="2" style="87" customWidth="1"/>
    <col min="34" max="49" width="4" style="87" customWidth="1"/>
    <col min="50" max="16384" width="9" style="8"/>
  </cols>
  <sheetData>
    <row r="1" spans="1:31" ht="14.25" x14ac:dyDescent="0.4">
      <c r="A1" s="96" t="s">
        <v>61</v>
      </c>
      <c r="AE1" s="124" t="s">
        <v>63</v>
      </c>
    </row>
    <row r="2" spans="1:31" ht="21" x14ac:dyDescent="0.4">
      <c r="A2" s="97" t="s">
        <v>61</v>
      </c>
      <c r="C2" s="166" t="s">
        <v>85</v>
      </c>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row>
    <row r="3" spans="1:31" ht="18.75" x14ac:dyDescent="0.4">
      <c r="A3" s="96" t="s">
        <v>61</v>
      </c>
      <c r="C3" s="167" t="s">
        <v>86</v>
      </c>
      <c r="D3" s="168"/>
      <c r="E3" s="168"/>
      <c r="F3" s="168"/>
      <c r="G3" s="168"/>
      <c r="H3" s="168"/>
      <c r="I3" s="168"/>
    </row>
    <row r="4" spans="1:31" ht="18.75" x14ac:dyDescent="0.4">
      <c r="A4" s="96" t="s">
        <v>61</v>
      </c>
      <c r="C4" s="169" t="s">
        <v>87</v>
      </c>
      <c r="D4" s="170"/>
      <c r="E4" s="170"/>
      <c r="F4" s="170"/>
      <c r="G4" s="170"/>
      <c r="H4" s="170"/>
      <c r="I4" s="170"/>
    </row>
    <row r="5" spans="1:31" ht="14.25" x14ac:dyDescent="0.4">
      <c r="A5" s="96" t="s">
        <v>61</v>
      </c>
    </row>
    <row r="6" spans="1:31" ht="15" thickBot="1" x14ac:dyDescent="0.45">
      <c r="A6" s="96" t="s">
        <v>61</v>
      </c>
      <c r="C6" s="88" t="s">
        <v>29</v>
      </c>
    </row>
    <row r="7" spans="1:31" ht="14.25" x14ac:dyDescent="0.4">
      <c r="A7" s="96" t="s">
        <v>61</v>
      </c>
      <c r="C7" s="156" t="s">
        <v>11</v>
      </c>
      <c r="D7" s="157"/>
      <c r="E7" s="171"/>
      <c r="F7" s="172"/>
      <c r="G7" s="172"/>
      <c r="H7" s="172"/>
      <c r="I7" s="172"/>
      <c r="J7" s="172"/>
      <c r="K7" s="172"/>
      <c r="L7" s="172"/>
      <c r="M7" s="172"/>
      <c r="N7" s="172"/>
      <c r="O7" s="172"/>
      <c r="P7" s="172"/>
      <c r="Q7" s="172"/>
      <c r="R7" s="172"/>
      <c r="S7" s="172"/>
      <c r="T7" s="173"/>
      <c r="V7" s="78"/>
      <c r="AD7" s="78"/>
      <c r="AE7" s="78"/>
    </row>
    <row r="8" spans="1:31" ht="14.25" x14ac:dyDescent="0.4">
      <c r="A8" s="96" t="s">
        <v>61</v>
      </c>
      <c r="C8" s="143" t="s">
        <v>3</v>
      </c>
      <c r="D8" s="144"/>
      <c r="E8" s="7" t="str">
        <f>IF(E7=0,"",E7)</f>
        <v/>
      </c>
      <c r="F8" s="7" t="str">
        <f>IF(E8="","",E8+1)</f>
        <v/>
      </c>
      <c r="G8" s="7" t="str">
        <f t="shared" ref="G8:S8" si="0">IF(F8="","",F8+1)</f>
        <v/>
      </c>
      <c r="H8" s="7" t="str">
        <f t="shared" si="0"/>
        <v/>
      </c>
      <c r="I8" s="7" t="str">
        <f t="shared" si="0"/>
        <v/>
      </c>
      <c r="J8" s="7" t="str">
        <f t="shared" si="0"/>
        <v/>
      </c>
      <c r="K8" s="7" t="str">
        <f t="shared" si="0"/>
        <v/>
      </c>
      <c r="L8" s="7" t="str">
        <f t="shared" si="0"/>
        <v/>
      </c>
      <c r="M8" s="7" t="str">
        <f t="shared" si="0"/>
        <v/>
      </c>
      <c r="N8" s="7" t="str">
        <f t="shared" si="0"/>
        <v/>
      </c>
      <c r="O8" s="7" t="str">
        <f t="shared" si="0"/>
        <v/>
      </c>
      <c r="P8" s="7" t="str">
        <f t="shared" si="0"/>
        <v/>
      </c>
      <c r="Q8" s="7" t="str">
        <f t="shared" si="0"/>
        <v/>
      </c>
      <c r="R8" s="7" t="str">
        <f t="shared" si="0"/>
        <v/>
      </c>
      <c r="S8" s="7" t="str">
        <f t="shared" si="0"/>
        <v/>
      </c>
      <c r="T8" s="17"/>
      <c r="V8" s="78"/>
      <c r="AD8" s="78"/>
      <c r="AE8" s="78"/>
    </row>
    <row r="9" spans="1:31" ht="14.25" x14ac:dyDescent="0.4">
      <c r="A9" s="96" t="s">
        <v>61</v>
      </c>
      <c r="C9" s="143" t="s">
        <v>4</v>
      </c>
      <c r="D9" s="144"/>
      <c r="E9" s="10" t="str">
        <f>IFERROR(IF(AND(WEEKDAY(E8)=1,VLOOKUP(E8,初期設定!$B$3:$C$14,2,FALSE)="休"),"日",VLOOKUP(E8,初期設定!$B$3:$C$14,2,FALSE)),TEXT(E8,"aaa"))</f>
        <v/>
      </c>
      <c r="F9" s="10" t="str">
        <f>IFERROR(IF(AND(WEEKDAY(F8)=1,VLOOKUP(F8,初期設定!$B$3:$C$14,2,FALSE)="休"),"日",VLOOKUP(F8,初期設定!$B$3:$C$14,2,FALSE)),TEXT(F8,"aaa"))</f>
        <v/>
      </c>
      <c r="G9" s="10" t="str">
        <f>IFERROR(IF(AND(WEEKDAY(G8)=1,VLOOKUP(G8,初期設定!$B$3:$C$14,2,FALSE)="休"),"日",VLOOKUP(G8,初期設定!$B$3:$C$14,2,FALSE)),TEXT(G8,"aaa"))</f>
        <v/>
      </c>
      <c r="H9" s="10" t="str">
        <f>IFERROR(IF(AND(WEEKDAY(H8)=1,VLOOKUP(H8,初期設定!$B$3:$C$14,2,FALSE)="休"),"日",VLOOKUP(H8,初期設定!$B$3:$C$14,2,FALSE)),TEXT(H8,"aaa"))</f>
        <v/>
      </c>
      <c r="I9" s="10" t="str">
        <f>IFERROR(IF(AND(WEEKDAY(I8)=1,VLOOKUP(I8,初期設定!$B$3:$C$14,2,FALSE)="休"),"日",VLOOKUP(I8,初期設定!$B$3:$C$14,2,FALSE)),TEXT(I8,"aaa"))</f>
        <v/>
      </c>
      <c r="J9" s="10" t="str">
        <f>IFERROR(IF(AND(WEEKDAY(J8)=1,VLOOKUP(J8,初期設定!$B$3:$C$14,2,FALSE)="休"),"日",VLOOKUP(J8,初期設定!$B$3:$C$14,2,FALSE)),TEXT(J8,"aaa"))</f>
        <v/>
      </c>
      <c r="K9" s="10" t="str">
        <f>IFERROR(IF(AND(WEEKDAY(K8)=1,VLOOKUP(K8,初期設定!$B$3:$C$14,2,FALSE)="休"),"日",VLOOKUP(K8,初期設定!$B$3:$C$14,2,FALSE)),TEXT(K8,"aaa"))</f>
        <v/>
      </c>
      <c r="L9" s="10" t="str">
        <f>IFERROR(IF(AND(WEEKDAY(L8)=1,VLOOKUP(L8,初期設定!$B$3:$C$14,2,FALSE)="休"),"日",VLOOKUP(L8,初期設定!$B$3:$C$14,2,FALSE)),TEXT(L8,"aaa"))</f>
        <v/>
      </c>
      <c r="M9" s="10" t="str">
        <f>IFERROR(IF(AND(WEEKDAY(M8)=1,VLOOKUP(M8,初期設定!$B$3:$C$14,2,FALSE)="休"),"日",VLOOKUP(M8,初期設定!$B$3:$C$14,2,FALSE)),TEXT(M8,"aaa"))</f>
        <v/>
      </c>
      <c r="N9" s="10" t="str">
        <f>IFERROR(IF(AND(WEEKDAY(N8)=1,VLOOKUP(N8,初期設定!$B$3:$C$14,2,FALSE)="休"),"日",VLOOKUP(N8,初期設定!$B$3:$C$14,2,FALSE)),TEXT(N8,"aaa"))</f>
        <v/>
      </c>
      <c r="O9" s="10" t="str">
        <f>IFERROR(IF(AND(WEEKDAY(O8)=1,VLOOKUP(O8,初期設定!$B$3:$C$14,2,FALSE)="休"),"日",VLOOKUP(O8,初期設定!$B$3:$C$14,2,FALSE)),TEXT(O8,"aaa"))</f>
        <v/>
      </c>
      <c r="P9" s="10" t="str">
        <f>IFERROR(IF(AND(WEEKDAY(P8)=1,VLOOKUP(P8,初期設定!$B$3:$C$14,2,FALSE)="休"),"日",VLOOKUP(P8,初期設定!$B$3:$C$14,2,FALSE)),TEXT(P8,"aaa"))</f>
        <v/>
      </c>
      <c r="Q9" s="10" t="str">
        <f>IFERROR(IF(AND(WEEKDAY(Q8)=1,VLOOKUP(Q8,初期設定!$B$3:$C$14,2,FALSE)="休"),"日",VLOOKUP(Q8,初期設定!$B$3:$C$14,2,FALSE)),TEXT(Q8,"aaa"))</f>
        <v/>
      </c>
      <c r="R9" s="10" t="str">
        <f>IFERROR(IF(AND(WEEKDAY(R8)=1,VLOOKUP(R8,初期設定!$B$3:$C$14,2,FALSE)="休"),"日",VLOOKUP(R8,初期設定!$B$3:$C$14,2,FALSE)),TEXT(R8,"aaa"))</f>
        <v/>
      </c>
      <c r="S9" s="10" t="str">
        <f>IFERROR(IF(AND(WEEKDAY(S8)=1,VLOOKUP(S8,初期設定!$B$3:$C$14,2,FALSE)="休"),"日",VLOOKUP(S8,初期設定!$B$3:$C$14,2,FALSE)),TEXT(S8,"aaa"))</f>
        <v/>
      </c>
      <c r="T9" s="18"/>
      <c r="V9" s="78"/>
      <c r="AD9" s="78"/>
      <c r="AE9" s="78"/>
    </row>
    <row r="10" spans="1:31" ht="14.25" x14ac:dyDescent="0.4">
      <c r="A10" s="96" t="s">
        <v>61</v>
      </c>
      <c r="C10" s="129" t="s">
        <v>51</v>
      </c>
      <c r="D10" s="58" t="s">
        <v>27</v>
      </c>
      <c r="E10" s="12"/>
      <c r="F10" s="12"/>
      <c r="G10" s="12"/>
      <c r="H10" s="12"/>
      <c r="I10" s="12"/>
      <c r="J10" s="12"/>
      <c r="K10" s="12"/>
      <c r="L10" s="12"/>
      <c r="M10" s="12"/>
      <c r="N10" s="12"/>
      <c r="O10" s="12"/>
      <c r="P10" s="12"/>
      <c r="Q10" s="12"/>
      <c r="R10" s="12"/>
      <c r="S10" s="12"/>
      <c r="T10" s="51"/>
      <c r="V10" s="78"/>
      <c r="AD10" s="78"/>
      <c r="AE10" s="78"/>
    </row>
    <row r="11" spans="1:31" ht="14.25" x14ac:dyDescent="0.4">
      <c r="A11" s="96" t="s">
        <v>61</v>
      </c>
      <c r="C11" s="130"/>
      <c r="D11" s="119" t="s">
        <v>52</v>
      </c>
      <c r="E11" s="40"/>
      <c r="F11" s="40"/>
      <c r="G11" s="40"/>
      <c r="H11" s="40"/>
      <c r="I11" s="40"/>
      <c r="J11" s="40"/>
      <c r="K11" s="40"/>
      <c r="L11" s="40"/>
      <c r="M11" s="40"/>
      <c r="N11" s="40"/>
      <c r="O11" s="40"/>
      <c r="P11" s="40"/>
      <c r="Q11" s="40"/>
      <c r="R11" s="40"/>
      <c r="S11" s="40"/>
      <c r="T11" s="120"/>
      <c r="V11" s="78"/>
      <c r="AD11" s="78"/>
      <c r="AE11" s="78"/>
    </row>
    <row r="12" spans="1:31" ht="14.25" x14ac:dyDescent="0.4">
      <c r="A12" s="96" t="s">
        <v>61</v>
      </c>
      <c r="C12" s="131"/>
      <c r="D12" s="59" t="s">
        <v>54</v>
      </c>
      <c r="E12" s="60"/>
      <c r="F12" s="60"/>
      <c r="G12" s="60"/>
      <c r="H12" s="60"/>
      <c r="I12" s="60"/>
      <c r="J12" s="60"/>
      <c r="K12" s="60"/>
      <c r="L12" s="60"/>
      <c r="M12" s="60"/>
      <c r="N12" s="60"/>
      <c r="O12" s="60"/>
      <c r="P12" s="60"/>
      <c r="Q12" s="60"/>
      <c r="R12" s="60"/>
      <c r="S12" s="60"/>
      <c r="T12" s="71"/>
      <c r="V12" s="78"/>
      <c r="AD12" s="78"/>
      <c r="AE12" s="78"/>
    </row>
    <row r="13" spans="1:31" ht="14.25" x14ac:dyDescent="0.4">
      <c r="A13" s="96" t="s">
        <v>61</v>
      </c>
      <c r="C13" s="141" t="s">
        <v>0</v>
      </c>
      <c r="D13" s="11" t="s">
        <v>27</v>
      </c>
      <c r="E13" s="12"/>
      <c r="F13" s="12"/>
      <c r="G13" s="12"/>
      <c r="H13" s="12"/>
      <c r="I13" s="12"/>
      <c r="J13" s="12"/>
      <c r="K13" s="12"/>
      <c r="L13" s="12"/>
      <c r="M13" s="12"/>
      <c r="N13" s="12"/>
      <c r="O13" s="12"/>
      <c r="P13" s="12"/>
      <c r="Q13" s="12"/>
      <c r="R13" s="12"/>
      <c r="S13" s="12"/>
      <c r="T13" s="51"/>
      <c r="V13" s="78"/>
      <c r="X13" s="78"/>
      <c r="Y13" s="78"/>
      <c r="Z13" s="78"/>
      <c r="AA13" s="78"/>
      <c r="AB13" s="78"/>
      <c r="AC13" s="78"/>
      <c r="AD13" s="78"/>
      <c r="AE13" s="78"/>
    </row>
    <row r="14" spans="1:31" ht="14.25" x14ac:dyDescent="0.4">
      <c r="A14" s="96" t="s">
        <v>61</v>
      </c>
      <c r="C14" s="134"/>
      <c r="D14" s="13" t="s">
        <v>6</v>
      </c>
      <c r="E14" s="14"/>
      <c r="F14" s="14"/>
      <c r="G14" s="14"/>
      <c r="H14" s="14"/>
      <c r="I14" s="14"/>
      <c r="J14" s="14"/>
      <c r="K14" s="14"/>
      <c r="L14" s="14"/>
      <c r="M14" s="14"/>
      <c r="N14" s="14"/>
      <c r="O14" s="14"/>
      <c r="P14" s="14"/>
      <c r="Q14" s="14"/>
      <c r="R14" s="14"/>
      <c r="S14" s="14"/>
      <c r="T14" s="52"/>
      <c r="V14" s="78"/>
      <c r="X14" s="78"/>
      <c r="Y14" s="78"/>
      <c r="Z14" s="78"/>
      <c r="AA14" s="78"/>
      <c r="AB14" s="78"/>
      <c r="AC14" s="78"/>
      <c r="AD14" s="78"/>
      <c r="AE14" s="78"/>
    </row>
    <row r="15" spans="1:31" ht="14.25" x14ac:dyDescent="0.4">
      <c r="A15" s="96" t="s">
        <v>61</v>
      </c>
      <c r="C15" s="132" t="s">
        <v>28</v>
      </c>
      <c r="D15" s="11" t="s">
        <v>27</v>
      </c>
      <c r="E15" s="12"/>
      <c r="F15" s="12"/>
      <c r="G15" s="12"/>
      <c r="H15" s="12"/>
      <c r="I15" s="12"/>
      <c r="J15" s="12"/>
      <c r="K15" s="12"/>
      <c r="L15" s="12"/>
      <c r="M15" s="12"/>
      <c r="N15" s="12"/>
      <c r="O15" s="12"/>
      <c r="P15" s="12"/>
      <c r="Q15" s="12"/>
      <c r="R15" s="12"/>
      <c r="S15" s="12"/>
      <c r="T15" s="51"/>
      <c r="V15" s="78"/>
      <c r="X15" s="78"/>
      <c r="Y15" s="78"/>
      <c r="Z15" s="78"/>
      <c r="AA15" s="78"/>
      <c r="AB15" s="78"/>
      <c r="AC15" s="78"/>
      <c r="AD15" s="78"/>
      <c r="AE15" s="78"/>
    </row>
    <row r="16" spans="1:31" ht="14.25" x14ac:dyDescent="0.4">
      <c r="A16" s="96" t="s">
        <v>61</v>
      </c>
      <c r="C16" s="133"/>
      <c r="D16" s="42" t="s">
        <v>46</v>
      </c>
      <c r="E16" s="43"/>
      <c r="F16" s="43"/>
      <c r="G16" s="43"/>
      <c r="H16" s="43"/>
      <c r="I16" s="43"/>
      <c r="J16" s="43"/>
      <c r="K16" s="43"/>
      <c r="L16" s="43"/>
      <c r="M16" s="43"/>
      <c r="N16" s="43"/>
      <c r="O16" s="43"/>
      <c r="P16" s="43"/>
      <c r="Q16" s="43"/>
      <c r="R16" s="43"/>
      <c r="S16" s="43"/>
      <c r="T16" s="53"/>
      <c r="V16" s="78"/>
      <c r="X16" s="78"/>
      <c r="Y16" s="78"/>
      <c r="Z16" s="78"/>
      <c r="AA16" s="78"/>
      <c r="AB16" s="78"/>
      <c r="AC16" s="78"/>
      <c r="AD16" s="78"/>
      <c r="AE16" s="78"/>
    </row>
    <row r="17" spans="1:49" ht="14.25" x14ac:dyDescent="0.4">
      <c r="A17" s="96" t="s">
        <v>61</v>
      </c>
      <c r="C17" s="134"/>
      <c r="D17" s="13" t="s">
        <v>47</v>
      </c>
      <c r="E17" s="44"/>
      <c r="F17" s="44"/>
      <c r="G17" s="44"/>
      <c r="H17" s="44"/>
      <c r="I17" s="44"/>
      <c r="J17" s="44"/>
      <c r="K17" s="44"/>
      <c r="L17" s="44"/>
      <c r="M17" s="44"/>
      <c r="N17" s="44"/>
      <c r="O17" s="44"/>
      <c r="P17" s="44"/>
      <c r="Q17" s="44"/>
      <c r="R17" s="44"/>
      <c r="S17" s="44"/>
      <c r="T17" s="54"/>
      <c r="V17" s="78"/>
      <c r="X17" s="78"/>
      <c r="Y17" s="78"/>
      <c r="Z17" s="78"/>
      <c r="AA17" s="78"/>
      <c r="AB17" s="78"/>
      <c r="AC17" s="78"/>
      <c r="AD17" s="78"/>
      <c r="AE17" s="78"/>
    </row>
    <row r="18" spans="1:49" ht="14.25" x14ac:dyDescent="0.4">
      <c r="A18" s="96" t="s">
        <v>61</v>
      </c>
      <c r="C18" s="141" t="s">
        <v>71</v>
      </c>
      <c r="D18" s="11" t="s">
        <v>27</v>
      </c>
      <c r="E18" s="125"/>
      <c r="F18" s="125"/>
      <c r="G18" s="125"/>
      <c r="H18" s="125"/>
      <c r="I18" s="125"/>
      <c r="J18" s="125"/>
      <c r="K18" s="125"/>
      <c r="L18" s="125"/>
      <c r="M18" s="125"/>
      <c r="N18" s="125"/>
      <c r="O18" s="125"/>
      <c r="P18" s="125"/>
      <c r="Q18" s="125"/>
      <c r="R18" s="125"/>
      <c r="S18" s="125"/>
      <c r="T18" s="126"/>
      <c r="V18" s="78"/>
      <c r="X18" s="78"/>
      <c r="Y18" s="78"/>
      <c r="Z18" s="78"/>
      <c r="AA18" s="78"/>
      <c r="AB18" s="78"/>
      <c r="AC18" s="78"/>
      <c r="AD18" s="78"/>
      <c r="AE18" s="78"/>
      <c r="AH18" s="123" t="str">
        <f t="shared" ref="AH18:AV18" si="1">E8</f>
        <v/>
      </c>
      <c r="AI18" s="123" t="str">
        <f t="shared" si="1"/>
        <v/>
      </c>
      <c r="AJ18" s="123" t="str">
        <f t="shared" si="1"/>
        <v/>
      </c>
      <c r="AK18" s="123" t="str">
        <f t="shared" si="1"/>
        <v/>
      </c>
      <c r="AL18" s="123" t="str">
        <f t="shared" si="1"/>
        <v/>
      </c>
      <c r="AM18" s="123" t="str">
        <f t="shared" si="1"/>
        <v/>
      </c>
      <c r="AN18" s="123" t="str">
        <f t="shared" si="1"/>
        <v/>
      </c>
      <c r="AO18" s="123" t="str">
        <f t="shared" si="1"/>
        <v/>
      </c>
      <c r="AP18" s="123" t="str">
        <f t="shared" si="1"/>
        <v/>
      </c>
      <c r="AQ18" s="123" t="str">
        <f t="shared" si="1"/>
        <v/>
      </c>
      <c r="AR18" s="123" t="str">
        <f t="shared" si="1"/>
        <v/>
      </c>
      <c r="AS18" s="123" t="str">
        <f t="shared" si="1"/>
        <v/>
      </c>
      <c r="AT18" s="123" t="str">
        <f t="shared" si="1"/>
        <v/>
      </c>
      <c r="AU18" s="123" t="str">
        <f t="shared" si="1"/>
        <v/>
      </c>
      <c r="AV18" s="123" t="str">
        <f t="shared" si="1"/>
        <v/>
      </c>
      <c r="AW18" s="123"/>
    </row>
    <row r="19" spans="1:49" ht="15" thickBot="1" x14ac:dyDescent="0.45">
      <c r="A19" s="96" t="s">
        <v>61</v>
      </c>
      <c r="C19" s="142"/>
      <c r="D19" s="21" t="s">
        <v>75</v>
      </c>
      <c r="E19" s="55"/>
      <c r="F19" s="55"/>
      <c r="G19" s="55"/>
      <c r="H19" s="55"/>
      <c r="I19" s="55"/>
      <c r="J19" s="55"/>
      <c r="K19" s="55"/>
      <c r="L19" s="55"/>
      <c r="M19" s="55"/>
      <c r="N19" s="55"/>
      <c r="O19" s="55"/>
      <c r="P19" s="55"/>
      <c r="Q19" s="55"/>
      <c r="R19" s="55"/>
      <c r="S19" s="55"/>
      <c r="T19" s="56"/>
      <c r="V19" s="78"/>
      <c r="X19" s="78"/>
      <c r="Y19" s="78"/>
      <c r="Z19" s="78"/>
      <c r="AA19" s="78"/>
      <c r="AB19" s="78"/>
      <c r="AC19" s="78"/>
      <c r="AD19" s="78"/>
      <c r="AE19" s="78"/>
      <c r="AH19" s="128">
        <f t="shared" ref="AH19:AV19" si="2">VALUE(HOUR(E19)*60+MINUTE(E19))</f>
        <v>0</v>
      </c>
      <c r="AI19" s="128">
        <f t="shared" si="2"/>
        <v>0</v>
      </c>
      <c r="AJ19" s="128">
        <f t="shared" si="2"/>
        <v>0</v>
      </c>
      <c r="AK19" s="128">
        <f t="shared" si="2"/>
        <v>0</v>
      </c>
      <c r="AL19" s="128">
        <f t="shared" si="2"/>
        <v>0</v>
      </c>
      <c r="AM19" s="128">
        <f t="shared" si="2"/>
        <v>0</v>
      </c>
      <c r="AN19" s="128">
        <f t="shared" si="2"/>
        <v>0</v>
      </c>
      <c r="AO19" s="128">
        <f t="shared" si="2"/>
        <v>0</v>
      </c>
      <c r="AP19" s="128">
        <f t="shared" si="2"/>
        <v>0</v>
      </c>
      <c r="AQ19" s="128">
        <f t="shared" si="2"/>
        <v>0</v>
      </c>
      <c r="AR19" s="128">
        <f t="shared" si="2"/>
        <v>0</v>
      </c>
      <c r="AS19" s="128">
        <f t="shared" si="2"/>
        <v>0</v>
      </c>
      <c r="AT19" s="128">
        <f t="shared" si="2"/>
        <v>0</v>
      </c>
      <c r="AU19" s="128">
        <f t="shared" si="2"/>
        <v>0</v>
      </c>
      <c r="AV19" s="128">
        <f t="shared" si="2"/>
        <v>0</v>
      </c>
      <c r="AW19" s="128"/>
    </row>
    <row r="20" spans="1:49" ht="15" thickBot="1" x14ac:dyDescent="0.45">
      <c r="A20" s="96" t="s">
        <v>61</v>
      </c>
      <c r="C20" s="38"/>
      <c r="V20" s="88" t="s">
        <v>30</v>
      </c>
      <c r="AA20" s="9"/>
      <c r="AD20" s="9"/>
      <c r="AE20" s="22"/>
    </row>
    <row r="21" spans="1:49" ht="14.25" x14ac:dyDescent="0.4">
      <c r="A21" s="96" t="s">
        <v>61</v>
      </c>
      <c r="C21" s="156" t="s">
        <v>11</v>
      </c>
      <c r="D21" s="157"/>
      <c r="E21" s="158" t="str">
        <f>IF(E7=0,"",E7)</f>
        <v/>
      </c>
      <c r="F21" s="159"/>
      <c r="G21" s="159"/>
      <c r="H21" s="159"/>
      <c r="I21" s="159"/>
      <c r="J21" s="159"/>
      <c r="K21" s="159"/>
      <c r="L21" s="159"/>
      <c r="M21" s="159"/>
      <c r="N21" s="159"/>
      <c r="O21" s="159"/>
      <c r="P21" s="159"/>
      <c r="Q21" s="159"/>
      <c r="R21" s="159"/>
      <c r="S21" s="159"/>
      <c r="T21" s="160"/>
      <c r="V21" s="153" t="s">
        <v>26</v>
      </c>
      <c r="W21" s="154"/>
      <c r="X21" s="154"/>
      <c r="Y21" s="155"/>
      <c r="Z21" s="161" t="s">
        <v>23</v>
      </c>
      <c r="AA21" s="157"/>
      <c r="AB21" s="161" t="s">
        <v>24</v>
      </c>
      <c r="AC21" s="157"/>
      <c r="AD21" s="162" t="s">
        <v>25</v>
      </c>
      <c r="AE21" s="163"/>
    </row>
    <row r="22" spans="1:49" ht="14.25" x14ac:dyDescent="0.4">
      <c r="A22" s="96" t="s">
        <v>61</v>
      </c>
      <c r="C22" s="143" t="s">
        <v>3</v>
      </c>
      <c r="D22" s="144"/>
      <c r="E22" s="7" t="str">
        <f>IF(E21="","",S8+1)</f>
        <v/>
      </c>
      <c r="F22" s="7" t="str">
        <f>IF(E22="","",E22+1)</f>
        <v/>
      </c>
      <c r="G22" s="7" t="str">
        <f t="shared" ref="G22:S22" si="3">IF(F22="","",F22+1)</f>
        <v/>
      </c>
      <c r="H22" s="7" t="str">
        <f t="shared" si="3"/>
        <v/>
      </c>
      <c r="I22" s="7" t="str">
        <f t="shared" si="3"/>
        <v/>
      </c>
      <c r="J22" s="7" t="str">
        <f t="shared" si="3"/>
        <v/>
      </c>
      <c r="K22" s="7" t="str">
        <f t="shared" si="3"/>
        <v/>
      </c>
      <c r="L22" s="7" t="str">
        <f t="shared" si="3"/>
        <v/>
      </c>
      <c r="M22" s="7" t="str">
        <f t="shared" si="3"/>
        <v/>
      </c>
      <c r="N22" s="7" t="str">
        <f t="shared" si="3"/>
        <v/>
      </c>
      <c r="O22" s="7" t="str">
        <f t="shared" si="3"/>
        <v/>
      </c>
      <c r="P22" s="7" t="str">
        <f t="shared" si="3"/>
        <v/>
      </c>
      <c r="Q22" s="7" t="str">
        <f t="shared" si="3"/>
        <v/>
      </c>
      <c r="R22" s="7" t="str">
        <f t="shared" si="3"/>
        <v/>
      </c>
      <c r="S22" s="7" t="str">
        <f t="shared" si="3"/>
        <v/>
      </c>
      <c r="T22" s="17" t="str">
        <f>IF(S22="","",IF(DAY(S22+1)=1,"",S22+1))</f>
        <v/>
      </c>
      <c r="V22" s="164" t="s">
        <v>64</v>
      </c>
      <c r="W22" s="165"/>
      <c r="X22" s="165"/>
      <c r="Y22" s="72"/>
      <c r="Z22" s="15" t="s">
        <v>32</v>
      </c>
      <c r="AA22" s="25">
        <f>COUNTIF(E9:T9,"月")+COUNTIF(E9:T9,"火")+COUNTIF(E9:T9,"水")+COUNTIF(E9:T9,"木")+COUNTIF(E9:T9,"金")+COUNTIF(E23:T23,"月")+COUNTIF(E23:T23,"火")+COUNTIF(E23:T23,"水")+COUNTIF(E23:T23,"木")+COUNTIF(E23:T23,"金")</f>
        <v>0</v>
      </c>
      <c r="AB22" s="73"/>
      <c r="AC22" s="113"/>
      <c r="AD22" s="15"/>
      <c r="AE22" s="27"/>
    </row>
    <row r="23" spans="1:49" ht="14.25" x14ac:dyDescent="0.4">
      <c r="A23" s="96" t="s">
        <v>61</v>
      </c>
      <c r="C23" s="143" t="s">
        <v>4</v>
      </c>
      <c r="D23" s="144"/>
      <c r="E23" s="10" t="str">
        <f>IFERROR(IF(AND(WEEKDAY(E22)=1,VLOOKUP(E22,初期設定!$B$3:$C$14,2,FALSE)="休"),"日",VLOOKUP(E22,初期設定!$B$3:$C$14,2,FALSE)),TEXT(E22,"aaa"))</f>
        <v/>
      </c>
      <c r="F23" s="10" t="str">
        <f>IFERROR(IF(AND(WEEKDAY(F22)=1,VLOOKUP(F22,初期設定!$B$3:$C$14,2,FALSE)="休"),"日",VLOOKUP(F22,初期設定!$B$3:$C$14,2,FALSE)),TEXT(F22,"aaa"))</f>
        <v/>
      </c>
      <c r="G23" s="10" t="str">
        <f>IFERROR(IF(AND(WEEKDAY(G22)=1,VLOOKUP(G22,初期設定!$B$3:$C$14,2,FALSE)="休"),"日",VLOOKUP(G22,初期設定!$B$3:$C$14,2,FALSE)),TEXT(G22,"aaa"))</f>
        <v/>
      </c>
      <c r="H23" s="10" t="str">
        <f>IFERROR(IF(AND(WEEKDAY(H22)=1,VLOOKUP(H22,初期設定!$B$3:$C$14,2,FALSE)="休"),"日",VLOOKUP(H22,初期設定!$B$3:$C$14,2,FALSE)),TEXT(H22,"aaa"))</f>
        <v/>
      </c>
      <c r="I23" s="10" t="str">
        <f>IFERROR(IF(AND(WEEKDAY(I22)=1,VLOOKUP(I22,初期設定!$B$3:$C$14,2,FALSE)="休"),"日",VLOOKUP(I22,初期設定!$B$3:$C$14,2,FALSE)),TEXT(I22,"aaa"))</f>
        <v/>
      </c>
      <c r="J23" s="10" t="str">
        <f>IFERROR(IF(AND(WEEKDAY(J22)=1,VLOOKUP(J22,初期設定!$B$3:$C$14,2,FALSE)="休"),"日",VLOOKUP(J22,初期設定!$B$3:$C$14,2,FALSE)),TEXT(J22,"aaa"))</f>
        <v/>
      </c>
      <c r="K23" s="10" t="str">
        <f>IFERROR(IF(AND(WEEKDAY(K22)=1,VLOOKUP(K22,初期設定!$B$3:$C$14,2,FALSE)="休"),"日",VLOOKUP(K22,初期設定!$B$3:$C$14,2,FALSE)),TEXT(K22,"aaa"))</f>
        <v/>
      </c>
      <c r="L23" s="10" t="str">
        <f>IFERROR(IF(AND(WEEKDAY(L22)=1,VLOOKUP(L22,初期設定!$B$3:$C$14,2,FALSE)="休"),"日",VLOOKUP(L22,初期設定!$B$3:$C$14,2,FALSE)),TEXT(L22,"aaa"))</f>
        <v/>
      </c>
      <c r="M23" s="10" t="str">
        <f>IFERROR(IF(AND(WEEKDAY(M22)=1,VLOOKUP(M22,初期設定!$B$3:$C$14,2,FALSE)="休"),"日",VLOOKUP(M22,初期設定!$B$3:$C$14,2,FALSE)),TEXT(M22,"aaa"))</f>
        <v/>
      </c>
      <c r="N23" s="10" t="str">
        <f>IFERROR(IF(AND(WEEKDAY(N22)=1,VLOOKUP(N22,初期設定!$B$3:$C$14,2,FALSE)="休"),"日",VLOOKUP(N22,初期設定!$B$3:$C$14,2,FALSE)),TEXT(N22,"aaa"))</f>
        <v/>
      </c>
      <c r="O23" s="10" t="str">
        <f>IFERROR(IF(AND(WEEKDAY(O22)=1,VLOOKUP(O22,初期設定!$B$3:$C$14,2,FALSE)="休"),"日",VLOOKUP(O22,初期設定!$B$3:$C$14,2,FALSE)),TEXT(O22,"aaa"))</f>
        <v/>
      </c>
      <c r="P23" s="10" t="str">
        <f>IFERROR(IF(AND(WEEKDAY(P22)=1,VLOOKUP(P22,初期設定!$B$3:$C$14,2,FALSE)="休"),"日",VLOOKUP(P22,初期設定!$B$3:$C$14,2,FALSE)),TEXT(P22,"aaa"))</f>
        <v/>
      </c>
      <c r="Q23" s="10" t="str">
        <f>IFERROR(IF(AND(WEEKDAY(Q22)=1,VLOOKUP(Q22,初期設定!$B$3:$C$14,2,FALSE)="休"),"日",VLOOKUP(Q22,初期設定!$B$3:$C$14,2,FALSE)),TEXT(Q22,"aaa"))</f>
        <v/>
      </c>
      <c r="R23" s="10" t="str">
        <f>IFERROR(IF(AND(WEEKDAY(R22)=1,VLOOKUP(R22,初期設定!$B$3:$C$14,2,FALSE)="休"),"日",VLOOKUP(R22,初期設定!$B$3:$C$14,2,FALSE)),TEXT(R22,"aaa"))</f>
        <v/>
      </c>
      <c r="S23" s="10" t="str">
        <f>IFERROR(IF(AND(WEEKDAY(S22)=1,VLOOKUP(S22,初期設定!$B$3:$C$14,2,FALSE)="休"),"日",VLOOKUP(S22,初期設定!$B$3:$C$14,2,FALSE)),TEXT(S22,"aaa"))</f>
        <v/>
      </c>
      <c r="T23" s="18" t="str">
        <f>IFERROR(IF(AND(WEEKDAY(T22)=1,VLOOKUP(T22,初期設定!$B$3:$C$14,2,FALSE)="休"),"日",VLOOKUP(T22,初期設定!$B$3:$C$14,2,FALSE)),TEXT(T22,"aaa"))</f>
        <v/>
      </c>
      <c r="V23" s="86"/>
      <c r="W23" s="145" t="s">
        <v>53</v>
      </c>
      <c r="X23" s="146"/>
      <c r="Y23" s="75"/>
      <c r="Z23" s="16" t="s">
        <v>33</v>
      </c>
      <c r="AA23" s="84">
        <f>IFERROR(VLOOKUP(MONTH(E21),初期設定!$E$4:$F$7,2,FALSE),0)</f>
        <v>0</v>
      </c>
      <c r="AB23" s="74"/>
      <c r="AC23" s="114"/>
      <c r="AD23" s="85"/>
      <c r="AE23" s="28"/>
    </row>
    <row r="24" spans="1:49" ht="14.25" x14ac:dyDescent="0.4">
      <c r="A24" s="96" t="s">
        <v>61</v>
      </c>
      <c r="C24" s="129" t="s">
        <v>51</v>
      </c>
      <c r="D24" s="58" t="s">
        <v>27</v>
      </c>
      <c r="E24" s="12"/>
      <c r="F24" s="12"/>
      <c r="G24" s="12"/>
      <c r="H24" s="12"/>
      <c r="I24" s="12"/>
      <c r="J24" s="12"/>
      <c r="K24" s="12"/>
      <c r="L24" s="12"/>
      <c r="M24" s="12"/>
      <c r="N24" s="12"/>
      <c r="O24" s="12"/>
      <c r="P24" s="12"/>
      <c r="Q24" s="12"/>
      <c r="R24" s="12"/>
      <c r="S24" s="12"/>
      <c r="T24" s="19"/>
      <c r="V24" s="147" t="s">
        <v>51</v>
      </c>
      <c r="W24" s="148"/>
      <c r="X24" s="73" t="s">
        <v>27</v>
      </c>
      <c r="Y24" s="72" t="s">
        <v>45</v>
      </c>
      <c r="Z24" s="15"/>
      <c r="AA24" s="25">
        <f>COUNTIF(E10:T10,"○")+COUNTIF(E24:T24,"○")</f>
        <v>0</v>
      </c>
      <c r="AB24" s="73"/>
      <c r="AC24" s="113"/>
      <c r="AD24" s="15"/>
      <c r="AE24" s="27"/>
    </row>
    <row r="25" spans="1:49" ht="14.25" x14ac:dyDescent="0.4">
      <c r="A25" s="96" t="s">
        <v>61</v>
      </c>
      <c r="C25" s="130"/>
      <c r="D25" s="119" t="s">
        <v>52</v>
      </c>
      <c r="E25" s="40"/>
      <c r="F25" s="40"/>
      <c r="G25" s="40"/>
      <c r="H25" s="40"/>
      <c r="I25" s="40"/>
      <c r="J25" s="40"/>
      <c r="K25" s="40"/>
      <c r="L25" s="40"/>
      <c r="M25" s="40"/>
      <c r="N25" s="40"/>
      <c r="O25" s="40"/>
      <c r="P25" s="40"/>
      <c r="Q25" s="40"/>
      <c r="R25" s="40"/>
      <c r="S25" s="40"/>
      <c r="T25" s="41"/>
      <c r="V25" s="149"/>
      <c r="W25" s="150"/>
      <c r="X25" s="121" t="s">
        <v>6</v>
      </c>
      <c r="Y25" s="122" t="s">
        <v>21</v>
      </c>
      <c r="Z25" s="62"/>
      <c r="AA25" s="64">
        <f>COUNTIF(E11:T11,"●")+COUNTIF(E25:T25,"●")</f>
        <v>0</v>
      </c>
      <c r="AB25" s="121"/>
      <c r="AC25" s="115"/>
      <c r="AD25" s="62"/>
      <c r="AE25" s="66"/>
    </row>
    <row r="26" spans="1:49" ht="14.25" x14ac:dyDescent="0.4">
      <c r="A26" s="96" t="s">
        <v>61</v>
      </c>
      <c r="C26" s="131"/>
      <c r="D26" s="59" t="s">
        <v>54</v>
      </c>
      <c r="E26" s="109"/>
      <c r="F26" s="109"/>
      <c r="G26" s="109"/>
      <c r="H26" s="109"/>
      <c r="I26" s="60"/>
      <c r="J26" s="60"/>
      <c r="K26" s="110"/>
      <c r="L26" s="110"/>
      <c r="M26" s="110"/>
      <c r="N26" s="110"/>
      <c r="O26" s="110"/>
      <c r="P26" s="60"/>
      <c r="Q26" s="60"/>
      <c r="R26" s="110"/>
      <c r="S26" s="110"/>
      <c r="T26" s="61"/>
      <c r="V26" s="151"/>
      <c r="W26" s="152"/>
      <c r="X26" s="74"/>
      <c r="Y26" s="75"/>
      <c r="Z26" s="16"/>
      <c r="AA26" s="26"/>
      <c r="AB26" s="74"/>
      <c r="AC26" s="114"/>
      <c r="AD26" s="16"/>
      <c r="AE26" s="28"/>
    </row>
    <row r="27" spans="1:49" ht="14.25" x14ac:dyDescent="0.4">
      <c r="A27" s="96" t="s">
        <v>61</v>
      </c>
      <c r="C27" s="141" t="s">
        <v>0</v>
      </c>
      <c r="D27" s="11" t="s">
        <v>27</v>
      </c>
      <c r="E27" s="12"/>
      <c r="F27" s="12"/>
      <c r="G27" s="12"/>
      <c r="H27" s="12"/>
      <c r="I27" s="12"/>
      <c r="J27" s="12"/>
      <c r="K27" s="12"/>
      <c r="L27" s="12"/>
      <c r="M27" s="12"/>
      <c r="N27" s="12"/>
      <c r="O27" s="12"/>
      <c r="P27" s="12"/>
      <c r="Q27" s="12"/>
      <c r="R27" s="12"/>
      <c r="S27" s="12"/>
      <c r="T27" s="19"/>
      <c r="V27" s="135" t="s">
        <v>0</v>
      </c>
      <c r="W27" s="136"/>
      <c r="X27" s="15" t="s">
        <v>27</v>
      </c>
      <c r="Y27" s="23" t="s">
        <v>20</v>
      </c>
      <c r="Z27" s="15" t="s">
        <v>34</v>
      </c>
      <c r="AA27" s="25">
        <f>COUNTIF(E13:T13,"◇")+COUNTIF(E27:T27,"◇")</f>
        <v>0</v>
      </c>
      <c r="AB27" s="15"/>
      <c r="AC27" s="113"/>
      <c r="AD27" s="15"/>
      <c r="AE27" s="27"/>
    </row>
    <row r="28" spans="1:49" ht="14.25" x14ac:dyDescent="0.4">
      <c r="A28" s="96" t="s">
        <v>61</v>
      </c>
      <c r="C28" s="134"/>
      <c r="D28" s="13" t="s">
        <v>6</v>
      </c>
      <c r="E28" s="14"/>
      <c r="F28" s="14"/>
      <c r="G28" s="14"/>
      <c r="H28" s="14"/>
      <c r="I28" s="14"/>
      <c r="J28" s="14"/>
      <c r="K28" s="14"/>
      <c r="L28" s="14"/>
      <c r="M28" s="14"/>
      <c r="N28" s="14"/>
      <c r="O28" s="14"/>
      <c r="P28" s="14"/>
      <c r="Q28" s="14"/>
      <c r="R28" s="14"/>
      <c r="S28" s="14"/>
      <c r="T28" s="20"/>
      <c r="V28" s="139"/>
      <c r="W28" s="140"/>
      <c r="X28" s="16" t="s">
        <v>6</v>
      </c>
      <c r="Y28" s="24" t="s">
        <v>56</v>
      </c>
      <c r="Z28" s="16" t="s">
        <v>35</v>
      </c>
      <c r="AA28" s="26">
        <f>COUNTIF(E14:T14,"◆")+COUNTIF(E28:T28,"◆")</f>
        <v>0</v>
      </c>
      <c r="AB28" s="16"/>
      <c r="AC28" s="114"/>
      <c r="AD28" s="16" t="s">
        <v>36</v>
      </c>
      <c r="AE28" s="28" t="str">
        <f>IFERROR(ROUND(AA28-AA23*AA27/AA22,2),"")</f>
        <v/>
      </c>
    </row>
    <row r="29" spans="1:49" ht="14.25" x14ac:dyDescent="0.4">
      <c r="A29" s="96" t="s">
        <v>61</v>
      </c>
      <c r="C29" s="132" t="s">
        <v>28</v>
      </c>
      <c r="D29" s="11" t="s">
        <v>27</v>
      </c>
      <c r="E29" s="12"/>
      <c r="F29" s="12"/>
      <c r="G29" s="12"/>
      <c r="H29" s="12"/>
      <c r="I29" s="12"/>
      <c r="J29" s="12"/>
      <c r="K29" s="12"/>
      <c r="L29" s="12"/>
      <c r="M29" s="12"/>
      <c r="N29" s="12"/>
      <c r="O29" s="12"/>
      <c r="P29" s="12"/>
      <c r="Q29" s="12"/>
      <c r="R29" s="12"/>
      <c r="S29" s="12"/>
      <c r="T29" s="19"/>
      <c r="V29" s="135" t="s">
        <v>28</v>
      </c>
      <c r="W29" s="136"/>
      <c r="X29" s="15" t="s">
        <v>27</v>
      </c>
      <c r="Y29" s="23" t="s">
        <v>31</v>
      </c>
      <c r="Z29" s="15"/>
      <c r="AA29" s="25">
        <f>COUNTIF(E15:T15,"△")+COUNTIF(E29:T29,"△")</f>
        <v>0</v>
      </c>
      <c r="AB29" s="15"/>
      <c r="AC29" s="113"/>
      <c r="AD29" s="69"/>
      <c r="AE29" s="27"/>
    </row>
    <row r="30" spans="1:49" ht="14.25" x14ac:dyDescent="0.4">
      <c r="A30" s="96" t="s">
        <v>61</v>
      </c>
      <c r="C30" s="133"/>
      <c r="D30" s="42" t="s">
        <v>46</v>
      </c>
      <c r="E30" s="43"/>
      <c r="F30" s="43"/>
      <c r="G30" s="43"/>
      <c r="H30" s="43"/>
      <c r="I30" s="43"/>
      <c r="J30" s="43"/>
      <c r="K30" s="43"/>
      <c r="L30" s="43"/>
      <c r="M30" s="43"/>
      <c r="N30" s="43"/>
      <c r="O30" s="43"/>
      <c r="P30" s="43"/>
      <c r="Q30" s="43"/>
      <c r="R30" s="43"/>
      <c r="S30" s="43"/>
      <c r="T30" s="45"/>
      <c r="V30" s="137"/>
      <c r="W30" s="138"/>
      <c r="X30" s="62" t="s">
        <v>6</v>
      </c>
      <c r="Y30" s="63"/>
      <c r="Z30" s="62"/>
      <c r="AA30" s="65">
        <f>COUNTA(E16:T16)+COUNTA(E30:T30)</f>
        <v>0</v>
      </c>
      <c r="AB30" s="62"/>
      <c r="AC30" s="115"/>
      <c r="AD30" s="70"/>
      <c r="AE30" s="66"/>
    </row>
    <row r="31" spans="1:49" ht="14.25" x14ac:dyDescent="0.4">
      <c r="A31" s="96" t="s">
        <v>61</v>
      </c>
      <c r="C31" s="134"/>
      <c r="D31" s="13" t="s">
        <v>47</v>
      </c>
      <c r="E31" s="44"/>
      <c r="F31" s="44"/>
      <c r="G31" s="44"/>
      <c r="H31" s="44"/>
      <c r="I31" s="44"/>
      <c r="J31" s="44"/>
      <c r="K31" s="44"/>
      <c r="L31" s="44"/>
      <c r="M31" s="44"/>
      <c r="N31" s="44"/>
      <c r="O31" s="44"/>
      <c r="P31" s="44"/>
      <c r="Q31" s="44"/>
      <c r="R31" s="44"/>
      <c r="S31" s="44"/>
      <c r="T31" s="46"/>
      <c r="V31" s="139"/>
      <c r="W31" s="140"/>
      <c r="X31" s="16"/>
      <c r="Y31" s="26"/>
      <c r="Z31" s="67"/>
      <c r="AA31" s="26"/>
      <c r="AB31" s="67"/>
      <c r="AC31" s="114"/>
      <c r="AD31" s="68"/>
      <c r="AE31" s="107"/>
    </row>
    <row r="32" spans="1:49" ht="14.25" x14ac:dyDescent="0.4">
      <c r="A32" s="96" t="s">
        <v>61</v>
      </c>
      <c r="C32" s="141" t="s">
        <v>71</v>
      </c>
      <c r="D32" s="11" t="s">
        <v>27</v>
      </c>
      <c r="E32" s="125"/>
      <c r="F32" s="125"/>
      <c r="G32" s="125"/>
      <c r="H32" s="125"/>
      <c r="I32" s="125"/>
      <c r="J32" s="125"/>
      <c r="K32" s="125"/>
      <c r="L32" s="125"/>
      <c r="M32" s="125"/>
      <c r="N32" s="125"/>
      <c r="O32" s="125"/>
      <c r="P32" s="125"/>
      <c r="Q32" s="125"/>
      <c r="R32" s="125"/>
      <c r="S32" s="125"/>
      <c r="T32" s="127"/>
      <c r="V32" s="135" t="s">
        <v>1</v>
      </c>
      <c r="W32" s="136"/>
      <c r="X32" s="15" t="s">
        <v>27</v>
      </c>
      <c r="Y32" s="23" t="s">
        <v>74</v>
      </c>
      <c r="Z32" s="15" t="s">
        <v>38</v>
      </c>
      <c r="AA32" s="25">
        <f>COUNTIF(E18:T18,"☆")+COUNTIF(E32:T32,"☆")</f>
        <v>0</v>
      </c>
      <c r="AB32" s="15"/>
      <c r="AC32" s="113"/>
      <c r="AD32" s="15"/>
      <c r="AE32" s="27"/>
      <c r="AH32" s="123" t="str">
        <f t="shared" ref="AH32:AW32" si="4">E22</f>
        <v/>
      </c>
      <c r="AI32" s="123" t="str">
        <f t="shared" si="4"/>
        <v/>
      </c>
      <c r="AJ32" s="123" t="str">
        <f t="shared" si="4"/>
        <v/>
      </c>
      <c r="AK32" s="123" t="str">
        <f t="shared" si="4"/>
        <v/>
      </c>
      <c r="AL32" s="123" t="str">
        <f t="shared" si="4"/>
        <v/>
      </c>
      <c r="AM32" s="123" t="str">
        <f t="shared" si="4"/>
        <v/>
      </c>
      <c r="AN32" s="123" t="str">
        <f t="shared" si="4"/>
        <v/>
      </c>
      <c r="AO32" s="123" t="str">
        <f t="shared" si="4"/>
        <v/>
      </c>
      <c r="AP32" s="123" t="str">
        <f t="shared" si="4"/>
        <v/>
      </c>
      <c r="AQ32" s="123" t="str">
        <f t="shared" si="4"/>
        <v/>
      </c>
      <c r="AR32" s="123" t="str">
        <f t="shared" si="4"/>
        <v/>
      </c>
      <c r="AS32" s="123" t="str">
        <f t="shared" si="4"/>
        <v/>
      </c>
      <c r="AT32" s="123" t="str">
        <f t="shared" si="4"/>
        <v/>
      </c>
      <c r="AU32" s="123" t="str">
        <f t="shared" si="4"/>
        <v/>
      </c>
      <c r="AV32" s="123" t="str">
        <f t="shared" si="4"/>
        <v/>
      </c>
      <c r="AW32" s="123" t="str">
        <f t="shared" si="4"/>
        <v/>
      </c>
    </row>
    <row r="33" spans="1:49" ht="15" thickBot="1" x14ac:dyDescent="0.45">
      <c r="A33" s="96" t="s">
        <v>61</v>
      </c>
      <c r="C33" s="142"/>
      <c r="D33" s="21" t="s">
        <v>75</v>
      </c>
      <c r="E33" s="111"/>
      <c r="F33" s="111"/>
      <c r="G33" s="111"/>
      <c r="H33" s="111"/>
      <c r="I33" s="111"/>
      <c r="J33" s="111"/>
      <c r="K33" s="111"/>
      <c r="L33" s="111"/>
      <c r="M33" s="111"/>
      <c r="N33" s="111"/>
      <c r="O33" s="111"/>
      <c r="P33" s="111"/>
      <c r="Q33" s="111"/>
      <c r="R33" s="111"/>
      <c r="S33" s="111"/>
      <c r="T33" s="112"/>
      <c r="V33" s="137"/>
      <c r="W33" s="138"/>
      <c r="X33" s="79" t="s">
        <v>6</v>
      </c>
      <c r="Y33" s="80"/>
      <c r="Z33" s="79"/>
      <c r="AA33" s="81">
        <f>COUNTA(E19:T19)+COUNTA(E33:T33)</f>
        <v>0</v>
      </c>
      <c r="AB33" s="79" t="s">
        <v>39</v>
      </c>
      <c r="AC33" s="116">
        <f>SUM(AH19:AW19)/60+SUM(AH33:AW33)/60</f>
        <v>0</v>
      </c>
      <c r="AD33" s="82" t="s">
        <v>37</v>
      </c>
      <c r="AE33" s="83" t="str">
        <f>IFERROR(ROUND(AC33/8-AA23*AA32/AA22,2),"")</f>
        <v/>
      </c>
      <c r="AH33" s="128">
        <f>VALUE(HOUR(E33)*60+MINUTE(E33))</f>
        <v>0</v>
      </c>
      <c r="AI33" s="128">
        <f t="shared" ref="AI33:AW33" si="5">VALUE(HOUR(F33)*60+MINUTE(F33))</f>
        <v>0</v>
      </c>
      <c r="AJ33" s="128">
        <f t="shared" si="5"/>
        <v>0</v>
      </c>
      <c r="AK33" s="128">
        <f t="shared" si="5"/>
        <v>0</v>
      </c>
      <c r="AL33" s="128">
        <f t="shared" si="5"/>
        <v>0</v>
      </c>
      <c r="AM33" s="128">
        <f t="shared" si="5"/>
        <v>0</v>
      </c>
      <c r="AN33" s="128">
        <f t="shared" si="5"/>
        <v>0</v>
      </c>
      <c r="AO33" s="128">
        <f t="shared" si="5"/>
        <v>0</v>
      </c>
      <c r="AP33" s="128">
        <f t="shared" si="5"/>
        <v>0</v>
      </c>
      <c r="AQ33" s="128">
        <f t="shared" si="5"/>
        <v>0</v>
      </c>
      <c r="AR33" s="128">
        <f t="shared" si="5"/>
        <v>0</v>
      </c>
      <c r="AS33" s="128">
        <f t="shared" si="5"/>
        <v>0</v>
      </c>
      <c r="AT33" s="128">
        <f t="shared" si="5"/>
        <v>0</v>
      </c>
      <c r="AU33" s="128">
        <f t="shared" si="5"/>
        <v>0</v>
      </c>
      <c r="AV33" s="128">
        <f t="shared" si="5"/>
        <v>0</v>
      </c>
      <c r="AW33" s="128">
        <f t="shared" si="5"/>
        <v>0</v>
      </c>
    </row>
    <row r="34" spans="1:49" ht="15" thickTop="1" x14ac:dyDescent="0.15">
      <c r="A34" s="96" t="s">
        <v>61</v>
      </c>
      <c r="C34" s="89" t="s">
        <v>48</v>
      </c>
      <c r="V34" s="100"/>
      <c r="W34" s="101"/>
      <c r="X34" s="101"/>
      <c r="Y34" s="101"/>
      <c r="Z34" s="101"/>
      <c r="AA34" s="101"/>
      <c r="AB34" s="117" t="s">
        <v>66</v>
      </c>
      <c r="AC34" s="102"/>
      <c r="AD34" s="103"/>
      <c r="AE34" s="108">
        <f>IFERROR(AE28+AE33,0)</f>
        <v>0</v>
      </c>
    </row>
    <row r="35" spans="1:49" ht="15" thickBot="1" x14ac:dyDescent="0.2">
      <c r="A35" s="96" t="s">
        <v>61</v>
      </c>
      <c r="B35" s="48"/>
      <c r="C35" s="90" t="s">
        <v>76</v>
      </c>
      <c r="D35" s="48"/>
      <c r="E35" s="48"/>
      <c r="V35" s="104"/>
      <c r="W35" s="105"/>
      <c r="X35" s="105"/>
      <c r="Y35" s="105"/>
      <c r="Z35" s="105"/>
      <c r="AA35" s="77"/>
      <c r="AB35" s="118" t="s">
        <v>67</v>
      </c>
      <c r="AC35" s="106"/>
      <c r="AD35" s="77"/>
      <c r="AE35" s="29">
        <f>IFERROR(+AE34,0)</f>
        <v>0</v>
      </c>
    </row>
    <row r="36" spans="1:49" s="48" customFormat="1" ht="12" x14ac:dyDescent="0.15">
      <c r="A36" s="98" t="s">
        <v>61</v>
      </c>
      <c r="C36" s="90" t="s">
        <v>77</v>
      </c>
      <c r="V36" s="91" t="s">
        <v>57</v>
      </c>
      <c r="W36" s="91"/>
      <c r="X36" s="91"/>
      <c r="Y36" s="91"/>
      <c r="Z36" s="91"/>
      <c r="AA36" s="92"/>
      <c r="AB36" s="91"/>
      <c r="AC36" s="91"/>
      <c r="AD36" s="92"/>
      <c r="AE36" s="93"/>
      <c r="AG36" s="99"/>
      <c r="AH36" s="99"/>
      <c r="AI36" s="99"/>
      <c r="AJ36" s="99"/>
      <c r="AK36" s="99"/>
      <c r="AL36" s="99"/>
      <c r="AM36" s="99"/>
      <c r="AN36" s="99"/>
      <c r="AO36" s="99"/>
      <c r="AP36" s="99"/>
      <c r="AQ36" s="99"/>
      <c r="AR36" s="99"/>
      <c r="AS36" s="99"/>
      <c r="AT36" s="99"/>
      <c r="AU36" s="99"/>
      <c r="AV36" s="99"/>
      <c r="AW36" s="99"/>
    </row>
    <row r="37" spans="1:49" s="48" customFormat="1" ht="12" x14ac:dyDescent="0.15">
      <c r="A37" s="98" t="s">
        <v>61</v>
      </c>
      <c r="C37" s="90" t="s">
        <v>73</v>
      </c>
      <c r="V37" s="94" t="s">
        <v>59</v>
      </c>
      <c r="W37" s="91"/>
      <c r="X37" s="91"/>
      <c r="Y37" s="91"/>
      <c r="Z37" s="91"/>
      <c r="AA37" s="92"/>
      <c r="AB37" s="91"/>
      <c r="AC37" s="91"/>
      <c r="AD37" s="92"/>
      <c r="AE37" s="93"/>
      <c r="AG37" s="99"/>
      <c r="AH37" s="99"/>
      <c r="AI37" s="99"/>
      <c r="AJ37" s="99"/>
      <c r="AK37" s="99"/>
      <c r="AL37" s="99"/>
      <c r="AM37" s="99"/>
      <c r="AN37" s="99"/>
      <c r="AO37" s="99"/>
      <c r="AP37" s="99"/>
      <c r="AQ37" s="99"/>
      <c r="AR37" s="99"/>
      <c r="AS37" s="99"/>
      <c r="AT37" s="99"/>
      <c r="AU37" s="99"/>
      <c r="AV37" s="99"/>
      <c r="AW37" s="99"/>
    </row>
    <row r="38" spans="1:49" s="48" customFormat="1" ht="12" x14ac:dyDescent="0.15">
      <c r="A38" s="98" t="s">
        <v>61</v>
      </c>
      <c r="C38" s="90" t="s">
        <v>72</v>
      </c>
      <c r="V38" s="95" t="s">
        <v>58</v>
      </c>
      <c r="W38" s="91"/>
      <c r="X38" s="91"/>
      <c r="Y38" s="91"/>
      <c r="Z38" s="91"/>
      <c r="AA38" s="92"/>
      <c r="AB38" s="91"/>
      <c r="AC38" s="91"/>
      <c r="AD38" s="92"/>
      <c r="AE38" s="93"/>
      <c r="AG38" s="99"/>
      <c r="AH38" s="99"/>
      <c r="AI38" s="99"/>
      <c r="AJ38" s="99"/>
      <c r="AK38" s="99"/>
      <c r="AL38" s="99"/>
      <c r="AM38" s="99"/>
      <c r="AN38" s="99"/>
      <c r="AO38" s="99"/>
      <c r="AP38" s="99"/>
      <c r="AQ38" s="99"/>
      <c r="AR38" s="99"/>
      <c r="AS38" s="99"/>
      <c r="AT38" s="99"/>
      <c r="AU38" s="99"/>
      <c r="AV38" s="99"/>
      <c r="AW38" s="99"/>
    </row>
    <row r="39" spans="1:49" s="48" customFormat="1" ht="12" x14ac:dyDescent="0.15">
      <c r="A39" s="98" t="s">
        <v>61</v>
      </c>
      <c r="C39" s="90" t="s">
        <v>78</v>
      </c>
      <c r="V39" s="94" t="s">
        <v>60</v>
      </c>
      <c r="W39" s="91"/>
      <c r="X39" s="91"/>
      <c r="Y39" s="91"/>
      <c r="Z39" s="91"/>
      <c r="AA39" s="92"/>
      <c r="AB39" s="91"/>
      <c r="AC39" s="91"/>
      <c r="AD39" s="92"/>
      <c r="AE39" s="93"/>
      <c r="AG39" s="99"/>
      <c r="AH39" s="99"/>
      <c r="AI39" s="99"/>
      <c r="AJ39" s="99"/>
      <c r="AK39" s="99"/>
      <c r="AL39" s="99"/>
      <c r="AM39" s="99"/>
      <c r="AN39" s="99"/>
      <c r="AO39" s="99"/>
      <c r="AP39" s="99"/>
      <c r="AQ39" s="99"/>
      <c r="AR39" s="99"/>
      <c r="AS39" s="99"/>
      <c r="AT39" s="99"/>
      <c r="AU39" s="99"/>
      <c r="AV39" s="99"/>
      <c r="AW39" s="99"/>
    </row>
    <row r="40" spans="1:49" s="48" customFormat="1" ht="12" x14ac:dyDescent="0.15">
      <c r="A40" s="98" t="s">
        <v>61</v>
      </c>
      <c r="C40" s="90" t="s">
        <v>79</v>
      </c>
      <c r="V40" s="95" t="s">
        <v>62</v>
      </c>
      <c r="W40" s="91"/>
      <c r="X40" s="91"/>
      <c r="Y40" s="91"/>
      <c r="Z40" s="91"/>
      <c r="AA40" s="92"/>
      <c r="AB40" s="91"/>
      <c r="AC40" s="91"/>
      <c r="AD40" s="92"/>
      <c r="AE40" s="93"/>
      <c r="AG40" s="99"/>
      <c r="AH40" s="99"/>
      <c r="AI40" s="99"/>
      <c r="AJ40" s="99"/>
      <c r="AK40" s="99"/>
      <c r="AL40" s="99"/>
      <c r="AM40" s="99"/>
      <c r="AN40" s="99"/>
      <c r="AO40" s="99"/>
      <c r="AP40" s="99"/>
      <c r="AQ40" s="99"/>
      <c r="AR40" s="99"/>
      <c r="AS40" s="99"/>
      <c r="AT40" s="99"/>
      <c r="AU40" s="99"/>
      <c r="AV40" s="99"/>
      <c r="AW40" s="99"/>
    </row>
    <row r="41" spans="1:49" s="48" customFormat="1" ht="12" x14ac:dyDescent="0.15">
      <c r="A41" s="98" t="s">
        <v>61</v>
      </c>
      <c r="C41" s="90" t="s">
        <v>80</v>
      </c>
      <c r="V41" s="48" t="s">
        <v>68</v>
      </c>
      <c r="AA41" s="49"/>
      <c r="AD41" s="49"/>
      <c r="AE41" s="50"/>
      <c r="AG41" s="99"/>
      <c r="AH41" s="99"/>
      <c r="AI41" s="99"/>
      <c r="AJ41" s="99"/>
      <c r="AK41" s="99"/>
      <c r="AL41" s="99"/>
      <c r="AM41" s="99"/>
      <c r="AN41" s="99"/>
      <c r="AO41" s="99"/>
      <c r="AP41" s="99"/>
      <c r="AQ41" s="99"/>
      <c r="AR41" s="99"/>
      <c r="AS41" s="99"/>
      <c r="AT41" s="99"/>
      <c r="AU41" s="99"/>
      <c r="AV41" s="99"/>
      <c r="AW41" s="99"/>
    </row>
    <row r="42" spans="1:49" s="48" customFormat="1" ht="12" x14ac:dyDescent="0.15">
      <c r="A42" s="98" t="s">
        <v>61</v>
      </c>
      <c r="C42" s="90" t="s">
        <v>82</v>
      </c>
      <c r="V42" s="47" t="s">
        <v>69</v>
      </c>
      <c r="AA42" s="49"/>
      <c r="AD42" s="49"/>
      <c r="AE42" s="50"/>
      <c r="AG42" s="99"/>
      <c r="AH42" s="99"/>
      <c r="AI42" s="99"/>
      <c r="AJ42" s="99"/>
      <c r="AK42" s="99"/>
      <c r="AL42" s="99"/>
      <c r="AM42" s="99"/>
      <c r="AN42" s="99"/>
      <c r="AO42" s="99"/>
      <c r="AP42" s="99"/>
      <c r="AQ42" s="99"/>
      <c r="AR42" s="99"/>
      <c r="AS42" s="99"/>
      <c r="AT42" s="99"/>
      <c r="AU42" s="99"/>
      <c r="AV42" s="99"/>
      <c r="AW42" s="99"/>
    </row>
    <row r="43" spans="1:49" s="48" customFormat="1" ht="12" x14ac:dyDescent="0.15">
      <c r="A43" s="98" t="s">
        <v>61</v>
      </c>
      <c r="C43" s="90" t="s">
        <v>83</v>
      </c>
      <c r="V43" s="47" t="s">
        <v>88</v>
      </c>
      <c r="AG43" s="99"/>
      <c r="AH43" s="99"/>
      <c r="AI43" s="99"/>
      <c r="AJ43" s="99"/>
      <c r="AK43" s="99"/>
      <c r="AL43" s="99"/>
      <c r="AM43" s="99"/>
      <c r="AN43" s="99"/>
      <c r="AO43" s="99"/>
      <c r="AP43" s="99"/>
      <c r="AQ43" s="99"/>
      <c r="AR43" s="99"/>
      <c r="AS43" s="99"/>
      <c r="AT43" s="99"/>
      <c r="AU43" s="99"/>
      <c r="AV43" s="99"/>
      <c r="AW43" s="99"/>
    </row>
    <row r="44" spans="1:49" s="48" customFormat="1" x14ac:dyDescent="0.15">
      <c r="A44" s="98" t="s">
        <v>61</v>
      </c>
      <c r="C44" s="90" t="s">
        <v>81</v>
      </c>
      <c r="D44" s="8"/>
      <c r="E44" s="8"/>
      <c r="AF44" s="8"/>
      <c r="AG44" s="99"/>
      <c r="AH44" s="99"/>
      <c r="AI44" s="99"/>
      <c r="AJ44" s="99"/>
      <c r="AK44" s="99"/>
      <c r="AL44" s="99"/>
      <c r="AM44" s="99"/>
      <c r="AN44" s="99"/>
      <c r="AO44" s="99"/>
      <c r="AP44" s="99"/>
      <c r="AQ44" s="99"/>
      <c r="AR44" s="99"/>
      <c r="AS44" s="99"/>
      <c r="AT44" s="99"/>
      <c r="AU44" s="99"/>
      <c r="AV44" s="99"/>
      <c r="AW44" s="99"/>
    </row>
    <row r="45" spans="1:49" s="48" customFormat="1" x14ac:dyDescent="0.15">
      <c r="A45" s="98" t="s">
        <v>61</v>
      </c>
      <c r="B45" s="8"/>
      <c r="C45" s="90" t="s">
        <v>84</v>
      </c>
      <c r="D45" s="8"/>
      <c r="E45" s="8"/>
      <c r="AF45" s="8"/>
      <c r="AG45" s="99"/>
      <c r="AH45" s="99"/>
      <c r="AI45" s="99"/>
      <c r="AJ45" s="99"/>
      <c r="AK45" s="99"/>
      <c r="AL45" s="99"/>
      <c r="AM45" s="99"/>
      <c r="AN45" s="99"/>
      <c r="AO45" s="99"/>
      <c r="AP45" s="99"/>
      <c r="AQ45" s="99"/>
      <c r="AR45" s="99"/>
      <c r="AS45" s="99"/>
      <c r="AT45" s="99"/>
      <c r="AU45" s="99"/>
      <c r="AV45" s="99"/>
      <c r="AW45" s="99"/>
    </row>
    <row r="46" spans="1:49" x14ac:dyDescent="0.15">
      <c r="A46" s="98" t="s">
        <v>61</v>
      </c>
      <c r="C46" s="89" t="s">
        <v>49</v>
      </c>
      <c r="V46" s="48"/>
      <c r="W46" s="48"/>
      <c r="X46" s="48"/>
      <c r="Y46" s="48"/>
      <c r="Z46" s="48"/>
      <c r="AA46" s="48"/>
      <c r="AB46" s="48"/>
      <c r="AC46" s="48"/>
      <c r="AD46" s="48"/>
      <c r="AE46" s="48"/>
    </row>
    <row r="47" spans="1:49" x14ac:dyDescent="0.15">
      <c r="A47" s="98" t="s">
        <v>61</v>
      </c>
      <c r="C47" s="90" t="s">
        <v>50</v>
      </c>
      <c r="V47" s="48"/>
      <c r="W47" s="48"/>
      <c r="X47" s="48"/>
      <c r="Y47" s="48"/>
      <c r="Z47" s="48"/>
      <c r="AA47" s="48"/>
      <c r="AB47" s="48"/>
      <c r="AC47" s="48"/>
      <c r="AD47" s="48"/>
      <c r="AE47" s="48"/>
    </row>
    <row r="48" spans="1:49" x14ac:dyDescent="0.4">
      <c r="A48" s="98" t="s">
        <v>61</v>
      </c>
      <c r="V48" s="48"/>
      <c r="W48" s="48"/>
      <c r="X48" s="48"/>
      <c r="Y48" s="48"/>
      <c r="Z48" s="48"/>
      <c r="AA48" s="48"/>
      <c r="AB48" s="48"/>
      <c r="AC48" s="48"/>
      <c r="AD48" s="48"/>
      <c r="AE48" s="48"/>
    </row>
    <row r="49" spans="1:49" ht="15" thickBot="1" x14ac:dyDescent="0.45">
      <c r="A49" s="96" t="s">
        <v>61</v>
      </c>
      <c r="C49" s="88" t="s">
        <v>29</v>
      </c>
    </row>
    <row r="50" spans="1:49" ht="14.25" x14ac:dyDescent="0.4">
      <c r="A50" s="96" t="s">
        <v>61</v>
      </c>
      <c r="C50" s="156" t="s">
        <v>11</v>
      </c>
      <c r="D50" s="157"/>
      <c r="E50" s="158" t="str">
        <f>IF(E7=0,"",DATE(YEAR(E7),MONTH(E7)+1,1))</f>
        <v/>
      </c>
      <c r="F50" s="159"/>
      <c r="G50" s="159"/>
      <c r="H50" s="159"/>
      <c r="I50" s="159"/>
      <c r="J50" s="159"/>
      <c r="K50" s="159"/>
      <c r="L50" s="159"/>
      <c r="M50" s="159"/>
      <c r="N50" s="159"/>
      <c r="O50" s="159"/>
      <c r="P50" s="159"/>
      <c r="Q50" s="159"/>
      <c r="R50" s="159"/>
      <c r="S50" s="159"/>
      <c r="T50" s="160"/>
      <c r="V50" s="78"/>
      <c r="W50" s="78"/>
      <c r="X50" s="78"/>
      <c r="Y50" s="78"/>
      <c r="Z50" s="78"/>
      <c r="AA50" s="78"/>
      <c r="AB50" s="78"/>
      <c r="AC50" s="78"/>
      <c r="AD50" s="78"/>
      <c r="AE50" s="78"/>
    </row>
    <row r="51" spans="1:49" ht="14.25" x14ac:dyDescent="0.4">
      <c r="A51" s="96" t="s">
        <v>61</v>
      </c>
      <c r="C51" s="143" t="s">
        <v>3</v>
      </c>
      <c r="D51" s="144"/>
      <c r="E51" s="7" t="str">
        <f>IF(E50=0,"",E50)</f>
        <v/>
      </c>
      <c r="F51" s="7" t="str">
        <f>IF(E51="","",E51+1)</f>
        <v/>
      </c>
      <c r="G51" s="7" t="str">
        <f t="shared" ref="G51:S51" si="6">IF(F51="","",F51+1)</f>
        <v/>
      </c>
      <c r="H51" s="7" t="str">
        <f t="shared" si="6"/>
        <v/>
      </c>
      <c r="I51" s="7" t="str">
        <f t="shared" si="6"/>
        <v/>
      </c>
      <c r="J51" s="7" t="str">
        <f t="shared" si="6"/>
        <v/>
      </c>
      <c r="K51" s="7" t="str">
        <f t="shared" si="6"/>
        <v/>
      </c>
      <c r="L51" s="7" t="str">
        <f t="shared" si="6"/>
        <v/>
      </c>
      <c r="M51" s="7" t="str">
        <f t="shared" si="6"/>
        <v/>
      </c>
      <c r="N51" s="7" t="str">
        <f t="shared" si="6"/>
        <v/>
      </c>
      <c r="O51" s="7" t="str">
        <f t="shared" si="6"/>
        <v/>
      </c>
      <c r="P51" s="7" t="str">
        <f t="shared" si="6"/>
        <v/>
      </c>
      <c r="Q51" s="7" t="str">
        <f t="shared" si="6"/>
        <v/>
      </c>
      <c r="R51" s="7" t="str">
        <f t="shared" si="6"/>
        <v/>
      </c>
      <c r="S51" s="7" t="str">
        <f t="shared" si="6"/>
        <v/>
      </c>
      <c r="T51" s="17"/>
      <c r="V51" s="78"/>
      <c r="W51" s="78"/>
      <c r="X51" s="78"/>
      <c r="Y51" s="78"/>
      <c r="Z51" s="78"/>
      <c r="AA51" s="78"/>
      <c r="AB51" s="78"/>
      <c r="AC51" s="78"/>
      <c r="AD51" s="78"/>
      <c r="AE51" s="78"/>
    </row>
    <row r="52" spans="1:49" ht="14.25" x14ac:dyDescent="0.4">
      <c r="A52" s="96" t="s">
        <v>61</v>
      </c>
      <c r="C52" s="143" t="s">
        <v>4</v>
      </c>
      <c r="D52" s="144"/>
      <c r="E52" s="10" t="str">
        <f>IFERROR(IF(AND(WEEKDAY(E51)=1,VLOOKUP(E51,初期設定!$B$3:$C$14,2,FALSE)="休"),"日",VLOOKUP(E51,初期設定!$B$3:$C$14,2,FALSE)),TEXT(E51,"aaa"))</f>
        <v/>
      </c>
      <c r="F52" s="10" t="str">
        <f>IFERROR(IF(AND(WEEKDAY(F51)=1,VLOOKUP(F51,初期設定!$B$3:$C$14,2,FALSE)="休"),"日",VLOOKUP(F51,初期設定!$B$3:$C$14,2,FALSE)),TEXT(F51,"aaa"))</f>
        <v/>
      </c>
      <c r="G52" s="10" t="str">
        <f>IFERROR(IF(AND(WEEKDAY(G51)=1,VLOOKUP(G51,初期設定!$B$3:$C$14,2,FALSE)="休"),"日",VLOOKUP(G51,初期設定!$B$3:$C$14,2,FALSE)),TEXT(G51,"aaa"))</f>
        <v/>
      </c>
      <c r="H52" s="10" t="str">
        <f>IFERROR(IF(AND(WEEKDAY(H51)=1,VLOOKUP(H51,初期設定!$B$3:$C$14,2,FALSE)="休"),"日",VLOOKUP(H51,初期設定!$B$3:$C$14,2,FALSE)),TEXT(H51,"aaa"))</f>
        <v/>
      </c>
      <c r="I52" s="10" t="str">
        <f>IFERROR(IF(AND(WEEKDAY(I51)=1,VLOOKUP(I51,初期設定!$B$3:$C$14,2,FALSE)="休"),"日",VLOOKUP(I51,初期設定!$B$3:$C$14,2,FALSE)),TEXT(I51,"aaa"))</f>
        <v/>
      </c>
      <c r="J52" s="10" t="str">
        <f>IFERROR(IF(AND(WEEKDAY(J51)=1,VLOOKUP(J51,初期設定!$B$3:$C$14,2,FALSE)="休"),"日",VLOOKUP(J51,初期設定!$B$3:$C$14,2,FALSE)),TEXT(J51,"aaa"))</f>
        <v/>
      </c>
      <c r="K52" s="10" t="str">
        <f>IFERROR(IF(AND(WEEKDAY(K51)=1,VLOOKUP(K51,初期設定!$B$3:$C$14,2,FALSE)="休"),"日",VLOOKUP(K51,初期設定!$B$3:$C$14,2,FALSE)),TEXT(K51,"aaa"))</f>
        <v/>
      </c>
      <c r="L52" s="10" t="str">
        <f>IFERROR(IF(AND(WEEKDAY(L51)=1,VLOOKUP(L51,初期設定!$B$3:$C$14,2,FALSE)="休"),"日",VLOOKUP(L51,初期設定!$B$3:$C$14,2,FALSE)),TEXT(L51,"aaa"))</f>
        <v/>
      </c>
      <c r="M52" s="10" t="str">
        <f>IFERROR(IF(AND(WEEKDAY(M51)=1,VLOOKUP(M51,初期設定!$B$3:$C$14,2,FALSE)="休"),"日",VLOOKUP(M51,初期設定!$B$3:$C$14,2,FALSE)),TEXT(M51,"aaa"))</f>
        <v/>
      </c>
      <c r="N52" s="10" t="str">
        <f>IFERROR(IF(AND(WEEKDAY(N51)=1,VLOOKUP(N51,初期設定!$B$3:$C$14,2,FALSE)="休"),"日",VLOOKUP(N51,初期設定!$B$3:$C$14,2,FALSE)),TEXT(N51,"aaa"))</f>
        <v/>
      </c>
      <c r="O52" s="10" t="str">
        <f>IFERROR(IF(AND(WEEKDAY(O51)=1,VLOOKUP(O51,初期設定!$B$3:$C$14,2,FALSE)="休"),"日",VLOOKUP(O51,初期設定!$B$3:$C$14,2,FALSE)),TEXT(O51,"aaa"))</f>
        <v/>
      </c>
      <c r="P52" s="10" t="str">
        <f>IFERROR(IF(AND(WEEKDAY(P51)=1,VLOOKUP(P51,初期設定!$B$3:$C$14,2,FALSE)="休"),"日",VLOOKUP(P51,初期設定!$B$3:$C$14,2,FALSE)),TEXT(P51,"aaa"))</f>
        <v/>
      </c>
      <c r="Q52" s="10" t="str">
        <f>IFERROR(IF(AND(WEEKDAY(Q51)=1,VLOOKUP(Q51,初期設定!$B$3:$C$14,2,FALSE)="休"),"日",VLOOKUP(Q51,初期設定!$B$3:$C$14,2,FALSE)),TEXT(Q51,"aaa"))</f>
        <v/>
      </c>
      <c r="R52" s="10" t="str">
        <f>IFERROR(IF(AND(WEEKDAY(R51)=1,VLOOKUP(R51,初期設定!$B$3:$C$14,2,FALSE)="休"),"日",VLOOKUP(R51,初期設定!$B$3:$C$14,2,FALSE)),TEXT(R51,"aaa"))</f>
        <v/>
      </c>
      <c r="S52" s="10" t="str">
        <f>IFERROR(IF(AND(WEEKDAY(S51)=1,VLOOKUP(S51,初期設定!$B$3:$C$14,2,FALSE)="休"),"日",VLOOKUP(S51,初期設定!$B$3:$C$14,2,FALSE)),TEXT(S51,"aaa"))</f>
        <v/>
      </c>
      <c r="T52" s="18"/>
      <c r="V52" s="78"/>
      <c r="W52" s="78"/>
      <c r="X52" s="78"/>
      <c r="Y52" s="78"/>
      <c r="Z52" s="78"/>
      <c r="AA52" s="78"/>
      <c r="AB52" s="78"/>
      <c r="AC52" s="78"/>
      <c r="AD52" s="78"/>
      <c r="AE52" s="78"/>
    </row>
    <row r="53" spans="1:49" ht="14.25" x14ac:dyDescent="0.4">
      <c r="A53" s="96" t="s">
        <v>61</v>
      </c>
      <c r="C53" s="129" t="s">
        <v>51</v>
      </c>
      <c r="D53" s="58" t="s">
        <v>27</v>
      </c>
      <c r="E53" s="12"/>
      <c r="F53" s="12"/>
      <c r="G53" s="12"/>
      <c r="H53" s="12"/>
      <c r="I53" s="12"/>
      <c r="J53" s="12"/>
      <c r="K53" s="12"/>
      <c r="L53" s="12"/>
      <c r="M53" s="12"/>
      <c r="N53" s="12"/>
      <c r="O53" s="12"/>
      <c r="P53" s="12"/>
      <c r="Q53" s="12"/>
      <c r="R53" s="12"/>
      <c r="S53" s="12"/>
      <c r="T53" s="51"/>
      <c r="V53" s="78"/>
      <c r="W53" s="78"/>
      <c r="X53" s="78"/>
      <c r="Y53" s="78"/>
      <c r="Z53" s="78"/>
      <c r="AA53" s="78"/>
      <c r="AB53" s="78"/>
      <c r="AC53" s="78"/>
      <c r="AD53" s="78"/>
      <c r="AE53" s="78"/>
    </row>
    <row r="54" spans="1:49" ht="14.25" x14ac:dyDescent="0.4">
      <c r="A54" s="96" t="s">
        <v>61</v>
      </c>
      <c r="C54" s="130"/>
      <c r="D54" s="119" t="s">
        <v>52</v>
      </c>
      <c r="E54" s="40"/>
      <c r="F54" s="40"/>
      <c r="G54" s="40"/>
      <c r="H54" s="40"/>
      <c r="I54" s="40"/>
      <c r="J54" s="40"/>
      <c r="K54" s="40"/>
      <c r="L54" s="40"/>
      <c r="M54" s="40"/>
      <c r="N54" s="40"/>
      <c r="O54" s="40"/>
      <c r="P54" s="40"/>
      <c r="Q54" s="40"/>
      <c r="R54" s="40"/>
      <c r="S54" s="40"/>
      <c r="T54" s="120"/>
      <c r="V54" s="78"/>
      <c r="W54" s="78"/>
      <c r="X54" s="78"/>
      <c r="Y54" s="78"/>
      <c r="Z54" s="78"/>
      <c r="AA54" s="78"/>
      <c r="AB54" s="78"/>
      <c r="AC54" s="78"/>
      <c r="AD54" s="78"/>
      <c r="AE54" s="78"/>
    </row>
    <row r="55" spans="1:49" ht="14.25" x14ac:dyDescent="0.4">
      <c r="A55" s="96" t="s">
        <v>61</v>
      </c>
      <c r="C55" s="131"/>
      <c r="D55" s="59" t="s">
        <v>54</v>
      </c>
      <c r="E55" s="60"/>
      <c r="F55" s="60"/>
      <c r="G55" s="60"/>
      <c r="H55" s="60"/>
      <c r="I55" s="60"/>
      <c r="J55" s="60"/>
      <c r="K55" s="60"/>
      <c r="L55" s="60"/>
      <c r="M55" s="60"/>
      <c r="N55" s="60"/>
      <c r="O55" s="60"/>
      <c r="P55" s="60"/>
      <c r="Q55" s="60"/>
      <c r="R55" s="60"/>
      <c r="S55" s="60"/>
      <c r="T55" s="71"/>
      <c r="V55" s="78"/>
      <c r="W55" s="78"/>
      <c r="X55" s="78"/>
      <c r="Y55" s="78"/>
      <c r="Z55" s="78"/>
      <c r="AA55" s="78"/>
      <c r="AB55" s="78"/>
      <c r="AC55" s="78"/>
      <c r="AD55" s="78"/>
      <c r="AE55" s="78"/>
    </row>
    <row r="56" spans="1:49" ht="14.25" x14ac:dyDescent="0.4">
      <c r="A56" s="96" t="s">
        <v>61</v>
      </c>
      <c r="C56" s="141" t="s">
        <v>0</v>
      </c>
      <c r="D56" s="11" t="s">
        <v>27</v>
      </c>
      <c r="E56" s="12"/>
      <c r="F56" s="12"/>
      <c r="G56" s="12"/>
      <c r="H56" s="12"/>
      <c r="I56" s="12"/>
      <c r="J56" s="12"/>
      <c r="K56" s="12"/>
      <c r="L56" s="12"/>
      <c r="M56" s="12"/>
      <c r="N56" s="12"/>
      <c r="O56" s="12"/>
      <c r="P56" s="12"/>
      <c r="Q56" s="12"/>
      <c r="R56" s="12"/>
      <c r="S56" s="12"/>
      <c r="T56" s="51"/>
      <c r="V56" s="78"/>
      <c r="W56" s="78"/>
      <c r="X56" s="78"/>
      <c r="Y56" s="78"/>
      <c r="Z56" s="78"/>
      <c r="AA56" s="78"/>
      <c r="AB56" s="78"/>
      <c r="AC56" s="78"/>
      <c r="AD56" s="78"/>
      <c r="AE56" s="78"/>
    </row>
    <row r="57" spans="1:49" ht="14.25" x14ac:dyDescent="0.4">
      <c r="A57" s="96" t="s">
        <v>61</v>
      </c>
      <c r="C57" s="134"/>
      <c r="D57" s="13" t="s">
        <v>6</v>
      </c>
      <c r="E57" s="14"/>
      <c r="F57" s="14"/>
      <c r="G57" s="14"/>
      <c r="H57" s="14"/>
      <c r="I57" s="14"/>
      <c r="J57" s="14"/>
      <c r="K57" s="14"/>
      <c r="L57" s="14"/>
      <c r="M57" s="14"/>
      <c r="N57" s="14"/>
      <c r="O57" s="14"/>
      <c r="P57" s="14"/>
      <c r="Q57" s="14"/>
      <c r="R57" s="14"/>
      <c r="S57" s="14"/>
      <c r="T57" s="52"/>
      <c r="V57" s="78"/>
      <c r="W57" s="78"/>
      <c r="X57" s="78"/>
      <c r="Y57" s="78"/>
      <c r="Z57" s="78"/>
      <c r="AA57" s="78"/>
      <c r="AB57" s="78"/>
      <c r="AC57" s="78"/>
      <c r="AD57" s="78"/>
      <c r="AE57" s="78"/>
    </row>
    <row r="58" spans="1:49" ht="14.25" x14ac:dyDescent="0.4">
      <c r="A58" s="96" t="s">
        <v>61</v>
      </c>
      <c r="C58" s="132" t="s">
        <v>28</v>
      </c>
      <c r="D58" s="11" t="s">
        <v>27</v>
      </c>
      <c r="E58" s="12"/>
      <c r="F58" s="12"/>
      <c r="G58" s="12"/>
      <c r="H58" s="12"/>
      <c r="I58" s="12"/>
      <c r="J58" s="12"/>
      <c r="K58" s="12"/>
      <c r="L58" s="12"/>
      <c r="M58" s="12"/>
      <c r="N58" s="12"/>
      <c r="O58" s="12"/>
      <c r="P58" s="12"/>
      <c r="Q58" s="12"/>
      <c r="R58" s="12"/>
      <c r="S58" s="12"/>
      <c r="T58" s="51"/>
      <c r="V58" s="78"/>
      <c r="W58" s="78"/>
      <c r="X58" s="78"/>
      <c r="Y58" s="78"/>
      <c r="Z58" s="78"/>
      <c r="AA58" s="78"/>
      <c r="AB58" s="78"/>
      <c r="AC58" s="78"/>
      <c r="AD58" s="78"/>
      <c r="AE58" s="78"/>
    </row>
    <row r="59" spans="1:49" ht="14.25" x14ac:dyDescent="0.4">
      <c r="A59" s="96" t="s">
        <v>61</v>
      </c>
      <c r="C59" s="133"/>
      <c r="D59" s="42" t="s">
        <v>46</v>
      </c>
      <c r="E59" s="43"/>
      <c r="F59" s="43"/>
      <c r="G59" s="43"/>
      <c r="H59" s="43"/>
      <c r="I59" s="43"/>
      <c r="J59" s="43"/>
      <c r="K59" s="43"/>
      <c r="L59" s="43"/>
      <c r="M59" s="43"/>
      <c r="N59" s="43"/>
      <c r="O59" s="43"/>
      <c r="P59" s="43"/>
      <c r="Q59" s="43"/>
      <c r="R59" s="43"/>
      <c r="S59" s="43"/>
      <c r="T59" s="53"/>
      <c r="V59" s="78"/>
      <c r="W59" s="78"/>
      <c r="X59" s="78"/>
      <c r="Y59" s="78"/>
      <c r="Z59" s="78"/>
      <c r="AA59" s="78"/>
      <c r="AB59" s="78"/>
      <c r="AC59" s="78"/>
      <c r="AD59" s="78"/>
      <c r="AE59" s="78"/>
    </row>
    <row r="60" spans="1:49" ht="14.25" x14ac:dyDescent="0.4">
      <c r="A60" s="96" t="s">
        <v>61</v>
      </c>
      <c r="C60" s="134"/>
      <c r="D60" s="13" t="s">
        <v>47</v>
      </c>
      <c r="E60" s="44"/>
      <c r="F60" s="44"/>
      <c r="G60" s="44"/>
      <c r="H60" s="44"/>
      <c r="I60" s="44"/>
      <c r="J60" s="44"/>
      <c r="K60" s="44"/>
      <c r="L60" s="44"/>
      <c r="M60" s="44"/>
      <c r="N60" s="44"/>
      <c r="O60" s="44"/>
      <c r="P60" s="44"/>
      <c r="Q60" s="44"/>
      <c r="R60" s="44"/>
      <c r="S60" s="44"/>
      <c r="T60" s="54"/>
      <c r="V60" s="78"/>
      <c r="W60" s="78"/>
      <c r="X60" s="78"/>
      <c r="Y60" s="78"/>
      <c r="Z60" s="78"/>
      <c r="AA60" s="78"/>
      <c r="AB60" s="78"/>
      <c r="AC60" s="78"/>
      <c r="AD60" s="78"/>
      <c r="AE60" s="78"/>
    </row>
    <row r="61" spans="1:49" ht="14.25" x14ac:dyDescent="0.4">
      <c r="A61" s="96" t="s">
        <v>61</v>
      </c>
      <c r="C61" s="141" t="s">
        <v>71</v>
      </c>
      <c r="D61" s="11" t="s">
        <v>27</v>
      </c>
      <c r="E61" s="125"/>
      <c r="F61" s="125"/>
      <c r="G61" s="125"/>
      <c r="H61" s="125"/>
      <c r="I61" s="125"/>
      <c r="J61" s="125"/>
      <c r="K61" s="125"/>
      <c r="L61" s="125"/>
      <c r="M61" s="125"/>
      <c r="N61" s="125"/>
      <c r="O61" s="125"/>
      <c r="P61" s="125"/>
      <c r="Q61" s="125"/>
      <c r="R61" s="125"/>
      <c r="S61" s="125"/>
      <c r="T61" s="126"/>
      <c r="V61" s="78"/>
      <c r="W61" s="78"/>
      <c r="X61" s="78"/>
      <c r="Y61" s="78"/>
      <c r="Z61" s="78"/>
      <c r="AA61" s="78"/>
      <c r="AB61" s="78"/>
      <c r="AC61" s="78"/>
      <c r="AD61" s="78"/>
      <c r="AE61" s="78"/>
      <c r="AH61" s="123" t="str">
        <f t="shared" ref="AH61:AV61" si="7">E51</f>
        <v/>
      </c>
      <c r="AI61" s="123" t="str">
        <f t="shared" si="7"/>
        <v/>
      </c>
      <c r="AJ61" s="123" t="str">
        <f t="shared" si="7"/>
        <v/>
      </c>
      <c r="AK61" s="123" t="str">
        <f t="shared" si="7"/>
        <v/>
      </c>
      <c r="AL61" s="123" t="str">
        <f t="shared" si="7"/>
        <v/>
      </c>
      <c r="AM61" s="123" t="str">
        <f t="shared" si="7"/>
        <v/>
      </c>
      <c r="AN61" s="123" t="str">
        <f t="shared" si="7"/>
        <v/>
      </c>
      <c r="AO61" s="123" t="str">
        <f t="shared" si="7"/>
        <v/>
      </c>
      <c r="AP61" s="123" t="str">
        <f t="shared" si="7"/>
        <v/>
      </c>
      <c r="AQ61" s="123" t="str">
        <f t="shared" si="7"/>
        <v/>
      </c>
      <c r="AR61" s="123" t="str">
        <f t="shared" si="7"/>
        <v/>
      </c>
      <c r="AS61" s="123" t="str">
        <f t="shared" si="7"/>
        <v/>
      </c>
      <c r="AT61" s="123" t="str">
        <f t="shared" si="7"/>
        <v/>
      </c>
      <c r="AU61" s="123" t="str">
        <f t="shared" si="7"/>
        <v/>
      </c>
      <c r="AV61" s="123" t="str">
        <f t="shared" si="7"/>
        <v/>
      </c>
      <c r="AW61" s="123"/>
    </row>
    <row r="62" spans="1:49" ht="15" thickBot="1" x14ac:dyDescent="0.45">
      <c r="A62" s="96" t="s">
        <v>61</v>
      </c>
      <c r="C62" s="142"/>
      <c r="D62" s="21" t="s">
        <v>75</v>
      </c>
      <c r="E62" s="55"/>
      <c r="F62" s="55"/>
      <c r="G62" s="55"/>
      <c r="H62" s="55"/>
      <c r="I62" s="55"/>
      <c r="J62" s="55"/>
      <c r="K62" s="55"/>
      <c r="L62" s="55"/>
      <c r="M62" s="55"/>
      <c r="N62" s="55"/>
      <c r="O62" s="55"/>
      <c r="P62" s="55"/>
      <c r="Q62" s="55"/>
      <c r="R62" s="55"/>
      <c r="S62" s="55"/>
      <c r="T62" s="56"/>
      <c r="V62" s="78"/>
      <c r="W62" s="78"/>
      <c r="X62" s="78"/>
      <c r="Y62" s="78"/>
      <c r="Z62" s="78"/>
      <c r="AA62" s="78"/>
      <c r="AB62" s="78"/>
      <c r="AC62" s="78"/>
      <c r="AD62" s="78"/>
      <c r="AE62" s="78"/>
      <c r="AH62" s="128">
        <f t="shared" ref="AH62:AV62" si="8">VALUE(HOUR(E62)*60+MINUTE(E62))</f>
        <v>0</v>
      </c>
      <c r="AI62" s="128">
        <f t="shared" si="8"/>
        <v>0</v>
      </c>
      <c r="AJ62" s="128">
        <f t="shared" si="8"/>
        <v>0</v>
      </c>
      <c r="AK62" s="128">
        <f t="shared" si="8"/>
        <v>0</v>
      </c>
      <c r="AL62" s="128">
        <f t="shared" si="8"/>
        <v>0</v>
      </c>
      <c r="AM62" s="128">
        <f t="shared" si="8"/>
        <v>0</v>
      </c>
      <c r="AN62" s="128">
        <f t="shared" si="8"/>
        <v>0</v>
      </c>
      <c r="AO62" s="128">
        <f t="shared" si="8"/>
        <v>0</v>
      </c>
      <c r="AP62" s="128">
        <f t="shared" si="8"/>
        <v>0</v>
      </c>
      <c r="AQ62" s="128">
        <f t="shared" si="8"/>
        <v>0</v>
      </c>
      <c r="AR62" s="128">
        <f t="shared" si="8"/>
        <v>0</v>
      </c>
      <c r="AS62" s="128">
        <f t="shared" si="8"/>
        <v>0</v>
      </c>
      <c r="AT62" s="128">
        <f t="shared" si="8"/>
        <v>0</v>
      </c>
      <c r="AU62" s="128">
        <f t="shared" si="8"/>
        <v>0</v>
      </c>
      <c r="AV62" s="128">
        <f t="shared" si="8"/>
        <v>0</v>
      </c>
      <c r="AW62" s="128"/>
    </row>
    <row r="63" spans="1:49" ht="15" thickBot="1" x14ac:dyDescent="0.45">
      <c r="A63" s="96" t="s">
        <v>61</v>
      </c>
      <c r="C63" s="38"/>
      <c r="V63" s="88" t="s">
        <v>30</v>
      </c>
      <c r="AA63" s="9"/>
      <c r="AD63" s="9"/>
      <c r="AE63" s="22"/>
    </row>
    <row r="64" spans="1:49" ht="14.25" x14ac:dyDescent="0.4">
      <c r="A64" s="96" t="s">
        <v>61</v>
      </c>
      <c r="C64" s="156" t="s">
        <v>11</v>
      </c>
      <c r="D64" s="157"/>
      <c r="E64" s="158" t="str">
        <f>IF(E50="","",E50)</f>
        <v/>
      </c>
      <c r="F64" s="159"/>
      <c r="G64" s="159"/>
      <c r="H64" s="159"/>
      <c r="I64" s="159"/>
      <c r="J64" s="159"/>
      <c r="K64" s="159"/>
      <c r="L64" s="159"/>
      <c r="M64" s="159"/>
      <c r="N64" s="159"/>
      <c r="O64" s="159"/>
      <c r="P64" s="159"/>
      <c r="Q64" s="159"/>
      <c r="R64" s="159"/>
      <c r="S64" s="159"/>
      <c r="T64" s="160"/>
      <c r="V64" s="153" t="s">
        <v>26</v>
      </c>
      <c r="W64" s="154"/>
      <c r="X64" s="154"/>
      <c r="Y64" s="155"/>
      <c r="Z64" s="161" t="s">
        <v>23</v>
      </c>
      <c r="AA64" s="157"/>
      <c r="AB64" s="161" t="s">
        <v>24</v>
      </c>
      <c r="AC64" s="157"/>
      <c r="AD64" s="162" t="s">
        <v>25</v>
      </c>
      <c r="AE64" s="163"/>
    </row>
    <row r="65" spans="1:49" ht="14.25" x14ac:dyDescent="0.4">
      <c r="A65" s="96" t="s">
        <v>61</v>
      </c>
      <c r="C65" s="143" t="s">
        <v>3</v>
      </c>
      <c r="D65" s="144"/>
      <c r="E65" s="7" t="str">
        <f>IF(E64="","",S51+1)</f>
        <v/>
      </c>
      <c r="F65" s="7" t="str">
        <f>IF(E65="","",E65+1)</f>
        <v/>
      </c>
      <c r="G65" s="7" t="str">
        <f t="shared" ref="G65:S65" si="9">IF(F65="","",F65+1)</f>
        <v/>
      </c>
      <c r="H65" s="7" t="str">
        <f t="shared" si="9"/>
        <v/>
      </c>
      <c r="I65" s="7" t="str">
        <f t="shared" si="9"/>
        <v/>
      </c>
      <c r="J65" s="7" t="str">
        <f t="shared" si="9"/>
        <v/>
      </c>
      <c r="K65" s="7" t="str">
        <f t="shared" si="9"/>
        <v/>
      </c>
      <c r="L65" s="7" t="str">
        <f t="shared" si="9"/>
        <v/>
      </c>
      <c r="M65" s="7" t="str">
        <f t="shared" si="9"/>
        <v/>
      </c>
      <c r="N65" s="7" t="str">
        <f t="shared" si="9"/>
        <v/>
      </c>
      <c r="O65" s="7" t="str">
        <f t="shared" si="9"/>
        <v/>
      </c>
      <c r="P65" s="7" t="str">
        <f t="shared" si="9"/>
        <v/>
      </c>
      <c r="Q65" s="7" t="str">
        <f t="shared" si="9"/>
        <v/>
      </c>
      <c r="R65" s="7" t="str">
        <f t="shared" si="9"/>
        <v/>
      </c>
      <c r="S65" s="7" t="str">
        <f t="shared" si="9"/>
        <v/>
      </c>
      <c r="T65" s="17" t="str">
        <f>IF(S65="","",IF(DAY(S65+1)=1,"",S65+1))</f>
        <v/>
      </c>
      <c r="V65" s="164" t="s">
        <v>64</v>
      </c>
      <c r="W65" s="165"/>
      <c r="X65" s="165"/>
      <c r="Y65" s="72"/>
      <c r="Z65" s="15" t="s">
        <v>32</v>
      </c>
      <c r="AA65" s="25">
        <f>COUNTIF(E52:T52,"月")+COUNTIF(E52:T52,"火")+COUNTIF(E52:T52,"水")+COUNTIF(E52:T52,"木")+COUNTIF(E52:T52,"金")+COUNTIF(E66:T66,"月")+COUNTIF(E66:T66,"火")+COUNTIF(E66:T66,"水")+COUNTIF(E66:T66,"木")+COUNTIF(E66:T66,"金")</f>
        <v>0</v>
      </c>
      <c r="AB65" s="73"/>
      <c r="AC65" s="113"/>
      <c r="AD65" s="15"/>
      <c r="AE65" s="27"/>
    </row>
    <row r="66" spans="1:49" ht="14.25" x14ac:dyDescent="0.4">
      <c r="A66" s="96" t="s">
        <v>61</v>
      </c>
      <c r="C66" s="143" t="s">
        <v>4</v>
      </c>
      <c r="D66" s="144"/>
      <c r="E66" s="10" t="str">
        <f>IFERROR(IF(AND(WEEKDAY(E65)=1,VLOOKUP(E65,初期設定!$B$3:$C$14,2,FALSE)="休"),"日",VLOOKUP(E65,初期設定!$B$3:$C$14,2,FALSE)),TEXT(E65,"aaa"))</f>
        <v/>
      </c>
      <c r="F66" s="10" t="str">
        <f>IFERROR(IF(AND(WEEKDAY(F65)=1,VLOOKUP(F65,初期設定!$B$3:$C$14,2,FALSE)="休"),"日",VLOOKUP(F65,初期設定!$B$3:$C$14,2,FALSE)),TEXT(F65,"aaa"))</f>
        <v/>
      </c>
      <c r="G66" s="10" t="str">
        <f>IFERROR(IF(AND(WEEKDAY(G65)=1,VLOOKUP(G65,初期設定!$B$3:$C$14,2,FALSE)="休"),"日",VLOOKUP(G65,初期設定!$B$3:$C$14,2,FALSE)),TEXT(G65,"aaa"))</f>
        <v/>
      </c>
      <c r="H66" s="10" t="str">
        <f>IFERROR(IF(AND(WEEKDAY(H65)=1,VLOOKUP(H65,初期設定!$B$3:$C$14,2,FALSE)="休"),"日",VLOOKUP(H65,初期設定!$B$3:$C$14,2,FALSE)),TEXT(H65,"aaa"))</f>
        <v/>
      </c>
      <c r="I66" s="10" t="str">
        <f>IFERROR(IF(AND(WEEKDAY(I65)=1,VLOOKUP(I65,初期設定!$B$3:$C$14,2,FALSE)="休"),"日",VLOOKUP(I65,初期設定!$B$3:$C$14,2,FALSE)),TEXT(I65,"aaa"))</f>
        <v/>
      </c>
      <c r="J66" s="10" t="str">
        <f>IFERROR(IF(AND(WEEKDAY(J65)=1,VLOOKUP(J65,初期設定!$B$3:$C$14,2,FALSE)="休"),"日",VLOOKUP(J65,初期設定!$B$3:$C$14,2,FALSE)),TEXT(J65,"aaa"))</f>
        <v/>
      </c>
      <c r="K66" s="10" t="str">
        <f>IFERROR(IF(AND(WEEKDAY(K65)=1,VLOOKUP(K65,初期設定!$B$3:$C$14,2,FALSE)="休"),"日",VLOOKUP(K65,初期設定!$B$3:$C$14,2,FALSE)),TEXT(K65,"aaa"))</f>
        <v/>
      </c>
      <c r="L66" s="10" t="str">
        <f>IFERROR(IF(AND(WEEKDAY(L65)=1,VLOOKUP(L65,初期設定!$B$3:$C$14,2,FALSE)="休"),"日",VLOOKUP(L65,初期設定!$B$3:$C$14,2,FALSE)),TEXT(L65,"aaa"))</f>
        <v/>
      </c>
      <c r="M66" s="10" t="str">
        <f>IFERROR(IF(AND(WEEKDAY(M65)=1,VLOOKUP(M65,初期設定!$B$3:$C$14,2,FALSE)="休"),"日",VLOOKUP(M65,初期設定!$B$3:$C$14,2,FALSE)),TEXT(M65,"aaa"))</f>
        <v/>
      </c>
      <c r="N66" s="10" t="str">
        <f>IFERROR(IF(AND(WEEKDAY(N65)=1,VLOOKUP(N65,初期設定!$B$3:$C$14,2,FALSE)="休"),"日",VLOOKUP(N65,初期設定!$B$3:$C$14,2,FALSE)),TEXT(N65,"aaa"))</f>
        <v/>
      </c>
      <c r="O66" s="10" t="str">
        <f>IFERROR(IF(AND(WEEKDAY(O65)=1,VLOOKUP(O65,初期設定!$B$3:$C$14,2,FALSE)="休"),"日",VLOOKUP(O65,初期設定!$B$3:$C$14,2,FALSE)),TEXT(O65,"aaa"))</f>
        <v/>
      </c>
      <c r="P66" s="10" t="str">
        <f>IFERROR(IF(AND(WEEKDAY(P65)=1,VLOOKUP(P65,初期設定!$B$3:$C$14,2,FALSE)="休"),"日",VLOOKUP(P65,初期設定!$B$3:$C$14,2,FALSE)),TEXT(P65,"aaa"))</f>
        <v/>
      </c>
      <c r="Q66" s="10" t="str">
        <f>IFERROR(IF(AND(WEEKDAY(Q65)=1,VLOOKUP(Q65,初期設定!$B$3:$C$14,2,FALSE)="休"),"日",VLOOKUP(Q65,初期設定!$B$3:$C$14,2,FALSE)),TEXT(Q65,"aaa"))</f>
        <v/>
      </c>
      <c r="R66" s="10" t="str">
        <f>IFERROR(IF(AND(WEEKDAY(R65)=1,VLOOKUP(R65,初期設定!$B$3:$C$14,2,FALSE)="休"),"日",VLOOKUP(R65,初期設定!$B$3:$C$14,2,FALSE)),TEXT(R65,"aaa"))</f>
        <v/>
      </c>
      <c r="S66" s="10" t="str">
        <f>IFERROR(IF(AND(WEEKDAY(S65)=1,VLOOKUP(S65,初期設定!$B$3:$C$14,2,FALSE)="休"),"日",VLOOKUP(S65,初期設定!$B$3:$C$14,2,FALSE)),TEXT(S65,"aaa"))</f>
        <v/>
      </c>
      <c r="T66" s="18" t="str">
        <f>IFERROR(IF(AND(WEEKDAY(T65)=1,VLOOKUP(T65,初期設定!$B$3:$C$14,2,FALSE)="休"),"日",VLOOKUP(T65,初期設定!$B$3:$C$14,2,FALSE)),TEXT(T65,"aaa"))</f>
        <v/>
      </c>
      <c r="V66" s="86"/>
      <c r="W66" s="145" t="s">
        <v>53</v>
      </c>
      <c r="X66" s="146"/>
      <c r="Y66" s="75"/>
      <c r="Z66" s="16" t="s">
        <v>33</v>
      </c>
      <c r="AA66" s="84">
        <f>IFERROR(VLOOKUP(MONTH(E64),初期設定!$E$4:$F$7,2,FALSE),0)</f>
        <v>0</v>
      </c>
      <c r="AB66" s="74"/>
      <c r="AC66" s="114"/>
      <c r="AD66" s="85"/>
      <c r="AE66" s="28"/>
    </row>
    <row r="67" spans="1:49" ht="14.25" x14ac:dyDescent="0.4">
      <c r="A67" s="96" t="s">
        <v>61</v>
      </c>
      <c r="C67" s="129" t="s">
        <v>51</v>
      </c>
      <c r="D67" s="58" t="s">
        <v>27</v>
      </c>
      <c r="E67" s="12"/>
      <c r="F67" s="12"/>
      <c r="G67" s="12"/>
      <c r="H67" s="12"/>
      <c r="I67" s="12"/>
      <c r="J67" s="12"/>
      <c r="K67" s="12"/>
      <c r="L67" s="12"/>
      <c r="M67" s="12"/>
      <c r="N67" s="12"/>
      <c r="O67" s="12"/>
      <c r="P67" s="12"/>
      <c r="Q67" s="12"/>
      <c r="R67" s="12"/>
      <c r="S67" s="12"/>
      <c r="T67" s="19"/>
      <c r="V67" s="147" t="s">
        <v>51</v>
      </c>
      <c r="W67" s="148"/>
      <c r="X67" s="73" t="s">
        <v>27</v>
      </c>
      <c r="Y67" s="72" t="s">
        <v>45</v>
      </c>
      <c r="Z67" s="15"/>
      <c r="AA67" s="25">
        <f>COUNTIF(E53:T53,"○")+COUNTIF(E67:T67,"○")</f>
        <v>0</v>
      </c>
      <c r="AB67" s="73"/>
      <c r="AC67" s="113"/>
      <c r="AD67" s="15"/>
      <c r="AE67" s="27"/>
    </row>
    <row r="68" spans="1:49" ht="14.25" x14ac:dyDescent="0.4">
      <c r="A68" s="96" t="s">
        <v>61</v>
      </c>
      <c r="C68" s="130"/>
      <c r="D68" s="119" t="s">
        <v>52</v>
      </c>
      <c r="E68" s="40"/>
      <c r="F68" s="40"/>
      <c r="G68" s="40"/>
      <c r="H68" s="40"/>
      <c r="I68" s="40"/>
      <c r="J68" s="40"/>
      <c r="K68" s="40"/>
      <c r="L68" s="40"/>
      <c r="M68" s="40"/>
      <c r="N68" s="40"/>
      <c r="O68" s="40"/>
      <c r="P68" s="40"/>
      <c r="Q68" s="40"/>
      <c r="R68" s="40"/>
      <c r="S68" s="40"/>
      <c r="T68" s="41"/>
      <c r="V68" s="149"/>
      <c r="W68" s="150"/>
      <c r="X68" s="121" t="s">
        <v>6</v>
      </c>
      <c r="Y68" s="122" t="s">
        <v>21</v>
      </c>
      <c r="Z68" s="62"/>
      <c r="AA68" s="64">
        <f>COUNTIF(E54:T54,"●")+COUNTIF(E68:T68,"●")</f>
        <v>0</v>
      </c>
      <c r="AB68" s="121"/>
      <c r="AC68" s="115"/>
      <c r="AD68" s="62"/>
      <c r="AE68" s="66"/>
    </row>
    <row r="69" spans="1:49" ht="14.25" x14ac:dyDescent="0.4">
      <c r="A69" s="96" t="s">
        <v>61</v>
      </c>
      <c r="C69" s="131"/>
      <c r="D69" s="59" t="s">
        <v>54</v>
      </c>
      <c r="E69" s="60"/>
      <c r="F69" s="60"/>
      <c r="G69" s="60"/>
      <c r="H69" s="60"/>
      <c r="I69" s="60"/>
      <c r="J69" s="60"/>
      <c r="K69" s="60"/>
      <c r="L69" s="60"/>
      <c r="M69" s="60"/>
      <c r="N69" s="60"/>
      <c r="O69" s="60"/>
      <c r="P69" s="60"/>
      <c r="Q69" s="60"/>
      <c r="R69" s="60"/>
      <c r="S69" s="60"/>
      <c r="T69" s="61"/>
      <c r="V69" s="151"/>
      <c r="W69" s="152"/>
      <c r="X69" s="74"/>
      <c r="Y69" s="75"/>
      <c r="Z69" s="16"/>
      <c r="AA69" s="26"/>
      <c r="AB69" s="74"/>
      <c r="AC69" s="114"/>
      <c r="AD69" s="16"/>
      <c r="AE69" s="28"/>
    </row>
    <row r="70" spans="1:49" ht="14.25" x14ac:dyDescent="0.4">
      <c r="A70" s="96" t="s">
        <v>61</v>
      </c>
      <c r="C70" s="141" t="s">
        <v>0</v>
      </c>
      <c r="D70" s="11" t="s">
        <v>27</v>
      </c>
      <c r="E70" s="12"/>
      <c r="F70" s="12"/>
      <c r="G70" s="12"/>
      <c r="H70" s="12"/>
      <c r="I70" s="12"/>
      <c r="J70" s="12"/>
      <c r="K70" s="12"/>
      <c r="L70" s="12"/>
      <c r="M70" s="12"/>
      <c r="N70" s="12"/>
      <c r="O70" s="12"/>
      <c r="P70" s="12"/>
      <c r="Q70" s="12"/>
      <c r="R70" s="12"/>
      <c r="S70" s="12"/>
      <c r="T70" s="19"/>
      <c r="V70" s="135" t="s">
        <v>0</v>
      </c>
      <c r="W70" s="136"/>
      <c r="X70" s="15" t="s">
        <v>27</v>
      </c>
      <c r="Y70" s="23" t="s">
        <v>20</v>
      </c>
      <c r="Z70" s="15" t="s">
        <v>34</v>
      </c>
      <c r="AA70" s="25">
        <f>COUNTIF(E56:T56,"◇")+COUNTIF(E70:T70,"◇")</f>
        <v>0</v>
      </c>
      <c r="AB70" s="15"/>
      <c r="AC70" s="113"/>
      <c r="AD70" s="15"/>
      <c r="AE70" s="27"/>
    </row>
    <row r="71" spans="1:49" ht="14.25" x14ac:dyDescent="0.4">
      <c r="A71" s="96" t="s">
        <v>61</v>
      </c>
      <c r="C71" s="134"/>
      <c r="D71" s="13" t="s">
        <v>6</v>
      </c>
      <c r="E71" s="14"/>
      <c r="F71" s="14"/>
      <c r="G71" s="14"/>
      <c r="H71" s="14"/>
      <c r="I71" s="14"/>
      <c r="J71" s="14"/>
      <c r="K71" s="14"/>
      <c r="L71" s="14"/>
      <c r="M71" s="14"/>
      <c r="N71" s="14"/>
      <c r="O71" s="14"/>
      <c r="P71" s="14"/>
      <c r="Q71" s="14"/>
      <c r="R71" s="14"/>
      <c r="S71" s="14"/>
      <c r="T71" s="20"/>
      <c r="V71" s="139"/>
      <c r="W71" s="140"/>
      <c r="X71" s="16" t="s">
        <v>6</v>
      </c>
      <c r="Y71" s="24" t="s">
        <v>56</v>
      </c>
      <c r="Z71" s="16" t="s">
        <v>35</v>
      </c>
      <c r="AA71" s="26">
        <f>COUNTIF(E57:T57,"◆")+COUNTIF(E71:T71,"◆")</f>
        <v>0</v>
      </c>
      <c r="AB71" s="16"/>
      <c r="AC71" s="114"/>
      <c r="AD71" s="16" t="s">
        <v>36</v>
      </c>
      <c r="AE71" s="28" t="str">
        <f>IFERROR(ROUND(AA71-AA66*AA70/AA65,2),"")</f>
        <v/>
      </c>
    </row>
    <row r="72" spans="1:49" ht="14.25" x14ac:dyDescent="0.4">
      <c r="A72" s="96" t="s">
        <v>61</v>
      </c>
      <c r="C72" s="132" t="s">
        <v>28</v>
      </c>
      <c r="D72" s="11" t="s">
        <v>27</v>
      </c>
      <c r="E72" s="12"/>
      <c r="F72" s="12"/>
      <c r="G72" s="12"/>
      <c r="H72" s="12"/>
      <c r="I72" s="12"/>
      <c r="J72" s="12"/>
      <c r="K72" s="12"/>
      <c r="L72" s="12"/>
      <c r="M72" s="12"/>
      <c r="N72" s="12"/>
      <c r="O72" s="12"/>
      <c r="P72" s="12"/>
      <c r="Q72" s="12"/>
      <c r="R72" s="12"/>
      <c r="S72" s="12"/>
      <c r="T72" s="19"/>
      <c r="V72" s="135" t="s">
        <v>28</v>
      </c>
      <c r="W72" s="136"/>
      <c r="X72" s="15" t="s">
        <v>27</v>
      </c>
      <c r="Y72" s="23" t="s">
        <v>31</v>
      </c>
      <c r="Z72" s="15"/>
      <c r="AA72" s="25">
        <f>COUNTIF(E58:T58,"△")+COUNTIF(E72:T72,"△")</f>
        <v>0</v>
      </c>
      <c r="AB72" s="15"/>
      <c r="AC72" s="113"/>
      <c r="AD72" s="69"/>
      <c r="AE72" s="27"/>
    </row>
    <row r="73" spans="1:49" ht="14.25" x14ac:dyDescent="0.4">
      <c r="A73" s="96" t="s">
        <v>61</v>
      </c>
      <c r="C73" s="133"/>
      <c r="D73" s="42" t="s">
        <v>46</v>
      </c>
      <c r="E73" s="43"/>
      <c r="F73" s="43"/>
      <c r="G73" s="43"/>
      <c r="H73" s="43"/>
      <c r="I73" s="43"/>
      <c r="J73" s="43"/>
      <c r="K73" s="43"/>
      <c r="L73" s="43"/>
      <c r="M73" s="43"/>
      <c r="N73" s="43"/>
      <c r="O73" s="43"/>
      <c r="P73" s="43"/>
      <c r="Q73" s="43"/>
      <c r="R73" s="43"/>
      <c r="S73" s="43"/>
      <c r="T73" s="45"/>
      <c r="V73" s="137"/>
      <c r="W73" s="138"/>
      <c r="X73" s="62" t="s">
        <v>6</v>
      </c>
      <c r="Y73" s="63"/>
      <c r="Z73" s="62"/>
      <c r="AA73" s="65">
        <f>COUNTA(E59:T59)+COUNTA(E73:T73)</f>
        <v>0</v>
      </c>
      <c r="AB73" s="62"/>
      <c r="AC73" s="115"/>
      <c r="AD73" s="70"/>
      <c r="AE73" s="66"/>
    </row>
    <row r="74" spans="1:49" ht="14.25" x14ac:dyDescent="0.4">
      <c r="A74" s="96" t="s">
        <v>61</v>
      </c>
      <c r="C74" s="134"/>
      <c r="D74" s="13" t="s">
        <v>47</v>
      </c>
      <c r="E74" s="44"/>
      <c r="F74" s="44"/>
      <c r="G74" s="44"/>
      <c r="H74" s="44"/>
      <c r="I74" s="44"/>
      <c r="J74" s="44"/>
      <c r="K74" s="44"/>
      <c r="L74" s="44"/>
      <c r="M74" s="44"/>
      <c r="N74" s="44"/>
      <c r="O74" s="44"/>
      <c r="P74" s="44"/>
      <c r="Q74" s="44"/>
      <c r="R74" s="44"/>
      <c r="S74" s="44"/>
      <c r="T74" s="46"/>
      <c r="V74" s="139"/>
      <c r="W74" s="140"/>
      <c r="X74" s="16"/>
      <c r="Y74" s="26"/>
      <c r="Z74" s="67"/>
      <c r="AA74" s="26"/>
      <c r="AB74" s="67"/>
      <c r="AC74" s="114"/>
      <c r="AD74" s="68"/>
      <c r="AE74" s="107"/>
    </row>
    <row r="75" spans="1:49" ht="14.25" x14ac:dyDescent="0.4">
      <c r="A75" s="96" t="s">
        <v>61</v>
      </c>
      <c r="C75" s="141" t="s">
        <v>71</v>
      </c>
      <c r="D75" s="11" t="s">
        <v>27</v>
      </c>
      <c r="E75" s="125"/>
      <c r="F75" s="125"/>
      <c r="G75" s="125"/>
      <c r="H75" s="125"/>
      <c r="I75" s="125"/>
      <c r="J75" s="125"/>
      <c r="K75" s="125"/>
      <c r="L75" s="125"/>
      <c r="M75" s="125"/>
      <c r="N75" s="125"/>
      <c r="O75" s="125"/>
      <c r="P75" s="125"/>
      <c r="Q75" s="125"/>
      <c r="R75" s="125"/>
      <c r="S75" s="125"/>
      <c r="T75" s="127"/>
      <c r="V75" s="135" t="s">
        <v>1</v>
      </c>
      <c r="W75" s="136"/>
      <c r="X75" s="15" t="s">
        <v>27</v>
      </c>
      <c r="Y75" s="23" t="s">
        <v>74</v>
      </c>
      <c r="Z75" s="15" t="s">
        <v>38</v>
      </c>
      <c r="AA75" s="76">
        <f>COUNTA(E61:T61)+COUNTA(E75:T75)</f>
        <v>0</v>
      </c>
      <c r="AB75" s="15"/>
      <c r="AC75" s="113"/>
      <c r="AD75" s="15"/>
      <c r="AE75" s="27"/>
      <c r="AH75" s="123" t="str">
        <f t="shared" ref="AH75:AW75" si="10">E65</f>
        <v/>
      </c>
      <c r="AI75" s="123" t="str">
        <f t="shared" si="10"/>
        <v/>
      </c>
      <c r="AJ75" s="123" t="str">
        <f t="shared" si="10"/>
        <v/>
      </c>
      <c r="AK75" s="123" t="str">
        <f t="shared" si="10"/>
        <v/>
      </c>
      <c r="AL75" s="123" t="str">
        <f t="shared" si="10"/>
        <v/>
      </c>
      <c r="AM75" s="123" t="str">
        <f t="shared" si="10"/>
        <v/>
      </c>
      <c r="AN75" s="123" t="str">
        <f t="shared" si="10"/>
        <v/>
      </c>
      <c r="AO75" s="123" t="str">
        <f t="shared" si="10"/>
        <v/>
      </c>
      <c r="AP75" s="123" t="str">
        <f t="shared" si="10"/>
        <v/>
      </c>
      <c r="AQ75" s="123" t="str">
        <f t="shared" si="10"/>
        <v/>
      </c>
      <c r="AR75" s="123" t="str">
        <f t="shared" si="10"/>
        <v/>
      </c>
      <c r="AS75" s="123" t="str">
        <f t="shared" si="10"/>
        <v/>
      </c>
      <c r="AT75" s="123" t="str">
        <f t="shared" si="10"/>
        <v/>
      </c>
      <c r="AU75" s="123" t="str">
        <f t="shared" si="10"/>
        <v/>
      </c>
      <c r="AV75" s="123" t="str">
        <f t="shared" si="10"/>
        <v/>
      </c>
      <c r="AW75" s="123" t="str">
        <f t="shared" si="10"/>
        <v/>
      </c>
    </row>
    <row r="76" spans="1:49" ht="15" thickBot="1" x14ac:dyDescent="0.45">
      <c r="A76" s="96" t="s">
        <v>61</v>
      </c>
      <c r="C76" s="142"/>
      <c r="D76" s="21" t="s">
        <v>75</v>
      </c>
      <c r="E76" s="55"/>
      <c r="F76" s="55"/>
      <c r="G76" s="55"/>
      <c r="H76" s="55"/>
      <c r="I76" s="55"/>
      <c r="J76" s="55"/>
      <c r="K76" s="55"/>
      <c r="L76" s="55"/>
      <c r="M76" s="55"/>
      <c r="N76" s="55"/>
      <c r="O76" s="55"/>
      <c r="P76" s="55"/>
      <c r="Q76" s="55"/>
      <c r="R76" s="55"/>
      <c r="S76" s="55"/>
      <c r="T76" s="57"/>
      <c r="V76" s="137"/>
      <c r="W76" s="138"/>
      <c r="X76" s="79" t="s">
        <v>6</v>
      </c>
      <c r="Y76" s="80"/>
      <c r="Z76" s="79"/>
      <c r="AA76" s="81">
        <f>COUNTA(E62:T62)+COUNTA(E76:T76)</f>
        <v>0</v>
      </c>
      <c r="AB76" s="79" t="s">
        <v>39</v>
      </c>
      <c r="AC76" s="116">
        <f>SUM(AH62:AW62)/60+SUM(AH76:AW76)/60</f>
        <v>0</v>
      </c>
      <c r="AD76" s="82" t="s">
        <v>37</v>
      </c>
      <c r="AE76" s="83" t="str">
        <f>IFERROR(ROUND(AC76/8-AA66*AA75/AA65,2),"")</f>
        <v/>
      </c>
      <c r="AH76" s="128">
        <f>VALUE(HOUR(E76)*60+MINUTE(E76))</f>
        <v>0</v>
      </c>
      <c r="AI76" s="128">
        <f t="shared" ref="AI76:AW76" si="11">VALUE(HOUR(F76)*60+MINUTE(F76))</f>
        <v>0</v>
      </c>
      <c r="AJ76" s="128">
        <f t="shared" si="11"/>
        <v>0</v>
      </c>
      <c r="AK76" s="128">
        <f t="shared" si="11"/>
        <v>0</v>
      </c>
      <c r="AL76" s="128">
        <f t="shared" si="11"/>
        <v>0</v>
      </c>
      <c r="AM76" s="128">
        <f t="shared" si="11"/>
        <v>0</v>
      </c>
      <c r="AN76" s="128">
        <f t="shared" si="11"/>
        <v>0</v>
      </c>
      <c r="AO76" s="128">
        <f t="shared" si="11"/>
        <v>0</v>
      </c>
      <c r="AP76" s="128">
        <f t="shared" si="11"/>
        <v>0</v>
      </c>
      <c r="AQ76" s="128">
        <f t="shared" si="11"/>
        <v>0</v>
      </c>
      <c r="AR76" s="128">
        <f t="shared" si="11"/>
        <v>0</v>
      </c>
      <c r="AS76" s="128">
        <f t="shared" si="11"/>
        <v>0</v>
      </c>
      <c r="AT76" s="128">
        <f t="shared" si="11"/>
        <v>0</v>
      </c>
      <c r="AU76" s="128">
        <f t="shared" si="11"/>
        <v>0</v>
      </c>
      <c r="AV76" s="128">
        <f t="shared" si="11"/>
        <v>0</v>
      </c>
      <c r="AW76" s="128">
        <f t="shared" si="11"/>
        <v>0</v>
      </c>
    </row>
    <row r="77" spans="1:49" ht="15" thickTop="1" x14ac:dyDescent="0.15">
      <c r="A77" s="96" t="s">
        <v>61</v>
      </c>
      <c r="C77" s="89" t="s">
        <v>48</v>
      </c>
      <c r="V77" s="100"/>
      <c r="W77" s="101"/>
      <c r="X77" s="101"/>
      <c r="Y77" s="101"/>
      <c r="Z77" s="101"/>
      <c r="AA77" s="101"/>
      <c r="AB77" s="117" t="s">
        <v>66</v>
      </c>
      <c r="AC77" s="102"/>
      <c r="AD77" s="103"/>
      <c r="AE77" s="108">
        <f>IFERROR(AE71+AE76,0)</f>
        <v>0</v>
      </c>
    </row>
    <row r="78" spans="1:49" s="48" customFormat="1" ht="15" thickBot="1" x14ac:dyDescent="0.2">
      <c r="A78" s="96" t="s">
        <v>61</v>
      </c>
      <c r="C78" s="90" t="s">
        <v>76</v>
      </c>
      <c r="F78" s="8"/>
      <c r="G78" s="8"/>
      <c r="H78" s="8"/>
      <c r="I78" s="8"/>
      <c r="V78" s="104"/>
      <c r="W78" s="105"/>
      <c r="X78" s="105"/>
      <c r="Y78" s="105"/>
      <c r="Z78" s="105"/>
      <c r="AA78" s="77"/>
      <c r="AB78" s="118" t="s">
        <v>67</v>
      </c>
      <c r="AC78" s="106"/>
      <c r="AD78" s="77"/>
      <c r="AE78" s="29">
        <f>IFERROR(AE35+AE77,0)</f>
        <v>0</v>
      </c>
      <c r="AF78" s="8"/>
      <c r="AG78" s="99"/>
      <c r="AH78" s="99"/>
      <c r="AI78" s="99"/>
      <c r="AJ78" s="99"/>
      <c r="AK78" s="99"/>
      <c r="AL78" s="99"/>
      <c r="AM78" s="99"/>
      <c r="AN78" s="99"/>
      <c r="AO78" s="99"/>
      <c r="AP78" s="99"/>
      <c r="AQ78" s="99"/>
      <c r="AR78" s="99"/>
      <c r="AS78" s="99"/>
      <c r="AT78" s="99"/>
      <c r="AU78" s="99"/>
      <c r="AV78" s="99"/>
      <c r="AW78" s="99"/>
    </row>
    <row r="79" spans="1:49" s="48" customFormat="1" ht="12" x14ac:dyDescent="0.15">
      <c r="A79" s="98" t="s">
        <v>61</v>
      </c>
      <c r="C79" s="90" t="s">
        <v>77</v>
      </c>
      <c r="V79" s="91" t="s">
        <v>57</v>
      </c>
      <c r="W79" s="91"/>
      <c r="X79" s="91"/>
      <c r="Y79" s="91"/>
      <c r="Z79" s="91"/>
      <c r="AA79" s="92"/>
      <c r="AB79" s="91"/>
      <c r="AC79" s="91"/>
      <c r="AD79" s="92"/>
      <c r="AE79" s="93"/>
      <c r="AG79" s="99"/>
      <c r="AH79" s="99"/>
      <c r="AI79" s="99"/>
      <c r="AJ79" s="99"/>
      <c r="AK79" s="99"/>
      <c r="AL79" s="99"/>
      <c r="AM79" s="99"/>
      <c r="AN79" s="99"/>
      <c r="AO79" s="99"/>
      <c r="AP79" s="99"/>
      <c r="AQ79" s="99"/>
      <c r="AR79" s="99"/>
      <c r="AS79" s="99"/>
      <c r="AT79" s="99"/>
      <c r="AU79" s="99"/>
      <c r="AV79" s="99"/>
      <c r="AW79" s="99"/>
    </row>
    <row r="80" spans="1:49" s="48" customFormat="1" ht="12" x14ac:dyDescent="0.15">
      <c r="A80" s="98" t="s">
        <v>61</v>
      </c>
      <c r="C80" s="90" t="s">
        <v>73</v>
      </c>
      <c r="V80" s="94" t="s">
        <v>59</v>
      </c>
      <c r="W80" s="91"/>
      <c r="X80" s="91"/>
      <c r="Y80" s="91"/>
      <c r="Z80" s="91"/>
      <c r="AA80" s="92"/>
      <c r="AB80" s="91"/>
      <c r="AC80" s="91"/>
      <c r="AD80" s="92"/>
      <c r="AE80" s="93"/>
      <c r="AG80" s="99"/>
      <c r="AH80" s="99"/>
      <c r="AI80" s="99"/>
      <c r="AJ80" s="99"/>
      <c r="AK80" s="99"/>
      <c r="AL80" s="99"/>
      <c r="AM80" s="99"/>
      <c r="AN80" s="99"/>
      <c r="AO80" s="99"/>
      <c r="AP80" s="99"/>
      <c r="AQ80" s="99"/>
      <c r="AR80" s="99"/>
      <c r="AS80" s="99"/>
      <c r="AT80" s="99"/>
      <c r="AU80" s="99"/>
      <c r="AV80" s="99"/>
      <c r="AW80" s="99"/>
    </row>
    <row r="81" spans="1:49" s="48" customFormat="1" ht="12" x14ac:dyDescent="0.15">
      <c r="A81" s="98" t="s">
        <v>61</v>
      </c>
      <c r="C81" s="90" t="s">
        <v>72</v>
      </c>
      <c r="V81" s="95" t="s">
        <v>58</v>
      </c>
      <c r="W81" s="91"/>
      <c r="X81" s="91"/>
      <c r="Y81" s="91"/>
      <c r="Z81" s="91"/>
      <c r="AA81" s="92"/>
      <c r="AB81" s="91"/>
      <c r="AC81" s="91"/>
      <c r="AD81" s="92"/>
      <c r="AE81" s="93"/>
      <c r="AG81" s="99"/>
      <c r="AH81" s="99"/>
      <c r="AI81" s="99"/>
      <c r="AJ81" s="99"/>
      <c r="AK81" s="99"/>
      <c r="AL81" s="99"/>
      <c r="AM81" s="99"/>
      <c r="AN81" s="99"/>
      <c r="AO81" s="99"/>
      <c r="AP81" s="99"/>
      <c r="AQ81" s="99"/>
      <c r="AR81" s="99"/>
      <c r="AS81" s="99"/>
      <c r="AT81" s="99"/>
      <c r="AU81" s="99"/>
      <c r="AV81" s="99"/>
      <c r="AW81" s="99"/>
    </row>
    <row r="82" spans="1:49" s="48" customFormat="1" ht="12" x14ac:dyDescent="0.15">
      <c r="A82" s="98" t="s">
        <v>61</v>
      </c>
      <c r="C82" s="90" t="s">
        <v>78</v>
      </c>
      <c r="V82" s="94" t="s">
        <v>60</v>
      </c>
      <c r="W82" s="91"/>
      <c r="X82" s="91"/>
      <c r="Y82" s="91"/>
      <c r="Z82" s="91"/>
      <c r="AA82" s="92"/>
      <c r="AB82" s="91"/>
      <c r="AC82" s="91"/>
      <c r="AD82" s="92"/>
      <c r="AE82" s="93"/>
      <c r="AG82" s="99"/>
      <c r="AH82" s="99"/>
      <c r="AI82" s="99"/>
      <c r="AJ82" s="99"/>
      <c r="AK82" s="99"/>
      <c r="AL82" s="99"/>
      <c r="AM82" s="99"/>
      <c r="AN82" s="99"/>
      <c r="AO82" s="99"/>
      <c r="AP82" s="99"/>
      <c r="AQ82" s="99"/>
      <c r="AR82" s="99"/>
      <c r="AS82" s="99"/>
      <c r="AT82" s="99"/>
      <c r="AU82" s="99"/>
      <c r="AV82" s="99"/>
      <c r="AW82" s="99"/>
    </row>
    <row r="83" spans="1:49" s="48" customFormat="1" ht="12" x14ac:dyDescent="0.15">
      <c r="A83" s="98" t="s">
        <v>61</v>
      </c>
      <c r="C83" s="90" t="s">
        <v>79</v>
      </c>
      <c r="V83" s="95" t="s">
        <v>62</v>
      </c>
      <c r="W83" s="91"/>
      <c r="X83" s="91"/>
      <c r="Y83" s="91"/>
      <c r="Z83" s="91"/>
      <c r="AA83" s="92"/>
      <c r="AB83" s="91"/>
      <c r="AC83" s="91"/>
      <c r="AD83" s="92"/>
      <c r="AE83" s="93"/>
      <c r="AG83" s="99"/>
      <c r="AH83" s="99"/>
      <c r="AI83" s="99"/>
      <c r="AJ83" s="99"/>
      <c r="AK83" s="99"/>
      <c r="AL83" s="99"/>
      <c r="AM83" s="99"/>
      <c r="AN83" s="99"/>
      <c r="AO83" s="99"/>
      <c r="AP83" s="99"/>
      <c r="AQ83" s="99"/>
      <c r="AR83" s="99"/>
      <c r="AS83" s="99"/>
      <c r="AT83" s="99"/>
      <c r="AU83" s="99"/>
      <c r="AV83" s="99"/>
      <c r="AW83" s="99"/>
    </row>
    <row r="84" spans="1:49" s="48" customFormat="1" ht="12" x14ac:dyDescent="0.15">
      <c r="A84" s="98" t="s">
        <v>61</v>
      </c>
      <c r="C84" s="90" t="s">
        <v>80</v>
      </c>
      <c r="V84" s="48" t="s">
        <v>68</v>
      </c>
      <c r="X84" s="91"/>
      <c r="Y84" s="91"/>
      <c r="Z84" s="91"/>
      <c r="AA84" s="92"/>
      <c r="AB84" s="91"/>
      <c r="AC84" s="91"/>
      <c r="AD84" s="92"/>
      <c r="AE84" s="93"/>
      <c r="AG84" s="99"/>
      <c r="AH84" s="99"/>
      <c r="AI84" s="99"/>
      <c r="AJ84" s="99"/>
      <c r="AK84" s="99"/>
      <c r="AL84" s="99"/>
      <c r="AM84" s="99"/>
      <c r="AN84" s="99"/>
      <c r="AO84" s="99"/>
      <c r="AP84" s="99"/>
      <c r="AQ84" s="99"/>
      <c r="AR84" s="99"/>
      <c r="AS84" s="99"/>
      <c r="AT84" s="99"/>
      <c r="AU84" s="99"/>
      <c r="AV84" s="99"/>
      <c r="AW84" s="99"/>
    </row>
    <row r="85" spans="1:49" s="48" customFormat="1" ht="12" x14ac:dyDescent="0.15">
      <c r="A85" s="98" t="s">
        <v>61</v>
      </c>
      <c r="C85" s="90" t="s">
        <v>82</v>
      </c>
      <c r="V85" s="47" t="s">
        <v>69</v>
      </c>
      <c r="AA85" s="49"/>
      <c r="AD85" s="49"/>
      <c r="AE85" s="50"/>
      <c r="AG85" s="99"/>
      <c r="AH85" s="99"/>
      <c r="AI85" s="99"/>
      <c r="AJ85" s="99"/>
      <c r="AK85" s="99"/>
      <c r="AL85" s="99"/>
      <c r="AM85" s="99"/>
      <c r="AN85" s="99"/>
      <c r="AO85" s="99"/>
      <c r="AP85" s="99"/>
      <c r="AQ85" s="99"/>
      <c r="AR85" s="99"/>
      <c r="AS85" s="99"/>
      <c r="AT85" s="99"/>
      <c r="AU85" s="99"/>
      <c r="AV85" s="99"/>
      <c r="AW85" s="99"/>
    </row>
    <row r="86" spans="1:49" s="48" customFormat="1" ht="12" x14ac:dyDescent="0.15">
      <c r="A86" s="98" t="s">
        <v>61</v>
      </c>
      <c r="C86" s="90" t="s">
        <v>83</v>
      </c>
      <c r="V86" s="47" t="s">
        <v>88</v>
      </c>
      <c r="AA86" s="49"/>
      <c r="AD86" s="49"/>
      <c r="AE86" s="50"/>
      <c r="AG86" s="99"/>
      <c r="AH86" s="99"/>
      <c r="AI86" s="99"/>
      <c r="AJ86" s="99"/>
      <c r="AK86" s="99"/>
      <c r="AL86" s="99"/>
      <c r="AM86" s="99"/>
      <c r="AN86" s="99"/>
      <c r="AO86" s="99"/>
      <c r="AP86" s="99"/>
      <c r="AQ86" s="99"/>
      <c r="AR86" s="99"/>
      <c r="AS86" s="99"/>
      <c r="AT86" s="99"/>
      <c r="AU86" s="99"/>
      <c r="AV86" s="99"/>
      <c r="AW86" s="99"/>
    </row>
    <row r="87" spans="1:49" s="48" customFormat="1" ht="12" x14ac:dyDescent="0.15">
      <c r="A87" s="98" t="s">
        <v>61</v>
      </c>
      <c r="C87" s="90" t="s">
        <v>81</v>
      </c>
      <c r="AG87" s="99"/>
      <c r="AH87" s="99"/>
      <c r="AI87" s="99"/>
      <c r="AJ87" s="99"/>
      <c r="AK87" s="99"/>
      <c r="AL87" s="99"/>
      <c r="AM87" s="99"/>
      <c r="AN87" s="99"/>
      <c r="AO87" s="99"/>
      <c r="AP87" s="99"/>
      <c r="AQ87" s="99"/>
      <c r="AR87" s="99"/>
      <c r="AS87" s="99"/>
      <c r="AT87" s="99"/>
      <c r="AU87" s="99"/>
      <c r="AV87" s="99"/>
      <c r="AW87" s="99"/>
    </row>
    <row r="88" spans="1:49" x14ac:dyDescent="0.15">
      <c r="A88" s="98" t="s">
        <v>61</v>
      </c>
      <c r="C88" s="90" t="s">
        <v>84</v>
      </c>
      <c r="F88" s="48"/>
      <c r="G88" s="48"/>
      <c r="H88" s="48"/>
      <c r="I88" s="48"/>
      <c r="V88" s="48"/>
      <c r="W88" s="48"/>
      <c r="X88" s="48"/>
      <c r="Y88" s="48"/>
      <c r="Z88" s="48"/>
      <c r="AA88" s="48"/>
      <c r="AB88" s="48"/>
      <c r="AC88" s="48"/>
      <c r="AD88" s="48"/>
      <c r="AE88" s="48"/>
    </row>
    <row r="89" spans="1:49" x14ac:dyDescent="0.15">
      <c r="A89" s="98" t="s">
        <v>61</v>
      </c>
      <c r="C89" s="89" t="s">
        <v>49</v>
      </c>
      <c r="V89" s="48"/>
      <c r="W89" s="48"/>
      <c r="X89" s="48"/>
      <c r="Y89" s="48"/>
      <c r="Z89" s="48"/>
      <c r="AA89" s="48"/>
      <c r="AB89" s="48"/>
      <c r="AC89" s="48"/>
      <c r="AD89" s="48"/>
      <c r="AE89" s="48"/>
    </row>
    <row r="90" spans="1:49" x14ac:dyDescent="0.15">
      <c r="A90" s="98" t="s">
        <v>61</v>
      </c>
      <c r="C90" s="90" t="s">
        <v>50</v>
      </c>
      <c r="V90" s="48"/>
      <c r="W90" s="48"/>
      <c r="X90" s="48"/>
      <c r="Y90" s="48"/>
      <c r="Z90" s="48"/>
      <c r="AA90" s="48"/>
      <c r="AB90" s="48"/>
      <c r="AC90" s="48"/>
      <c r="AD90" s="48"/>
      <c r="AE90" s="48"/>
    </row>
    <row r="91" spans="1:49" x14ac:dyDescent="0.4">
      <c r="A91" s="98" t="s">
        <v>61</v>
      </c>
      <c r="V91" s="48"/>
      <c r="W91" s="48"/>
      <c r="X91" s="48"/>
      <c r="Y91" s="48"/>
      <c r="Z91" s="48"/>
      <c r="AA91" s="48"/>
      <c r="AB91" s="48"/>
      <c r="AC91" s="48"/>
      <c r="AD91" s="48"/>
      <c r="AE91" s="48"/>
    </row>
    <row r="92" spans="1:49" ht="15" thickBot="1" x14ac:dyDescent="0.45">
      <c r="A92" s="96" t="s">
        <v>61</v>
      </c>
      <c r="C92" s="88" t="s">
        <v>29</v>
      </c>
    </row>
    <row r="93" spans="1:49" ht="14.25" x14ac:dyDescent="0.4">
      <c r="A93" s="96" t="s">
        <v>61</v>
      </c>
      <c r="C93" s="156" t="s">
        <v>11</v>
      </c>
      <c r="D93" s="157"/>
      <c r="E93" s="158" t="str">
        <f>IF(E50="","",DATE(YEAR(E50),MONTH(E50)+1,1))</f>
        <v/>
      </c>
      <c r="F93" s="159"/>
      <c r="G93" s="159"/>
      <c r="H93" s="159"/>
      <c r="I93" s="159"/>
      <c r="J93" s="159"/>
      <c r="K93" s="159"/>
      <c r="L93" s="159"/>
      <c r="M93" s="159"/>
      <c r="N93" s="159"/>
      <c r="O93" s="159"/>
      <c r="P93" s="159"/>
      <c r="Q93" s="159"/>
      <c r="R93" s="159"/>
      <c r="S93" s="159"/>
      <c r="T93" s="160"/>
      <c r="V93" s="78"/>
      <c r="W93" s="78"/>
      <c r="X93" s="78"/>
      <c r="Y93" s="78"/>
      <c r="Z93" s="78"/>
      <c r="AA93" s="78"/>
      <c r="AB93" s="78"/>
      <c r="AC93" s="78"/>
      <c r="AD93" s="78"/>
      <c r="AE93" s="78"/>
    </row>
    <row r="94" spans="1:49" ht="14.25" x14ac:dyDescent="0.4">
      <c r="A94" s="96" t="s">
        <v>61</v>
      </c>
      <c r="C94" s="143" t="s">
        <v>3</v>
      </c>
      <c r="D94" s="144"/>
      <c r="E94" s="7" t="str">
        <f>IF(E93=0,"",E93)</f>
        <v/>
      </c>
      <c r="F94" s="7" t="str">
        <f>IF(E94="","",E94+1)</f>
        <v/>
      </c>
      <c r="G94" s="7" t="str">
        <f t="shared" ref="G94:S94" si="12">IF(F94="","",F94+1)</f>
        <v/>
      </c>
      <c r="H94" s="7" t="str">
        <f t="shared" si="12"/>
        <v/>
      </c>
      <c r="I94" s="7" t="str">
        <f t="shared" si="12"/>
        <v/>
      </c>
      <c r="J94" s="7" t="str">
        <f t="shared" si="12"/>
        <v/>
      </c>
      <c r="K94" s="7" t="str">
        <f t="shared" si="12"/>
        <v/>
      </c>
      <c r="L94" s="7" t="str">
        <f t="shared" si="12"/>
        <v/>
      </c>
      <c r="M94" s="7" t="str">
        <f t="shared" si="12"/>
        <v/>
      </c>
      <c r="N94" s="7" t="str">
        <f t="shared" si="12"/>
        <v/>
      </c>
      <c r="O94" s="7" t="str">
        <f t="shared" si="12"/>
        <v/>
      </c>
      <c r="P94" s="7" t="str">
        <f t="shared" si="12"/>
        <v/>
      </c>
      <c r="Q94" s="7" t="str">
        <f t="shared" si="12"/>
        <v/>
      </c>
      <c r="R94" s="7" t="str">
        <f t="shared" si="12"/>
        <v/>
      </c>
      <c r="S94" s="7" t="str">
        <f t="shared" si="12"/>
        <v/>
      </c>
      <c r="T94" s="17"/>
      <c r="V94" s="78"/>
      <c r="W94" s="78"/>
      <c r="X94" s="78"/>
      <c r="Y94" s="78"/>
      <c r="Z94" s="78"/>
      <c r="AA94" s="78"/>
      <c r="AB94" s="78"/>
      <c r="AC94" s="78"/>
      <c r="AD94" s="78"/>
      <c r="AE94" s="78"/>
    </row>
    <row r="95" spans="1:49" ht="14.25" x14ac:dyDescent="0.4">
      <c r="A95" s="96" t="s">
        <v>61</v>
      </c>
      <c r="C95" s="143" t="s">
        <v>4</v>
      </c>
      <c r="D95" s="144"/>
      <c r="E95" s="10" t="str">
        <f>IFERROR(IF(AND(WEEKDAY(E94)=1,VLOOKUP(E94,初期設定!$B$3:$C$14,2,FALSE)="休"),"日",VLOOKUP(E94,初期設定!$B$3:$C$14,2,FALSE)),TEXT(E94,"aaa"))</f>
        <v/>
      </c>
      <c r="F95" s="10" t="str">
        <f>IFERROR(IF(AND(WEEKDAY(F94)=1,VLOOKUP(F94,初期設定!$B$3:$C$14,2,FALSE)="休"),"日",VLOOKUP(F94,初期設定!$B$3:$C$14,2,FALSE)),TEXT(F94,"aaa"))</f>
        <v/>
      </c>
      <c r="G95" s="10" t="str">
        <f>IFERROR(IF(AND(WEEKDAY(G94)=1,VLOOKUP(G94,初期設定!$B$3:$C$14,2,FALSE)="休"),"日",VLOOKUP(G94,初期設定!$B$3:$C$14,2,FALSE)),TEXT(G94,"aaa"))</f>
        <v/>
      </c>
      <c r="H95" s="10" t="str">
        <f>IFERROR(IF(AND(WEEKDAY(H94)=1,VLOOKUP(H94,初期設定!$B$3:$C$14,2,FALSE)="休"),"日",VLOOKUP(H94,初期設定!$B$3:$C$14,2,FALSE)),TEXT(H94,"aaa"))</f>
        <v/>
      </c>
      <c r="I95" s="10" t="str">
        <f>IFERROR(IF(AND(WEEKDAY(I94)=1,VLOOKUP(I94,初期設定!$B$3:$C$14,2,FALSE)="休"),"日",VLOOKUP(I94,初期設定!$B$3:$C$14,2,FALSE)),TEXT(I94,"aaa"))</f>
        <v/>
      </c>
      <c r="J95" s="10" t="str">
        <f>IFERROR(IF(AND(WEEKDAY(J94)=1,VLOOKUP(J94,初期設定!$B$3:$C$14,2,FALSE)="休"),"日",VLOOKUP(J94,初期設定!$B$3:$C$14,2,FALSE)),TEXT(J94,"aaa"))</f>
        <v/>
      </c>
      <c r="K95" s="10" t="str">
        <f>IFERROR(IF(AND(WEEKDAY(K94)=1,VLOOKUP(K94,初期設定!$B$3:$C$14,2,FALSE)="休"),"日",VLOOKUP(K94,初期設定!$B$3:$C$14,2,FALSE)),TEXT(K94,"aaa"))</f>
        <v/>
      </c>
      <c r="L95" s="10" t="str">
        <f>IFERROR(IF(AND(WEEKDAY(L94)=1,VLOOKUP(L94,初期設定!$B$3:$C$14,2,FALSE)="休"),"日",VLOOKUP(L94,初期設定!$B$3:$C$14,2,FALSE)),TEXT(L94,"aaa"))</f>
        <v/>
      </c>
      <c r="M95" s="10" t="str">
        <f>IFERROR(IF(AND(WEEKDAY(M94)=1,VLOOKUP(M94,初期設定!$B$3:$C$14,2,FALSE)="休"),"日",VLOOKUP(M94,初期設定!$B$3:$C$14,2,FALSE)),TEXT(M94,"aaa"))</f>
        <v/>
      </c>
      <c r="N95" s="10" t="str">
        <f>IFERROR(IF(AND(WEEKDAY(N94)=1,VLOOKUP(N94,初期設定!$B$3:$C$14,2,FALSE)="休"),"日",VLOOKUP(N94,初期設定!$B$3:$C$14,2,FALSE)),TEXT(N94,"aaa"))</f>
        <v/>
      </c>
      <c r="O95" s="10" t="str">
        <f>IFERROR(IF(AND(WEEKDAY(O94)=1,VLOOKUP(O94,初期設定!$B$3:$C$14,2,FALSE)="休"),"日",VLOOKUP(O94,初期設定!$B$3:$C$14,2,FALSE)),TEXT(O94,"aaa"))</f>
        <v/>
      </c>
      <c r="P95" s="10" t="str">
        <f>IFERROR(IF(AND(WEEKDAY(P94)=1,VLOOKUP(P94,初期設定!$B$3:$C$14,2,FALSE)="休"),"日",VLOOKUP(P94,初期設定!$B$3:$C$14,2,FALSE)),TEXT(P94,"aaa"))</f>
        <v/>
      </c>
      <c r="Q95" s="10" t="str">
        <f>IFERROR(IF(AND(WEEKDAY(Q94)=1,VLOOKUP(Q94,初期設定!$B$3:$C$14,2,FALSE)="休"),"日",VLOOKUP(Q94,初期設定!$B$3:$C$14,2,FALSE)),TEXT(Q94,"aaa"))</f>
        <v/>
      </c>
      <c r="R95" s="10" t="str">
        <f>IFERROR(IF(AND(WEEKDAY(R94)=1,VLOOKUP(R94,初期設定!$B$3:$C$14,2,FALSE)="休"),"日",VLOOKUP(R94,初期設定!$B$3:$C$14,2,FALSE)),TEXT(R94,"aaa"))</f>
        <v/>
      </c>
      <c r="S95" s="10" t="str">
        <f>IFERROR(IF(AND(WEEKDAY(S94)=1,VLOOKUP(S94,初期設定!$B$3:$C$14,2,FALSE)="休"),"日",VLOOKUP(S94,初期設定!$B$3:$C$14,2,FALSE)),TEXT(S94,"aaa"))</f>
        <v/>
      </c>
      <c r="T95" s="18"/>
      <c r="V95" s="78"/>
      <c r="W95" s="78"/>
      <c r="X95" s="78"/>
      <c r="Y95" s="78"/>
      <c r="Z95" s="78"/>
      <c r="AA95" s="78"/>
      <c r="AB95" s="78"/>
      <c r="AC95" s="78"/>
      <c r="AD95" s="78"/>
      <c r="AE95" s="78"/>
    </row>
    <row r="96" spans="1:49" ht="14.25" x14ac:dyDescent="0.4">
      <c r="A96" s="96" t="s">
        <v>61</v>
      </c>
      <c r="C96" s="129" t="s">
        <v>51</v>
      </c>
      <c r="D96" s="58" t="s">
        <v>27</v>
      </c>
      <c r="E96" s="12"/>
      <c r="F96" s="12"/>
      <c r="G96" s="12"/>
      <c r="H96" s="12"/>
      <c r="I96" s="12"/>
      <c r="J96" s="12"/>
      <c r="K96" s="12"/>
      <c r="L96" s="12"/>
      <c r="M96" s="12"/>
      <c r="N96" s="12"/>
      <c r="O96" s="12"/>
      <c r="P96" s="12"/>
      <c r="Q96" s="12"/>
      <c r="R96" s="12"/>
      <c r="S96" s="12"/>
      <c r="T96" s="51"/>
      <c r="V96" s="78"/>
      <c r="W96" s="78"/>
      <c r="X96" s="78"/>
      <c r="Y96" s="78"/>
      <c r="Z96" s="78"/>
      <c r="AA96" s="78"/>
      <c r="AB96" s="78"/>
      <c r="AC96" s="78"/>
      <c r="AD96" s="78"/>
      <c r="AE96" s="78"/>
    </row>
    <row r="97" spans="1:49" ht="14.25" x14ac:dyDescent="0.4">
      <c r="A97" s="96" t="s">
        <v>61</v>
      </c>
      <c r="C97" s="130"/>
      <c r="D97" s="119" t="s">
        <v>52</v>
      </c>
      <c r="E97" s="40"/>
      <c r="F97" s="40"/>
      <c r="G97" s="40"/>
      <c r="H97" s="40"/>
      <c r="I97" s="40"/>
      <c r="J97" s="40"/>
      <c r="K97" s="40"/>
      <c r="L97" s="40"/>
      <c r="M97" s="40"/>
      <c r="N97" s="40"/>
      <c r="O97" s="40"/>
      <c r="P97" s="40"/>
      <c r="Q97" s="40"/>
      <c r="R97" s="40"/>
      <c r="S97" s="40"/>
      <c r="T97" s="120"/>
      <c r="V97" s="78"/>
      <c r="W97" s="78"/>
      <c r="X97" s="78"/>
      <c r="Y97" s="78"/>
      <c r="Z97" s="78"/>
      <c r="AA97" s="78"/>
      <c r="AB97" s="78"/>
      <c r="AC97" s="78"/>
      <c r="AD97" s="78"/>
      <c r="AE97" s="78"/>
    </row>
    <row r="98" spans="1:49" ht="14.25" x14ac:dyDescent="0.4">
      <c r="A98" s="96" t="s">
        <v>61</v>
      </c>
      <c r="C98" s="131"/>
      <c r="D98" s="59" t="s">
        <v>54</v>
      </c>
      <c r="E98" s="60"/>
      <c r="F98" s="60"/>
      <c r="G98" s="60"/>
      <c r="H98" s="60"/>
      <c r="I98" s="60"/>
      <c r="J98" s="60"/>
      <c r="K98" s="60"/>
      <c r="L98" s="60"/>
      <c r="M98" s="60"/>
      <c r="N98" s="60"/>
      <c r="O98" s="60"/>
      <c r="P98" s="60"/>
      <c r="Q98" s="60"/>
      <c r="R98" s="60"/>
      <c r="S98" s="60"/>
      <c r="T98" s="71"/>
      <c r="V98" s="78"/>
      <c r="W98" s="78"/>
      <c r="X98" s="78"/>
      <c r="Y98" s="78"/>
      <c r="Z98" s="78"/>
      <c r="AA98" s="78"/>
      <c r="AB98" s="78"/>
      <c r="AC98" s="78"/>
      <c r="AD98" s="78"/>
      <c r="AE98" s="78"/>
    </row>
    <row r="99" spans="1:49" ht="14.25" x14ac:dyDescent="0.4">
      <c r="A99" s="96" t="s">
        <v>61</v>
      </c>
      <c r="C99" s="141" t="s">
        <v>0</v>
      </c>
      <c r="D99" s="11" t="s">
        <v>27</v>
      </c>
      <c r="E99" s="12"/>
      <c r="F99" s="12"/>
      <c r="G99" s="12"/>
      <c r="H99" s="12"/>
      <c r="I99" s="12"/>
      <c r="J99" s="12"/>
      <c r="K99" s="12"/>
      <c r="L99" s="12"/>
      <c r="M99" s="12"/>
      <c r="N99" s="12"/>
      <c r="O99" s="12"/>
      <c r="P99" s="12"/>
      <c r="Q99" s="12"/>
      <c r="R99" s="12"/>
      <c r="S99" s="12"/>
      <c r="T99" s="51"/>
      <c r="V99" s="78"/>
      <c r="W99" s="78"/>
      <c r="X99" s="78"/>
      <c r="Y99" s="78"/>
      <c r="Z99" s="78"/>
      <c r="AA99" s="78"/>
      <c r="AB99" s="78"/>
      <c r="AC99" s="78"/>
      <c r="AD99" s="78"/>
      <c r="AE99" s="78"/>
    </row>
    <row r="100" spans="1:49" ht="14.25" x14ac:dyDescent="0.4">
      <c r="A100" s="96" t="s">
        <v>61</v>
      </c>
      <c r="C100" s="134"/>
      <c r="D100" s="13" t="s">
        <v>6</v>
      </c>
      <c r="E100" s="14"/>
      <c r="F100" s="14"/>
      <c r="G100" s="14"/>
      <c r="H100" s="14"/>
      <c r="I100" s="14"/>
      <c r="J100" s="14"/>
      <c r="K100" s="14"/>
      <c r="L100" s="14"/>
      <c r="M100" s="14"/>
      <c r="N100" s="14"/>
      <c r="O100" s="14"/>
      <c r="P100" s="14"/>
      <c r="Q100" s="14"/>
      <c r="R100" s="14"/>
      <c r="S100" s="14"/>
      <c r="T100" s="52"/>
      <c r="V100" s="78"/>
      <c r="W100" s="78"/>
      <c r="X100" s="78"/>
      <c r="Y100" s="78"/>
      <c r="Z100" s="78"/>
      <c r="AA100" s="78"/>
      <c r="AB100" s="78"/>
      <c r="AC100" s="78"/>
      <c r="AD100" s="78"/>
      <c r="AE100" s="78"/>
    </row>
    <row r="101" spans="1:49" ht="14.25" x14ac:dyDescent="0.4">
      <c r="A101" s="96" t="s">
        <v>61</v>
      </c>
      <c r="C101" s="132" t="s">
        <v>28</v>
      </c>
      <c r="D101" s="11" t="s">
        <v>27</v>
      </c>
      <c r="E101" s="12"/>
      <c r="F101" s="12"/>
      <c r="G101" s="12"/>
      <c r="H101" s="12"/>
      <c r="I101" s="12"/>
      <c r="J101" s="12"/>
      <c r="K101" s="12"/>
      <c r="L101" s="12"/>
      <c r="M101" s="12"/>
      <c r="N101" s="12"/>
      <c r="O101" s="12"/>
      <c r="P101" s="12"/>
      <c r="Q101" s="12"/>
      <c r="R101" s="12"/>
      <c r="S101" s="12"/>
      <c r="T101" s="51"/>
      <c r="V101" s="78"/>
      <c r="W101" s="78"/>
      <c r="X101" s="78"/>
      <c r="Y101" s="78"/>
      <c r="Z101" s="78"/>
      <c r="AA101" s="78"/>
      <c r="AB101" s="78"/>
      <c r="AC101" s="78"/>
      <c r="AD101" s="78"/>
      <c r="AE101" s="78"/>
    </row>
    <row r="102" spans="1:49" ht="14.25" x14ac:dyDescent="0.4">
      <c r="A102" s="96" t="s">
        <v>61</v>
      </c>
      <c r="C102" s="133"/>
      <c r="D102" s="42" t="s">
        <v>46</v>
      </c>
      <c r="E102" s="43"/>
      <c r="F102" s="43"/>
      <c r="G102" s="43"/>
      <c r="H102" s="43"/>
      <c r="I102" s="43"/>
      <c r="J102" s="43"/>
      <c r="K102" s="43"/>
      <c r="L102" s="43"/>
      <c r="M102" s="43"/>
      <c r="N102" s="43"/>
      <c r="O102" s="43"/>
      <c r="P102" s="43"/>
      <c r="Q102" s="43"/>
      <c r="R102" s="43"/>
      <c r="S102" s="43"/>
      <c r="T102" s="53"/>
      <c r="V102" s="78"/>
      <c r="W102" s="78"/>
      <c r="X102" s="78"/>
      <c r="Y102" s="78"/>
      <c r="Z102" s="78"/>
      <c r="AA102" s="78"/>
      <c r="AB102" s="78"/>
      <c r="AC102" s="78"/>
      <c r="AD102" s="78"/>
      <c r="AE102" s="78"/>
    </row>
    <row r="103" spans="1:49" ht="14.25" x14ac:dyDescent="0.4">
      <c r="A103" s="96" t="s">
        <v>61</v>
      </c>
      <c r="C103" s="134"/>
      <c r="D103" s="13" t="s">
        <v>47</v>
      </c>
      <c r="E103" s="44"/>
      <c r="F103" s="44"/>
      <c r="G103" s="44"/>
      <c r="H103" s="44"/>
      <c r="I103" s="44"/>
      <c r="J103" s="44"/>
      <c r="K103" s="44"/>
      <c r="L103" s="44"/>
      <c r="M103" s="44"/>
      <c r="N103" s="44"/>
      <c r="O103" s="44"/>
      <c r="P103" s="44"/>
      <c r="Q103" s="44"/>
      <c r="R103" s="44"/>
      <c r="S103" s="44"/>
      <c r="T103" s="54"/>
      <c r="V103" s="78"/>
      <c r="W103" s="78"/>
      <c r="X103" s="78"/>
      <c r="Y103" s="78"/>
      <c r="Z103" s="78"/>
      <c r="AA103" s="78"/>
      <c r="AB103" s="78"/>
      <c r="AC103" s="78"/>
      <c r="AD103" s="78"/>
      <c r="AE103" s="78"/>
    </row>
    <row r="104" spans="1:49" ht="14.25" x14ac:dyDescent="0.4">
      <c r="A104" s="96" t="s">
        <v>61</v>
      </c>
      <c r="C104" s="141" t="s">
        <v>71</v>
      </c>
      <c r="D104" s="11" t="s">
        <v>27</v>
      </c>
      <c r="E104" s="125"/>
      <c r="F104" s="125"/>
      <c r="G104" s="125"/>
      <c r="H104" s="125"/>
      <c r="I104" s="125"/>
      <c r="J104" s="125"/>
      <c r="K104" s="125"/>
      <c r="L104" s="125"/>
      <c r="M104" s="125"/>
      <c r="N104" s="125"/>
      <c r="O104" s="125"/>
      <c r="P104" s="125"/>
      <c r="Q104" s="125"/>
      <c r="R104" s="125"/>
      <c r="S104" s="125"/>
      <c r="T104" s="126"/>
      <c r="V104" s="78"/>
      <c r="W104" s="78"/>
      <c r="X104" s="78"/>
      <c r="Y104" s="78"/>
      <c r="Z104" s="78"/>
      <c r="AA104" s="78"/>
      <c r="AB104" s="78"/>
      <c r="AC104" s="78"/>
      <c r="AD104" s="78"/>
      <c r="AE104" s="78"/>
      <c r="AH104" s="123" t="str">
        <f t="shared" ref="AH104:AV104" si="13">E94</f>
        <v/>
      </c>
      <c r="AI104" s="123" t="str">
        <f t="shared" si="13"/>
        <v/>
      </c>
      <c r="AJ104" s="123" t="str">
        <f t="shared" si="13"/>
        <v/>
      </c>
      <c r="AK104" s="123" t="str">
        <f t="shared" si="13"/>
        <v/>
      </c>
      <c r="AL104" s="123" t="str">
        <f t="shared" si="13"/>
        <v/>
      </c>
      <c r="AM104" s="123" t="str">
        <f t="shared" si="13"/>
        <v/>
      </c>
      <c r="AN104" s="123" t="str">
        <f t="shared" si="13"/>
        <v/>
      </c>
      <c r="AO104" s="123" t="str">
        <f t="shared" si="13"/>
        <v/>
      </c>
      <c r="AP104" s="123" t="str">
        <f t="shared" si="13"/>
        <v/>
      </c>
      <c r="AQ104" s="123" t="str">
        <f t="shared" si="13"/>
        <v/>
      </c>
      <c r="AR104" s="123" t="str">
        <f t="shared" si="13"/>
        <v/>
      </c>
      <c r="AS104" s="123" t="str">
        <f t="shared" si="13"/>
        <v/>
      </c>
      <c r="AT104" s="123" t="str">
        <f t="shared" si="13"/>
        <v/>
      </c>
      <c r="AU104" s="123" t="str">
        <f t="shared" si="13"/>
        <v/>
      </c>
      <c r="AV104" s="123" t="str">
        <f t="shared" si="13"/>
        <v/>
      </c>
      <c r="AW104" s="123"/>
    </row>
    <row r="105" spans="1:49" ht="15" thickBot="1" x14ac:dyDescent="0.45">
      <c r="A105" s="96" t="s">
        <v>61</v>
      </c>
      <c r="C105" s="142"/>
      <c r="D105" s="21" t="s">
        <v>75</v>
      </c>
      <c r="E105" s="55"/>
      <c r="F105" s="55"/>
      <c r="G105" s="55"/>
      <c r="H105" s="55"/>
      <c r="I105" s="55"/>
      <c r="J105" s="55"/>
      <c r="K105" s="55"/>
      <c r="L105" s="55"/>
      <c r="M105" s="55"/>
      <c r="N105" s="55"/>
      <c r="O105" s="55"/>
      <c r="P105" s="55"/>
      <c r="Q105" s="55"/>
      <c r="R105" s="55"/>
      <c r="S105" s="55"/>
      <c r="T105" s="56"/>
      <c r="V105" s="78"/>
      <c r="W105" s="78"/>
      <c r="X105" s="78"/>
      <c r="Y105" s="78"/>
      <c r="Z105" s="78"/>
      <c r="AA105" s="78"/>
      <c r="AB105" s="78"/>
      <c r="AC105" s="78"/>
      <c r="AD105" s="78"/>
      <c r="AE105" s="78"/>
      <c r="AH105" s="128">
        <f t="shared" ref="AH105:AV105" si="14">VALUE(HOUR(E105)*60+MINUTE(E105))</f>
        <v>0</v>
      </c>
      <c r="AI105" s="128">
        <f t="shared" si="14"/>
        <v>0</v>
      </c>
      <c r="AJ105" s="128">
        <f t="shared" si="14"/>
        <v>0</v>
      </c>
      <c r="AK105" s="128">
        <f t="shared" si="14"/>
        <v>0</v>
      </c>
      <c r="AL105" s="128">
        <f t="shared" si="14"/>
        <v>0</v>
      </c>
      <c r="AM105" s="128">
        <f t="shared" si="14"/>
        <v>0</v>
      </c>
      <c r="AN105" s="128">
        <f t="shared" si="14"/>
        <v>0</v>
      </c>
      <c r="AO105" s="128">
        <f t="shared" si="14"/>
        <v>0</v>
      </c>
      <c r="AP105" s="128">
        <f t="shared" si="14"/>
        <v>0</v>
      </c>
      <c r="AQ105" s="128">
        <f t="shared" si="14"/>
        <v>0</v>
      </c>
      <c r="AR105" s="128">
        <f t="shared" si="14"/>
        <v>0</v>
      </c>
      <c r="AS105" s="128">
        <f t="shared" si="14"/>
        <v>0</v>
      </c>
      <c r="AT105" s="128">
        <f t="shared" si="14"/>
        <v>0</v>
      </c>
      <c r="AU105" s="128">
        <f t="shared" si="14"/>
        <v>0</v>
      </c>
      <c r="AV105" s="128">
        <f t="shared" si="14"/>
        <v>0</v>
      </c>
      <c r="AW105" s="128"/>
    </row>
    <row r="106" spans="1:49" ht="15" thickBot="1" x14ac:dyDescent="0.45">
      <c r="A106" s="96" t="s">
        <v>61</v>
      </c>
      <c r="C106" s="38"/>
      <c r="V106" s="88" t="s">
        <v>30</v>
      </c>
      <c r="AA106" s="9"/>
      <c r="AD106" s="9"/>
      <c r="AE106" s="22"/>
    </row>
    <row r="107" spans="1:49" ht="14.25" x14ac:dyDescent="0.4">
      <c r="A107" s="96" t="s">
        <v>61</v>
      </c>
      <c r="C107" s="156" t="s">
        <v>11</v>
      </c>
      <c r="D107" s="157"/>
      <c r="E107" s="158" t="str">
        <f>IF(E93="","",E93)</f>
        <v/>
      </c>
      <c r="F107" s="159"/>
      <c r="G107" s="159"/>
      <c r="H107" s="159"/>
      <c r="I107" s="159"/>
      <c r="J107" s="159"/>
      <c r="K107" s="159"/>
      <c r="L107" s="159"/>
      <c r="M107" s="159"/>
      <c r="N107" s="159"/>
      <c r="O107" s="159"/>
      <c r="P107" s="159"/>
      <c r="Q107" s="159"/>
      <c r="R107" s="159"/>
      <c r="S107" s="159"/>
      <c r="T107" s="160"/>
      <c r="V107" s="153" t="s">
        <v>26</v>
      </c>
      <c r="W107" s="154"/>
      <c r="X107" s="154"/>
      <c r="Y107" s="155"/>
      <c r="Z107" s="161" t="s">
        <v>23</v>
      </c>
      <c r="AA107" s="157"/>
      <c r="AB107" s="161" t="s">
        <v>24</v>
      </c>
      <c r="AC107" s="157"/>
      <c r="AD107" s="162" t="s">
        <v>25</v>
      </c>
      <c r="AE107" s="163"/>
    </row>
    <row r="108" spans="1:49" ht="14.25" x14ac:dyDescent="0.4">
      <c r="A108" s="96" t="s">
        <v>61</v>
      </c>
      <c r="C108" s="143" t="s">
        <v>3</v>
      </c>
      <c r="D108" s="144"/>
      <c r="E108" s="7" t="str">
        <f>IF(E107="","",S94+1)</f>
        <v/>
      </c>
      <c r="F108" s="7" t="str">
        <f>IF(E108="","",E108+1)</f>
        <v/>
      </c>
      <c r="G108" s="7" t="str">
        <f t="shared" ref="G108:S108" si="15">IF(F108="","",F108+1)</f>
        <v/>
      </c>
      <c r="H108" s="7" t="str">
        <f t="shared" si="15"/>
        <v/>
      </c>
      <c r="I108" s="7" t="str">
        <f t="shared" si="15"/>
        <v/>
      </c>
      <c r="J108" s="7" t="str">
        <f t="shared" si="15"/>
        <v/>
      </c>
      <c r="K108" s="7" t="str">
        <f t="shared" si="15"/>
        <v/>
      </c>
      <c r="L108" s="7" t="str">
        <f t="shared" si="15"/>
        <v/>
      </c>
      <c r="M108" s="7" t="str">
        <f t="shared" si="15"/>
        <v/>
      </c>
      <c r="N108" s="7" t="str">
        <f t="shared" si="15"/>
        <v/>
      </c>
      <c r="O108" s="7" t="str">
        <f t="shared" si="15"/>
        <v/>
      </c>
      <c r="P108" s="7" t="str">
        <f t="shared" si="15"/>
        <v/>
      </c>
      <c r="Q108" s="7" t="str">
        <f t="shared" si="15"/>
        <v/>
      </c>
      <c r="R108" s="7" t="str">
        <f t="shared" si="15"/>
        <v/>
      </c>
      <c r="S108" s="7" t="str">
        <f t="shared" si="15"/>
        <v/>
      </c>
      <c r="T108" s="17" t="str">
        <f>IF(S108="","",IF(DAY(S108+1)=1,"",S108+1))</f>
        <v/>
      </c>
      <c r="V108" s="164" t="s">
        <v>64</v>
      </c>
      <c r="W108" s="165"/>
      <c r="X108" s="165"/>
      <c r="Y108" s="72"/>
      <c r="Z108" s="15" t="s">
        <v>32</v>
      </c>
      <c r="AA108" s="25">
        <f>COUNTIF(E95:T95,"月")+COUNTIF(E95:T95,"火")+COUNTIF(E95:T95,"水")+COUNTIF(E95:T95,"木")+COUNTIF(E95:T95,"金")+COUNTIF(E109:T109,"月")+COUNTIF(E109:T109,"火")+COUNTIF(E109:T109,"水")+COUNTIF(E109:T109,"木")+COUNTIF(E109:T109,"金")</f>
        <v>0</v>
      </c>
      <c r="AB108" s="73"/>
      <c r="AC108" s="113"/>
      <c r="AD108" s="15"/>
      <c r="AE108" s="27"/>
    </row>
    <row r="109" spans="1:49" ht="14.25" x14ac:dyDescent="0.4">
      <c r="A109" s="96" t="s">
        <v>61</v>
      </c>
      <c r="C109" s="143" t="s">
        <v>4</v>
      </c>
      <c r="D109" s="144"/>
      <c r="E109" s="10" t="str">
        <f>IFERROR(IF(AND(WEEKDAY(E108)=1,VLOOKUP(E108,初期設定!$B$3:$C$14,2,FALSE)="休"),"日",VLOOKUP(E108,初期設定!$B$3:$C$14,2,FALSE)),TEXT(E108,"aaa"))</f>
        <v/>
      </c>
      <c r="F109" s="10" t="str">
        <f>IFERROR(IF(AND(WEEKDAY(F108)=1,VLOOKUP(F108,初期設定!$B$3:$C$14,2,FALSE)="休"),"日",VLOOKUP(F108,初期設定!$B$3:$C$14,2,FALSE)),TEXT(F108,"aaa"))</f>
        <v/>
      </c>
      <c r="G109" s="10" t="str">
        <f>IFERROR(IF(AND(WEEKDAY(G108)=1,VLOOKUP(G108,初期設定!$B$3:$C$14,2,FALSE)="休"),"日",VLOOKUP(G108,初期設定!$B$3:$C$14,2,FALSE)),TEXT(G108,"aaa"))</f>
        <v/>
      </c>
      <c r="H109" s="10" t="str">
        <f>IFERROR(IF(AND(WEEKDAY(H108)=1,VLOOKUP(H108,初期設定!$B$3:$C$14,2,FALSE)="休"),"日",VLOOKUP(H108,初期設定!$B$3:$C$14,2,FALSE)),TEXT(H108,"aaa"))</f>
        <v/>
      </c>
      <c r="I109" s="10" t="str">
        <f>IFERROR(IF(AND(WEEKDAY(I108)=1,VLOOKUP(I108,初期設定!$B$3:$C$14,2,FALSE)="休"),"日",VLOOKUP(I108,初期設定!$B$3:$C$14,2,FALSE)),TEXT(I108,"aaa"))</f>
        <v/>
      </c>
      <c r="J109" s="10" t="str">
        <f>IFERROR(IF(AND(WEEKDAY(J108)=1,VLOOKUP(J108,初期設定!$B$3:$C$14,2,FALSE)="休"),"日",VLOOKUP(J108,初期設定!$B$3:$C$14,2,FALSE)),TEXT(J108,"aaa"))</f>
        <v/>
      </c>
      <c r="K109" s="10" t="str">
        <f>IFERROR(IF(AND(WEEKDAY(K108)=1,VLOOKUP(K108,初期設定!$B$3:$C$14,2,FALSE)="休"),"日",VLOOKUP(K108,初期設定!$B$3:$C$14,2,FALSE)),TEXT(K108,"aaa"))</f>
        <v/>
      </c>
      <c r="L109" s="10" t="str">
        <f>IFERROR(IF(AND(WEEKDAY(L108)=1,VLOOKUP(L108,初期設定!$B$3:$C$14,2,FALSE)="休"),"日",VLOOKUP(L108,初期設定!$B$3:$C$14,2,FALSE)),TEXT(L108,"aaa"))</f>
        <v/>
      </c>
      <c r="M109" s="10" t="str">
        <f>IFERROR(IF(AND(WEEKDAY(M108)=1,VLOOKUP(M108,初期設定!$B$3:$C$14,2,FALSE)="休"),"日",VLOOKUP(M108,初期設定!$B$3:$C$14,2,FALSE)),TEXT(M108,"aaa"))</f>
        <v/>
      </c>
      <c r="N109" s="10" t="str">
        <f>IFERROR(IF(AND(WEEKDAY(N108)=1,VLOOKUP(N108,初期設定!$B$3:$C$14,2,FALSE)="休"),"日",VLOOKUP(N108,初期設定!$B$3:$C$14,2,FALSE)),TEXT(N108,"aaa"))</f>
        <v/>
      </c>
      <c r="O109" s="10" t="str">
        <f>IFERROR(IF(AND(WEEKDAY(O108)=1,VLOOKUP(O108,初期設定!$B$3:$C$14,2,FALSE)="休"),"日",VLOOKUP(O108,初期設定!$B$3:$C$14,2,FALSE)),TEXT(O108,"aaa"))</f>
        <v/>
      </c>
      <c r="P109" s="10" t="str">
        <f>IFERROR(IF(AND(WEEKDAY(P108)=1,VLOOKUP(P108,初期設定!$B$3:$C$14,2,FALSE)="休"),"日",VLOOKUP(P108,初期設定!$B$3:$C$14,2,FALSE)),TEXT(P108,"aaa"))</f>
        <v/>
      </c>
      <c r="Q109" s="10" t="str">
        <f>IFERROR(IF(AND(WEEKDAY(Q108)=1,VLOOKUP(Q108,初期設定!$B$3:$C$14,2,FALSE)="休"),"日",VLOOKUP(Q108,初期設定!$B$3:$C$14,2,FALSE)),TEXT(Q108,"aaa"))</f>
        <v/>
      </c>
      <c r="R109" s="10" t="str">
        <f>IFERROR(IF(AND(WEEKDAY(R108)=1,VLOOKUP(R108,初期設定!$B$3:$C$14,2,FALSE)="休"),"日",VLOOKUP(R108,初期設定!$B$3:$C$14,2,FALSE)),TEXT(R108,"aaa"))</f>
        <v/>
      </c>
      <c r="S109" s="10" t="str">
        <f>IFERROR(IF(AND(WEEKDAY(S108)=1,VLOOKUP(S108,初期設定!$B$3:$C$14,2,FALSE)="休"),"日",VLOOKUP(S108,初期設定!$B$3:$C$14,2,FALSE)),TEXT(S108,"aaa"))</f>
        <v/>
      </c>
      <c r="T109" s="18" t="str">
        <f>IFERROR(IF(AND(WEEKDAY(T108)=1,VLOOKUP(T108,初期設定!$B$3:$C$14,2,FALSE)="休"),"日",VLOOKUP(T108,初期設定!$B$3:$C$14,2,FALSE)),TEXT(T108,"aaa"))</f>
        <v/>
      </c>
      <c r="V109" s="86"/>
      <c r="W109" s="145" t="s">
        <v>53</v>
      </c>
      <c r="X109" s="146"/>
      <c r="Y109" s="75"/>
      <c r="Z109" s="16" t="s">
        <v>33</v>
      </c>
      <c r="AA109" s="84">
        <f>IFERROR(VLOOKUP(MONTH(E107),初期設定!$E$4:$F$7,2,FALSE),0)</f>
        <v>0</v>
      </c>
      <c r="AB109" s="74"/>
      <c r="AC109" s="114"/>
      <c r="AD109" s="85"/>
      <c r="AE109" s="28"/>
    </row>
    <row r="110" spans="1:49" ht="14.25" x14ac:dyDescent="0.4">
      <c r="A110" s="96" t="s">
        <v>61</v>
      </c>
      <c r="C110" s="129" t="s">
        <v>51</v>
      </c>
      <c r="D110" s="58" t="s">
        <v>27</v>
      </c>
      <c r="E110" s="12"/>
      <c r="F110" s="12"/>
      <c r="G110" s="12"/>
      <c r="H110" s="12"/>
      <c r="I110" s="12"/>
      <c r="J110" s="12"/>
      <c r="K110" s="12"/>
      <c r="L110" s="12"/>
      <c r="M110" s="12"/>
      <c r="N110" s="12"/>
      <c r="O110" s="12"/>
      <c r="P110" s="12"/>
      <c r="Q110" s="12"/>
      <c r="R110" s="12"/>
      <c r="S110" s="12"/>
      <c r="T110" s="19"/>
      <c r="V110" s="147" t="s">
        <v>51</v>
      </c>
      <c r="W110" s="148"/>
      <c r="X110" s="73" t="s">
        <v>27</v>
      </c>
      <c r="Y110" s="72" t="s">
        <v>45</v>
      </c>
      <c r="Z110" s="15"/>
      <c r="AA110" s="25">
        <f>COUNTIF(E96:T96,"○")+COUNTIF(E110:T110,"○")</f>
        <v>0</v>
      </c>
      <c r="AB110" s="73"/>
      <c r="AC110" s="113"/>
      <c r="AD110" s="15"/>
      <c r="AE110" s="27"/>
    </row>
    <row r="111" spans="1:49" ht="14.25" x14ac:dyDescent="0.4">
      <c r="A111" s="96" t="s">
        <v>61</v>
      </c>
      <c r="C111" s="130"/>
      <c r="D111" s="119" t="s">
        <v>52</v>
      </c>
      <c r="E111" s="40"/>
      <c r="F111" s="40"/>
      <c r="G111" s="40"/>
      <c r="H111" s="40"/>
      <c r="I111" s="40"/>
      <c r="J111" s="40"/>
      <c r="K111" s="40"/>
      <c r="L111" s="40"/>
      <c r="M111" s="40"/>
      <c r="N111" s="40"/>
      <c r="O111" s="40"/>
      <c r="P111" s="40"/>
      <c r="Q111" s="40"/>
      <c r="R111" s="40"/>
      <c r="S111" s="40"/>
      <c r="T111" s="41"/>
      <c r="V111" s="149"/>
      <c r="W111" s="150"/>
      <c r="X111" s="121" t="s">
        <v>6</v>
      </c>
      <c r="Y111" s="122" t="s">
        <v>21</v>
      </c>
      <c r="Z111" s="62"/>
      <c r="AA111" s="64">
        <f>COUNTIF(E97:T97,"●")+COUNTIF(E111:T111,"●")</f>
        <v>0</v>
      </c>
      <c r="AB111" s="121"/>
      <c r="AC111" s="115"/>
      <c r="AD111" s="62"/>
      <c r="AE111" s="66"/>
    </row>
    <row r="112" spans="1:49" ht="14.25" x14ac:dyDescent="0.4">
      <c r="A112" s="96" t="s">
        <v>61</v>
      </c>
      <c r="C112" s="131"/>
      <c r="D112" s="59" t="s">
        <v>54</v>
      </c>
      <c r="E112" s="60"/>
      <c r="F112" s="60"/>
      <c r="G112" s="60"/>
      <c r="H112" s="60"/>
      <c r="I112" s="60"/>
      <c r="J112" s="60"/>
      <c r="K112" s="60"/>
      <c r="L112" s="60"/>
      <c r="M112" s="60"/>
      <c r="N112" s="60"/>
      <c r="O112" s="60"/>
      <c r="P112" s="60"/>
      <c r="Q112" s="60"/>
      <c r="R112" s="60"/>
      <c r="S112" s="60"/>
      <c r="T112" s="61"/>
      <c r="V112" s="151"/>
      <c r="W112" s="152"/>
      <c r="X112" s="74"/>
      <c r="Y112" s="75"/>
      <c r="Z112" s="16"/>
      <c r="AA112" s="26"/>
      <c r="AB112" s="74"/>
      <c r="AC112" s="114"/>
      <c r="AD112" s="16"/>
      <c r="AE112" s="28"/>
    </row>
    <row r="113" spans="1:49" ht="14.25" x14ac:dyDescent="0.4">
      <c r="A113" s="96" t="s">
        <v>61</v>
      </c>
      <c r="C113" s="141" t="s">
        <v>0</v>
      </c>
      <c r="D113" s="11" t="s">
        <v>27</v>
      </c>
      <c r="E113" s="12"/>
      <c r="F113" s="12"/>
      <c r="G113" s="12"/>
      <c r="H113" s="12"/>
      <c r="I113" s="12"/>
      <c r="J113" s="12"/>
      <c r="K113" s="12"/>
      <c r="L113" s="12"/>
      <c r="M113" s="12"/>
      <c r="N113" s="12"/>
      <c r="O113" s="12"/>
      <c r="P113" s="12"/>
      <c r="Q113" s="12"/>
      <c r="R113" s="12"/>
      <c r="S113" s="12"/>
      <c r="T113" s="19"/>
      <c r="V113" s="135" t="s">
        <v>0</v>
      </c>
      <c r="W113" s="136"/>
      <c r="X113" s="15" t="s">
        <v>27</v>
      </c>
      <c r="Y113" s="23" t="s">
        <v>20</v>
      </c>
      <c r="Z113" s="15" t="s">
        <v>34</v>
      </c>
      <c r="AA113" s="25">
        <f>COUNTIF(E99:T99,"◇")+COUNTIF(E113:T113,"◇")</f>
        <v>0</v>
      </c>
      <c r="AB113" s="15"/>
      <c r="AC113" s="113"/>
      <c r="AD113" s="15"/>
      <c r="AE113" s="27"/>
    </row>
    <row r="114" spans="1:49" ht="14.25" x14ac:dyDescent="0.4">
      <c r="A114" s="96" t="s">
        <v>61</v>
      </c>
      <c r="C114" s="134"/>
      <c r="D114" s="13" t="s">
        <v>6</v>
      </c>
      <c r="E114" s="14"/>
      <c r="F114" s="14"/>
      <c r="G114" s="14"/>
      <c r="H114" s="14"/>
      <c r="I114" s="14"/>
      <c r="J114" s="14"/>
      <c r="K114" s="14"/>
      <c r="L114" s="14"/>
      <c r="M114" s="14"/>
      <c r="N114" s="14"/>
      <c r="O114" s="14"/>
      <c r="P114" s="14"/>
      <c r="Q114" s="14"/>
      <c r="R114" s="14"/>
      <c r="S114" s="14"/>
      <c r="T114" s="20"/>
      <c r="V114" s="139"/>
      <c r="W114" s="140"/>
      <c r="X114" s="16" t="s">
        <v>6</v>
      </c>
      <c r="Y114" s="24" t="s">
        <v>56</v>
      </c>
      <c r="Z114" s="16" t="s">
        <v>35</v>
      </c>
      <c r="AA114" s="26">
        <f>COUNTIF(E100:T100,"◆")+COUNTIF(E114:T114,"◆")</f>
        <v>0</v>
      </c>
      <c r="AB114" s="16"/>
      <c r="AC114" s="114"/>
      <c r="AD114" s="16" t="s">
        <v>36</v>
      </c>
      <c r="AE114" s="28" t="str">
        <f>IFERROR(ROUND(AA114-AA109*AA113/AA108,2),"")</f>
        <v/>
      </c>
    </row>
    <row r="115" spans="1:49" ht="14.25" x14ac:dyDescent="0.4">
      <c r="A115" s="96" t="s">
        <v>61</v>
      </c>
      <c r="C115" s="132" t="s">
        <v>28</v>
      </c>
      <c r="D115" s="11" t="s">
        <v>27</v>
      </c>
      <c r="E115" s="12"/>
      <c r="F115" s="12"/>
      <c r="G115" s="12"/>
      <c r="H115" s="12"/>
      <c r="I115" s="12"/>
      <c r="J115" s="12"/>
      <c r="K115" s="12"/>
      <c r="L115" s="12"/>
      <c r="M115" s="12"/>
      <c r="N115" s="12"/>
      <c r="O115" s="12"/>
      <c r="P115" s="12"/>
      <c r="Q115" s="12"/>
      <c r="R115" s="12"/>
      <c r="S115" s="12"/>
      <c r="T115" s="19"/>
      <c r="V115" s="135" t="s">
        <v>28</v>
      </c>
      <c r="W115" s="136"/>
      <c r="X115" s="15" t="s">
        <v>27</v>
      </c>
      <c r="Y115" s="23" t="s">
        <v>31</v>
      </c>
      <c r="Z115" s="15"/>
      <c r="AA115" s="25">
        <f>COUNTIF(E101:T101,"△")+COUNTIF(E115:T115,"△")</f>
        <v>0</v>
      </c>
      <c r="AB115" s="15"/>
      <c r="AC115" s="113"/>
      <c r="AD115" s="69"/>
      <c r="AE115" s="27"/>
    </row>
    <row r="116" spans="1:49" ht="14.25" x14ac:dyDescent="0.4">
      <c r="A116" s="96" t="s">
        <v>61</v>
      </c>
      <c r="C116" s="133"/>
      <c r="D116" s="42" t="s">
        <v>46</v>
      </c>
      <c r="E116" s="43"/>
      <c r="F116" s="43"/>
      <c r="G116" s="43"/>
      <c r="H116" s="43"/>
      <c r="I116" s="43"/>
      <c r="J116" s="43"/>
      <c r="K116" s="43"/>
      <c r="L116" s="43"/>
      <c r="M116" s="43"/>
      <c r="N116" s="43"/>
      <c r="O116" s="43"/>
      <c r="P116" s="43"/>
      <c r="Q116" s="43"/>
      <c r="R116" s="43"/>
      <c r="S116" s="43"/>
      <c r="T116" s="45"/>
      <c r="V116" s="137"/>
      <c r="W116" s="138"/>
      <c r="X116" s="62" t="s">
        <v>6</v>
      </c>
      <c r="Y116" s="63"/>
      <c r="Z116" s="62"/>
      <c r="AA116" s="65">
        <f>COUNTA(E102:T102)+COUNTA(E116:T116)</f>
        <v>0</v>
      </c>
      <c r="AB116" s="62"/>
      <c r="AC116" s="115"/>
      <c r="AD116" s="70"/>
      <c r="AE116" s="66"/>
    </row>
    <row r="117" spans="1:49" ht="14.25" x14ac:dyDescent="0.4">
      <c r="A117" s="96" t="s">
        <v>61</v>
      </c>
      <c r="C117" s="134"/>
      <c r="D117" s="13" t="s">
        <v>47</v>
      </c>
      <c r="E117" s="44"/>
      <c r="F117" s="44"/>
      <c r="G117" s="44"/>
      <c r="H117" s="44"/>
      <c r="I117" s="44"/>
      <c r="J117" s="44"/>
      <c r="K117" s="44"/>
      <c r="L117" s="44"/>
      <c r="M117" s="44"/>
      <c r="N117" s="44"/>
      <c r="O117" s="44"/>
      <c r="P117" s="44"/>
      <c r="Q117" s="44"/>
      <c r="R117" s="44"/>
      <c r="S117" s="44"/>
      <c r="T117" s="46"/>
      <c r="V117" s="139"/>
      <c r="W117" s="140"/>
      <c r="X117" s="16"/>
      <c r="Y117" s="26"/>
      <c r="Z117" s="67"/>
      <c r="AA117" s="26"/>
      <c r="AB117" s="67"/>
      <c r="AC117" s="114"/>
      <c r="AD117" s="68"/>
      <c r="AE117" s="107"/>
    </row>
    <row r="118" spans="1:49" ht="14.25" x14ac:dyDescent="0.4">
      <c r="A118" s="96" t="s">
        <v>61</v>
      </c>
      <c r="C118" s="141" t="s">
        <v>71</v>
      </c>
      <c r="D118" s="11" t="s">
        <v>27</v>
      </c>
      <c r="E118" s="125"/>
      <c r="F118" s="125"/>
      <c r="G118" s="125"/>
      <c r="H118" s="125"/>
      <c r="I118" s="125"/>
      <c r="J118" s="125"/>
      <c r="K118" s="125"/>
      <c r="L118" s="125"/>
      <c r="M118" s="125"/>
      <c r="N118" s="125"/>
      <c r="O118" s="125"/>
      <c r="P118" s="125"/>
      <c r="Q118" s="125"/>
      <c r="R118" s="125"/>
      <c r="S118" s="125"/>
      <c r="T118" s="127"/>
      <c r="V118" s="135" t="s">
        <v>1</v>
      </c>
      <c r="W118" s="136"/>
      <c r="X118" s="15" t="s">
        <v>27</v>
      </c>
      <c r="Y118" s="23" t="s">
        <v>74</v>
      </c>
      <c r="Z118" s="15" t="s">
        <v>38</v>
      </c>
      <c r="AA118" s="76">
        <f>COUNTA(E104:T104)+COUNTA(E118:T118)</f>
        <v>0</v>
      </c>
      <c r="AB118" s="15"/>
      <c r="AC118" s="113"/>
      <c r="AD118" s="15"/>
      <c r="AE118" s="27"/>
      <c r="AH118" s="123" t="str">
        <f t="shared" ref="AH118:AW118" si="16">E108</f>
        <v/>
      </c>
      <c r="AI118" s="123" t="str">
        <f t="shared" si="16"/>
        <v/>
      </c>
      <c r="AJ118" s="123" t="str">
        <f t="shared" si="16"/>
        <v/>
      </c>
      <c r="AK118" s="123" t="str">
        <f t="shared" si="16"/>
        <v/>
      </c>
      <c r="AL118" s="123" t="str">
        <f t="shared" si="16"/>
        <v/>
      </c>
      <c r="AM118" s="123" t="str">
        <f t="shared" si="16"/>
        <v/>
      </c>
      <c r="AN118" s="123" t="str">
        <f t="shared" si="16"/>
        <v/>
      </c>
      <c r="AO118" s="123" t="str">
        <f t="shared" si="16"/>
        <v/>
      </c>
      <c r="AP118" s="123" t="str">
        <f t="shared" si="16"/>
        <v/>
      </c>
      <c r="AQ118" s="123" t="str">
        <f t="shared" si="16"/>
        <v/>
      </c>
      <c r="AR118" s="123" t="str">
        <f t="shared" si="16"/>
        <v/>
      </c>
      <c r="AS118" s="123" t="str">
        <f t="shared" si="16"/>
        <v/>
      </c>
      <c r="AT118" s="123" t="str">
        <f t="shared" si="16"/>
        <v/>
      </c>
      <c r="AU118" s="123" t="str">
        <f t="shared" si="16"/>
        <v/>
      </c>
      <c r="AV118" s="123" t="str">
        <f t="shared" si="16"/>
        <v/>
      </c>
      <c r="AW118" s="123" t="str">
        <f t="shared" si="16"/>
        <v/>
      </c>
    </row>
    <row r="119" spans="1:49" ht="15" thickBot="1" x14ac:dyDescent="0.45">
      <c r="A119" s="96" t="s">
        <v>61</v>
      </c>
      <c r="C119" s="142"/>
      <c r="D119" s="21" t="s">
        <v>75</v>
      </c>
      <c r="E119" s="55"/>
      <c r="F119" s="55"/>
      <c r="G119" s="55"/>
      <c r="H119" s="55"/>
      <c r="I119" s="55"/>
      <c r="J119" s="55"/>
      <c r="K119" s="55"/>
      <c r="L119" s="55"/>
      <c r="M119" s="55"/>
      <c r="N119" s="55"/>
      <c r="O119" s="55"/>
      <c r="P119" s="55"/>
      <c r="Q119" s="55"/>
      <c r="R119" s="55"/>
      <c r="S119" s="55"/>
      <c r="T119" s="57"/>
      <c r="V119" s="137"/>
      <c r="W119" s="138"/>
      <c r="X119" s="79" t="s">
        <v>6</v>
      </c>
      <c r="Y119" s="80"/>
      <c r="Z119" s="79"/>
      <c r="AA119" s="81">
        <f>COUNTA(E105:T105)+COUNTA(E119:T119)</f>
        <v>0</v>
      </c>
      <c r="AB119" s="79" t="s">
        <v>39</v>
      </c>
      <c r="AC119" s="116">
        <f>SUM(AH105:AW105)/60+SUM(AH119:AW119)/60</f>
        <v>0</v>
      </c>
      <c r="AD119" s="82" t="s">
        <v>37</v>
      </c>
      <c r="AE119" s="83" t="str">
        <f>IFERROR(ROUND(AC119/8-AA109*AA118/AA108,2),"")</f>
        <v/>
      </c>
      <c r="AH119" s="128">
        <f>VALUE(HOUR(E119)*60+MINUTE(E119))</f>
        <v>0</v>
      </c>
      <c r="AI119" s="128">
        <f t="shared" ref="AI119:AW119" si="17">VALUE(HOUR(F119)*60+MINUTE(F119))</f>
        <v>0</v>
      </c>
      <c r="AJ119" s="128">
        <f t="shared" si="17"/>
        <v>0</v>
      </c>
      <c r="AK119" s="128">
        <f t="shared" si="17"/>
        <v>0</v>
      </c>
      <c r="AL119" s="128">
        <f t="shared" si="17"/>
        <v>0</v>
      </c>
      <c r="AM119" s="128">
        <f t="shared" si="17"/>
        <v>0</v>
      </c>
      <c r="AN119" s="128">
        <f t="shared" si="17"/>
        <v>0</v>
      </c>
      <c r="AO119" s="128">
        <f t="shared" si="17"/>
        <v>0</v>
      </c>
      <c r="AP119" s="128">
        <f t="shared" si="17"/>
        <v>0</v>
      </c>
      <c r="AQ119" s="128">
        <f t="shared" si="17"/>
        <v>0</v>
      </c>
      <c r="AR119" s="128">
        <f t="shared" si="17"/>
        <v>0</v>
      </c>
      <c r="AS119" s="128">
        <f t="shared" si="17"/>
        <v>0</v>
      </c>
      <c r="AT119" s="128">
        <f t="shared" si="17"/>
        <v>0</v>
      </c>
      <c r="AU119" s="128">
        <f t="shared" si="17"/>
        <v>0</v>
      </c>
      <c r="AV119" s="128">
        <f t="shared" si="17"/>
        <v>0</v>
      </c>
      <c r="AW119" s="128">
        <f t="shared" si="17"/>
        <v>0</v>
      </c>
    </row>
    <row r="120" spans="1:49" ht="15" thickTop="1" x14ac:dyDescent="0.15">
      <c r="A120" s="96" t="s">
        <v>61</v>
      </c>
      <c r="C120" s="89" t="s">
        <v>48</v>
      </c>
      <c r="V120" s="100"/>
      <c r="W120" s="101"/>
      <c r="X120" s="101"/>
      <c r="Y120" s="101"/>
      <c r="Z120" s="101"/>
      <c r="AA120" s="101"/>
      <c r="AB120" s="117" t="s">
        <v>66</v>
      </c>
      <c r="AC120" s="102"/>
      <c r="AD120" s="103"/>
      <c r="AE120" s="108">
        <f>IFERROR(AE114+AE119,0)</f>
        <v>0</v>
      </c>
    </row>
    <row r="121" spans="1:49" s="48" customFormat="1" ht="15" thickBot="1" x14ac:dyDescent="0.2">
      <c r="A121" s="96" t="s">
        <v>61</v>
      </c>
      <c r="C121" s="90" t="s">
        <v>76</v>
      </c>
      <c r="F121" s="8"/>
      <c r="G121" s="8"/>
      <c r="H121" s="8"/>
      <c r="I121" s="8"/>
      <c r="V121" s="104"/>
      <c r="W121" s="105"/>
      <c r="X121" s="105"/>
      <c r="Y121" s="105"/>
      <c r="Z121" s="105"/>
      <c r="AA121" s="77"/>
      <c r="AB121" s="118" t="s">
        <v>67</v>
      </c>
      <c r="AC121" s="106"/>
      <c r="AD121" s="77"/>
      <c r="AE121" s="29">
        <f>IFERROR(AE78+AE120,0)</f>
        <v>0</v>
      </c>
      <c r="AF121" s="8"/>
      <c r="AG121" s="99"/>
      <c r="AH121" s="99"/>
      <c r="AI121" s="99"/>
      <c r="AJ121" s="99"/>
      <c r="AK121" s="99"/>
      <c r="AL121" s="99"/>
      <c r="AM121" s="99"/>
      <c r="AN121" s="99"/>
      <c r="AO121" s="99"/>
      <c r="AP121" s="99"/>
      <c r="AQ121" s="99"/>
      <c r="AR121" s="99"/>
      <c r="AS121" s="99"/>
      <c r="AT121" s="99"/>
      <c r="AU121" s="99"/>
      <c r="AV121" s="99"/>
      <c r="AW121" s="99"/>
    </row>
    <row r="122" spans="1:49" s="48" customFormat="1" ht="12" x14ac:dyDescent="0.15">
      <c r="A122" s="98" t="s">
        <v>61</v>
      </c>
      <c r="C122" s="90" t="s">
        <v>77</v>
      </c>
      <c r="V122" s="91" t="s">
        <v>57</v>
      </c>
      <c r="W122" s="91"/>
      <c r="X122" s="91"/>
      <c r="Y122" s="91"/>
      <c r="Z122" s="91"/>
      <c r="AA122" s="92"/>
      <c r="AB122" s="91"/>
      <c r="AC122" s="91"/>
      <c r="AD122" s="92"/>
      <c r="AE122" s="93"/>
      <c r="AG122" s="99"/>
      <c r="AH122" s="99"/>
      <c r="AI122" s="99"/>
      <c r="AJ122" s="99"/>
      <c r="AK122" s="99"/>
      <c r="AL122" s="99"/>
      <c r="AM122" s="99"/>
      <c r="AN122" s="99"/>
      <c r="AO122" s="99"/>
      <c r="AP122" s="99"/>
      <c r="AQ122" s="99"/>
      <c r="AR122" s="99"/>
      <c r="AS122" s="99"/>
      <c r="AT122" s="99"/>
      <c r="AU122" s="99"/>
      <c r="AV122" s="99"/>
      <c r="AW122" s="99"/>
    </row>
    <row r="123" spans="1:49" s="48" customFormat="1" ht="12" x14ac:dyDescent="0.15">
      <c r="A123" s="98" t="s">
        <v>61</v>
      </c>
      <c r="C123" s="90" t="s">
        <v>73</v>
      </c>
      <c r="V123" s="94" t="s">
        <v>59</v>
      </c>
      <c r="W123" s="91"/>
      <c r="X123" s="91"/>
      <c r="Y123" s="91"/>
      <c r="Z123" s="91"/>
      <c r="AA123" s="92"/>
      <c r="AB123" s="91"/>
      <c r="AC123" s="91"/>
      <c r="AD123" s="92"/>
      <c r="AE123" s="93"/>
      <c r="AG123" s="99"/>
      <c r="AH123" s="99"/>
      <c r="AI123" s="99"/>
      <c r="AJ123" s="99"/>
      <c r="AK123" s="99"/>
      <c r="AL123" s="99"/>
      <c r="AM123" s="99"/>
      <c r="AN123" s="99"/>
      <c r="AO123" s="99"/>
      <c r="AP123" s="99"/>
      <c r="AQ123" s="99"/>
      <c r="AR123" s="99"/>
      <c r="AS123" s="99"/>
      <c r="AT123" s="99"/>
      <c r="AU123" s="99"/>
      <c r="AV123" s="99"/>
      <c r="AW123" s="99"/>
    </row>
    <row r="124" spans="1:49" s="48" customFormat="1" ht="12" x14ac:dyDescent="0.15">
      <c r="A124" s="98" t="s">
        <v>61</v>
      </c>
      <c r="C124" s="90" t="s">
        <v>72</v>
      </c>
      <c r="V124" s="95" t="s">
        <v>58</v>
      </c>
      <c r="W124" s="91"/>
      <c r="X124" s="91"/>
      <c r="Y124" s="91"/>
      <c r="Z124" s="91"/>
      <c r="AA124" s="92"/>
      <c r="AB124" s="91"/>
      <c r="AC124" s="91"/>
      <c r="AD124" s="92"/>
      <c r="AE124" s="93"/>
      <c r="AG124" s="99"/>
      <c r="AH124" s="99"/>
      <c r="AI124" s="99"/>
      <c r="AJ124" s="99"/>
      <c r="AK124" s="99"/>
      <c r="AL124" s="99"/>
      <c r="AM124" s="99"/>
      <c r="AN124" s="99"/>
      <c r="AO124" s="99"/>
      <c r="AP124" s="99"/>
      <c r="AQ124" s="99"/>
      <c r="AR124" s="99"/>
      <c r="AS124" s="99"/>
      <c r="AT124" s="99"/>
      <c r="AU124" s="99"/>
      <c r="AV124" s="99"/>
      <c r="AW124" s="99"/>
    </row>
    <row r="125" spans="1:49" s="48" customFormat="1" ht="12" x14ac:dyDescent="0.15">
      <c r="A125" s="98" t="s">
        <v>61</v>
      </c>
      <c r="C125" s="90" t="s">
        <v>78</v>
      </c>
      <c r="V125" s="94" t="s">
        <v>60</v>
      </c>
      <c r="W125" s="91"/>
      <c r="X125" s="91"/>
      <c r="Y125" s="91"/>
      <c r="Z125" s="91"/>
      <c r="AA125" s="92"/>
      <c r="AB125" s="91"/>
      <c r="AC125" s="91"/>
      <c r="AD125" s="92"/>
      <c r="AE125" s="93"/>
      <c r="AG125" s="99"/>
      <c r="AH125" s="99"/>
      <c r="AI125" s="99"/>
      <c r="AJ125" s="99"/>
      <c r="AK125" s="99"/>
      <c r="AL125" s="99"/>
      <c r="AM125" s="99"/>
      <c r="AN125" s="99"/>
      <c r="AO125" s="99"/>
      <c r="AP125" s="99"/>
      <c r="AQ125" s="99"/>
      <c r="AR125" s="99"/>
      <c r="AS125" s="99"/>
      <c r="AT125" s="99"/>
      <c r="AU125" s="99"/>
      <c r="AV125" s="99"/>
      <c r="AW125" s="99"/>
    </row>
    <row r="126" spans="1:49" s="48" customFormat="1" ht="12" x14ac:dyDescent="0.15">
      <c r="A126" s="98" t="s">
        <v>61</v>
      </c>
      <c r="C126" s="90" t="s">
        <v>79</v>
      </c>
      <c r="V126" s="95" t="s">
        <v>62</v>
      </c>
      <c r="W126" s="91"/>
      <c r="X126" s="91"/>
      <c r="Y126" s="91"/>
      <c r="Z126" s="91"/>
      <c r="AA126" s="92"/>
      <c r="AB126" s="91"/>
      <c r="AC126" s="91"/>
      <c r="AD126" s="92"/>
      <c r="AE126" s="93"/>
      <c r="AG126" s="99"/>
      <c r="AH126" s="99"/>
      <c r="AI126" s="99"/>
      <c r="AJ126" s="99"/>
      <c r="AK126" s="99"/>
      <c r="AL126" s="99"/>
      <c r="AM126" s="99"/>
      <c r="AN126" s="99"/>
      <c r="AO126" s="99"/>
      <c r="AP126" s="99"/>
      <c r="AQ126" s="99"/>
      <c r="AR126" s="99"/>
      <c r="AS126" s="99"/>
      <c r="AT126" s="99"/>
      <c r="AU126" s="99"/>
      <c r="AV126" s="99"/>
      <c r="AW126" s="99"/>
    </row>
    <row r="127" spans="1:49" s="48" customFormat="1" ht="12" x14ac:dyDescent="0.15">
      <c r="A127" s="98" t="s">
        <v>61</v>
      </c>
      <c r="C127" s="90" t="s">
        <v>80</v>
      </c>
      <c r="V127" s="48" t="s">
        <v>68</v>
      </c>
      <c r="AA127" s="49"/>
      <c r="AD127" s="49"/>
      <c r="AE127" s="50"/>
      <c r="AG127" s="99"/>
      <c r="AH127" s="99"/>
      <c r="AI127" s="99"/>
      <c r="AJ127" s="99"/>
      <c r="AK127" s="99"/>
      <c r="AL127" s="99"/>
      <c r="AM127" s="99"/>
      <c r="AN127" s="99"/>
      <c r="AO127" s="99"/>
      <c r="AP127" s="99"/>
      <c r="AQ127" s="99"/>
      <c r="AR127" s="99"/>
      <c r="AS127" s="99"/>
      <c r="AT127" s="99"/>
      <c r="AU127" s="99"/>
      <c r="AV127" s="99"/>
      <c r="AW127" s="99"/>
    </row>
    <row r="128" spans="1:49" s="48" customFormat="1" ht="12" x14ac:dyDescent="0.15">
      <c r="A128" s="98" t="s">
        <v>61</v>
      </c>
      <c r="C128" s="90" t="s">
        <v>82</v>
      </c>
      <c r="V128" s="47" t="s">
        <v>69</v>
      </c>
      <c r="AA128" s="49"/>
      <c r="AD128" s="49"/>
      <c r="AE128" s="50"/>
      <c r="AG128" s="99"/>
      <c r="AH128" s="99"/>
      <c r="AI128" s="99"/>
      <c r="AJ128" s="99"/>
      <c r="AK128" s="99"/>
      <c r="AL128" s="99"/>
      <c r="AM128" s="99"/>
      <c r="AN128" s="99"/>
      <c r="AO128" s="99"/>
      <c r="AP128" s="99"/>
      <c r="AQ128" s="99"/>
      <c r="AR128" s="99"/>
      <c r="AS128" s="99"/>
      <c r="AT128" s="99"/>
      <c r="AU128" s="99"/>
      <c r="AV128" s="99"/>
      <c r="AW128" s="99"/>
    </row>
    <row r="129" spans="1:49" s="48" customFormat="1" ht="12" x14ac:dyDescent="0.15">
      <c r="A129" s="98" t="s">
        <v>61</v>
      </c>
      <c r="C129" s="90" t="s">
        <v>83</v>
      </c>
      <c r="V129" s="47" t="s">
        <v>88</v>
      </c>
      <c r="AG129" s="99"/>
      <c r="AH129" s="99"/>
      <c r="AI129" s="99"/>
      <c r="AJ129" s="99"/>
      <c r="AK129" s="99"/>
      <c r="AL129" s="99"/>
      <c r="AM129" s="99"/>
      <c r="AN129" s="99"/>
      <c r="AO129" s="99"/>
      <c r="AP129" s="99"/>
      <c r="AQ129" s="99"/>
      <c r="AR129" s="99"/>
      <c r="AS129" s="99"/>
      <c r="AT129" s="99"/>
      <c r="AU129" s="99"/>
      <c r="AV129" s="99"/>
      <c r="AW129" s="99"/>
    </row>
    <row r="130" spans="1:49" x14ac:dyDescent="0.15">
      <c r="A130" s="98" t="s">
        <v>61</v>
      </c>
      <c r="B130" s="48"/>
      <c r="C130" s="90" t="s">
        <v>81</v>
      </c>
      <c r="F130" s="48"/>
      <c r="G130" s="48"/>
      <c r="H130" s="48"/>
      <c r="I130" s="48"/>
      <c r="V130" s="48"/>
      <c r="W130" s="48"/>
      <c r="X130" s="48"/>
      <c r="Y130" s="48"/>
      <c r="Z130" s="48"/>
      <c r="AA130" s="48"/>
      <c r="AB130" s="48"/>
      <c r="AC130" s="48"/>
      <c r="AD130" s="48"/>
      <c r="AE130" s="48"/>
    </row>
    <row r="131" spans="1:49" x14ac:dyDescent="0.15">
      <c r="A131" s="98" t="s">
        <v>61</v>
      </c>
      <c r="C131" s="90" t="s">
        <v>84</v>
      </c>
      <c r="V131" s="48"/>
      <c r="W131" s="48"/>
      <c r="X131" s="48"/>
      <c r="Y131" s="48"/>
      <c r="Z131" s="48"/>
      <c r="AA131" s="48"/>
      <c r="AB131" s="48"/>
      <c r="AC131" s="48"/>
      <c r="AD131" s="48"/>
      <c r="AE131" s="48"/>
    </row>
    <row r="132" spans="1:49" x14ac:dyDescent="0.15">
      <c r="A132" s="98" t="s">
        <v>61</v>
      </c>
      <c r="C132" s="89" t="s">
        <v>49</v>
      </c>
      <c r="V132" s="48"/>
      <c r="W132" s="48"/>
      <c r="X132" s="48"/>
      <c r="Y132" s="48"/>
      <c r="Z132" s="48"/>
      <c r="AA132" s="48"/>
      <c r="AB132" s="48"/>
      <c r="AC132" s="48"/>
      <c r="AD132" s="48"/>
      <c r="AE132" s="48"/>
    </row>
    <row r="133" spans="1:49" x14ac:dyDescent="0.15">
      <c r="A133" s="98" t="s">
        <v>61</v>
      </c>
      <c r="C133" s="90" t="s">
        <v>50</v>
      </c>
      <c r="V133" s="48"/>
      <c r="W133" s="48"/>
      <c r="X133" s="48"/>
      <c r="Y133" s="48"/>
      <c r="Z133" s="48"/>
      <c r="AA133" s="48"/>
      <c r="AB133" s="48"/>
      <c r="AC133" s="48"/>
      <c r="AD133" s="48"/>
      <c r="AE133" s="48"/>
    </row>
    <row r="134" spans="1:49" x14ac:dyDescent="0.4">
      <c r="A134" s="98" t="s">
        <v>61</v>
      </c>
      <c r="V134" s="48"/>
      <c r="W134" s="48"/>
      <c r="X134" s="48"/>
      <c r="Y134" s="48"/>
      <c r="Z134" s="48"/>
      <c r="AA134" s="48"/>
      <c r="AB134" s="48"/>
      <c r="AC134" s="48"/>
      <c r="AD134" s="48"/>
      <c r="AE134" s="48"/>
    </row>
    <row r="135" spans="1:49" ht="15" thickBot="1" x14ac:dyDescent="0.45">
      <c r="A135" s="96" t="s">
        <v>61</v>
      </c>
      <c r="C135" s="88" t="s">
        <v>29</v>
      </c>
    </row>
    <row r="136" spans="1:49" ht="14.25" x14ac:dyDescent="0.4">
      <c r="A136" s="96" t="s">
        <v>61</v>
      </c>
      <c r="C136" s="156" t="s">
        <v>11</v>
      </c>
      <c r="D136" s="157"/>
      <c r="E136" s="158" t="str">
        <f>IF(E93="","",DATE(YEAR(E93),MONTH(E93)+1,1))</f>
        <v/>
      </c>
      <c r="F136" s="159"/>
      <c r="G136" s="159"/>
      <c r="H136" s="159"/>
      <c r="I136" s="159"/>
      <c r="J136" s="159"/>
      <c r="K136" s="159"/>
      <c r="L136" s="159"/>
      <c r="M136" s="159"/>
      <c r="N136" s="159"/>
      <c r="O136" s="159"/>
      <c r="P136" s="159"/>
      <c r="Q136" s="159"/>
      <c r="R136" s="159"/>
      <c r="S136" s="159"/>
      <c r="T136" s="160"/>
      <c r="V136" s="78"/>
    </row>
    <row r="137" spans="1:49" ht="14.25" x14ac:dyDescent="0.4">
      <c r="A137" s="96" t="s">
        <v>61</v>
      </c>
      <c r="C137" s="143" t="s">
        <v>3</v>
      </c>
      <c r="D137" s="144"/>
      <c r="E137" s="7" t="str">
        <f>IF(E136=0,"",E136)</f>
        <v/>
      </c>
      <c r="F137" s="7" t="str">
        <f>IF(E137="","",E137+1)</f>
        <v/>
      </c>
      <c r="G137" s="7" t="str">
        <f t="shared" ref="G137:S137" si="18">IF(F137="","",F137+1)</f>
        <v/>
      </c>
      <c r="H137" s="7" t="str">
        <f t="shared" si="18"/>
        <v/>
      </c>
      <c r="I137" s="7" t="str">
        <f t="shared" si="18"/>
        <v/>
      </c>
      <c r="J137" s="7" t="str">
        <f t="shared" si="18"/>
        <v/>
      </c>
      <c r="K137" s="7" t="str">
        <f t="shared" si="18"/>
        <v/>
      </c>
      <c r="L137" s="7" t="str">
        <f t="shared" si="18"/>
        <v/>
      </c>
      <c r="M137" s="7" t="str">
        <f t="shared" si="18"/>
        <v/>
      </c>
      <c r="N137" s="7" t="str">
        <f t="shared" si="18"/>
        <v/>
      </c>
      <c r="O137" s="7" t="str">
        <f t="shared" si="18"/>
        <v/>
      </c>
      <c r="P137" s="7" t="str">
        <f t="shared" si="18"/>
        <v/>
      </c>
      <c r="Q137" s="7" t="str">
        <f t="shared" si="18"/>
        <v/>
      </c>
      <c r="R137" s="7" t="str">
        <f t="shared" si="18"/>
        <v/>
      </c>
      <c r="S137" s="7" t="str">
        <f t="shared" si="18"/>
        <v/>
      </c>
      <c r="T137" s="17"/>
      <c r="V137" s="78"/>
    </row>
    <row r="138" spans="1:49" ht="14.25" x14ac:dyDescent="0.4">
      <c r="A138" s="96" t="s">
        <v>61</v>
      </c>
      <c r="C138" s="143" t="s">
        <v>4</v>
      </c>
      <c r="D138" s="144"/>
      <c r="E138" s="10" t="str">
        <f>IFERROR(IF(AND(WEEKDAY(E137)=1,VLOOKUP(E137,初期設定!$B$3:$C$14,2,FALSE)="休"),"日",VLOOKUP(E137,初期設定!$B$3:$C$14,2,FALSE)),TEXT(E137,"aaa"))</f>
        <v/>
      </c>
      <c r="F138" s="10" t="str">
        <f>IFERROR(IF(AND(WEEKDAY(F137)=1,VLOOKUP(F137,初期設定!$B$3:$C$14,2,FALSE)="休"),"日",VLOOKUP(F137,初期設定!$B$3:$C$14,2,FALSE)),TEXT(F137,"aaa"))</f>
        <v/>
      </c>
      <c r="G138" s="10" t="str">
        <f>IFERROR(IF(AND(WEEKDAY(G137)=1,VLOOKUP(G137,初期設定!$B$3:$C$14,2,FALSE)="休"),"日",VLOOKUP(G137,初期設定!$B$3:$C$14,2,FALSE)),TEXT(G137,"aaa"))</f>
        <v/>
      </c>
      <c r="H138" s="10" t="str">
        <f>IFERROR(IF(AND(WEEKDAY(H137)=1,VLOOKUP(H137,初期設定!$B$3:$C$14,2,FALSE)="休"),"日",VLOOKUP(H137,初期設定!$B$3:$C$14,2,FALSE)),TEXT(H137,"aaa"))</f>
        <v/>
      </c>
      <c r="I138" s="10" t="str">
        <f>IFERROR(IF(AND(WEEKDAY(I137)=1,VLOOKUP(I137,初期設定!$B$3:$C$14,2,FALSE)="休"),"日",VLOOKUP(I137,初期設定!$B$3:$C$14,2,FALSE)),TEXT(I137,"aaa"))</f>
        <v/>
      </c>
      <c r="J138" s="10" t="str">
        <f>IFERROR(IF(AND(WEEKDAY(J137)=1,VLOOKUP(J137,初期設定!$B$3:$C$14,2,FALSE)="休"),"日",VLOOKUP(J137,初期設定!$B$3:$C$14,2,FALSE)),TEXT(J137,"aaa"))</f>
        <v/>
      </c>
      <c r="K138" s="10" t="str">
        <f>IFERROR(IF(AND(WEEKDAY(K137)=1,VLOOKUP(K137,初期設定!$B$3:$C$14,2,FALSE)="休"),"日",VLOOKUP(K137,初期設定!$B$3:$C$14,2,FALSE)),TEXT(K137,"aaa"))</f>
        <v/>
      </c>
      <c r="L138" s="10" t="str">
        <f>IFERROR(IF(AND(WEEKDAY(L137)=1,VLOOKUP(L137,初期設定!$B$3:$C$14,2,FALSE)="休"),"日",VLOOKUP(L137,初期設定!$B$3:$C$14,2,FALSE)),TEXT(L137,"aaa"))</f>
        <v/>
      </c>
      <c r="M138" s="10" t="str">
        <f>IFERROR(IF(AND(WEEKDAY(M137)=1,VLOOKUP(M137,初期設定!$B$3:$C$14,2,FALSE)="休"),"日",VLOOKUP(M137,初期設定!$B$3:$C$14,2,FALSE)),TEXT(M137,"aaa"))</f>
        <v/>
      </c>
      <c r="N138" s="10" t="str">
        <f>IFERROR(IF(AND(WEEKDAY(N137)=1,VLOOKUP(N137,初期設定!$B$3:$C$14,2,FALSE)="休"),"日",VLOOKUP(N137,初期設定!$B$3:$C$14,2,FALSE)),TEXT(N137,"aaa"))</f>
        <v/>
      </c>
      <c r="O138" s="10" t="str">
        <f>IFERROR(IF(AND(WEEKDAY(O137)=1,VLOOKUP(O137,初期設定!$B$3:$C$14,2,FALSE)="休"),"日",VLOOKUP(O137,初期設定!$B$3:$C$14,2,FALSE)),TEXT(O137,"aaa"))</f>
        <v/>
      </c>
      <c r="P138" s="10" t="str">
        <f>IFERROR(IF(AND(WEEKDAY(P137)=1,VLOOKUP(P137,初期設定!$B$3:$C$14,2,FALSE)="休"),"日",VLOOKUP(P137,初期設定!$B$3:$C$14,2,FALSE)),TEXT(P137,"aaa"))</f>
        <v/>
      </c>
      <c r="Q138" s="10" t="str">
        <f>IFERROR(IF(AND(WEEKDAY(Q137)=1,VLOOKUP(Q137,初期設定!$B$3:$C$14,2,FALSE)="休"),"日",VLOOKUP(Q137,初期設定!$B$3:$C$14,2,FALSE)),TEXT(Q137,"aaa"))</f>
        <v/>
      </c>
      <c r="R138" s="10" t="str">
        <f>IFERROR(IF(AND(WEEKDAY(R137)=1,VLOOKUP(R137,初期設定!$B$3:$C$14,2,FALSE)="休"),"日",VLOOKUP(R137,初期設定!$B$3:$C$14,2,FALSE)),TEXT(R137,"aaa"))</f>
        <v/>
      </c>
      <c r="S138" s="10" t="str">
        <f>IFERROR(IF(AND(WEEKDAY(S137)=1,VLOOKUP(S137,初期設定!$B$3:$C$14,2,FALSE)="休"),"日",VLOOKUP(S137,初期設定!$B$3:$C$14,2,FALSE)),TEXT(S137,"aaa"))</f>
        <v/>
      </c>
      <c r="T138" s="18"/>
      <c r="V138" s="78"/>
    </row>
    <row r="139" spans="1:49" ht="14.25" x14ac:dyDescent="0.4">
      <c r="A139" s="96" t="s">
        <v>61</v>
      </c>
      <c r="C139" s="129" t="s">
        <v>51</v>
      </c>
      <c r="D139" s="58" t="s">
        <v>27</v>
      </c>
      <c r="E139" s="12"/>
      <c r="F139" s="12"/>
      <c r="G139" s="12"/>
      <c r="H139" s="12"/>
      <c r="I139" s="12"/>
      <c r="J139" s="12"/>
      <c r="K139" s="12"/>
      <c r="L139" s="12"/>
      <c r="M139" s="12"/>
      <c r="N139" s="12"/>
      <c r="O139" s="12"/>
      <c r="P139" s="12"/>
      <c r="Q139" s="12"/>
      <c r="R139" s="12"/>
      <c r="S139" s="12"/>
      <c r="T139" s="51"/>
      <c r="V139" s="78"/>
    </row>
    <row r="140" spans="1:49" ht="14.25" x14ac:dyDescent="0.4">
      <c r="A140" s="96" t="s">
        <v>61</v>
      </c>
      <c r="C140" s="130"/>
      <c r="D140" s="119" t="s">
        <v>52</v>
      </c>
      <c r="E140" s="40"/>
      <c r="F140" s="40"/>
      <c r="G140" s="40"/>
      <c r="H140" s="40"/>
      <c r="I140" s="40"/>
      <c r="J140" s="40"/>
      <c r="K140" s="40"/>
      <c r="L140" s="40"/>
      <c r="M140" s="40"/>
      <c r="N140" s="40"/>
      <c r="O140" s="40"/>
      <c r="P140" s="40"/>
      <c r="Q140" s="40"/>
      <c r="R140" s="40"/>
      <c r="S140" s="40"/>
      <c r="T140" s="120"/>
      <c r="V140" s="78"/>
    </row>
    <row r="141" spans="1:49" ht="14.25" x14ac:dyDescent="0.4">
      <c r="A141" s="96" t="s">
        <v>61</v>
      </c>
      <c r="C141" s="131"/>
      <c r="D141" s="59" t="s">
        <v>54</v>
      </c>
      <c r="E141" s="60"/>
      <c r="F141" s="60"/>
      <c r="G141" s="60"/>
      <c r="H141" s="60"/>
      <c r="I141" s="60"/>
      <c r="J141" s="60"/>
      <c r="K141" s="60"/>
      <c r="L141" s="60"/>
      <c r="M141" s="60"/>
      <c r="N141" s="60"/>
      <c r="O141" s="60"/>
      <c r="P141" s="60"/>
      <c r="Q141" s="60"/>
      <c r="R141" s="60"/>
      <c r="S141" s="60"/>
      <c r="T141" s="71"/>
      <c r="V141" s="78"/>
    </row>
    <row r="142" spans="1:49" ht="14.25" x14ac:dyDescent="0.4">
      <c r="A142" s="96" t="s">
        <v>61</v>
      </c>
      <c r="C142" s="141" t="s">
        <v>0</v>
      </c>
      <c r="D142" s="11" t="s">
        <v>27</v>
      </c>
      <c r="E142" s="12"/>
      <c r="F142" s="12"/>
      <c r="G142" s="12"/>
      <c r="H142" s="12"/>
      <c r="I142" s="12"/>
      <c r="J142" s="12"/>
      <c r="K142" s="12"/>
      <c r="L142" s="12"/>
      <c r="M142" s="12"/>
      <c r="N142" s="12"/>
      <c r="O142" s="12"/>
      <c r="P142" s="12"/>
      <c r="Q142" s="12"/>
      <c r="R142" s="12"/>
      <c r="S142" s="12"/>
      <c r="T142" s="51"/>
      <c r="V142" s="78"/>
      <c r="W142" s="78"/>
      <c r="X142" s="78"/>
      <c r="Y142" s="78"/>
      <c r="Z142" s="78"/>
      <c r="AA142" s="78"/>
      <c r="AB142" s="78"/>
      <c r="AC142" s="78"/>
      <c r="AD142" s="78"/>
      <c r="AE142" s="78"/>
    </row>
    <row r="143" spans="1:49" ht="14.25" x14ac:dyDescent="0.4">
      <c r="A143" s="96" t="s">
        <v>61</v>
      </c>
      <c r="C143" s="134"/>
      <c r="D143" s="13" t="s">
        <v>6</v>
      </c>
      <c r="E143" s="14"/>
      <c r="F143" s="14"/>
      <c r="G143" s="14"/>
      <c r="H143" s="14"/>
      <c r="I143" s="14"/>
      <c r="J143" s="14"/>
      <c r="K143" s="14"/>
      <c r="L143" s="14"/>
      <c r="M143" s="14"/>
      <c r="N143" s="14"/>
      <c r="O143" s="14"/>
      <c r="P143" s="14"/>
      <c r="Q143" s="14"/>
      <c r="R143" s="14"/>
      <c r="S143" s="14"/>
      <c r="T143" s="52"/>
      <c r="V143" s="78"/>
      <c r="W143" s="78"/>
      <c r="X143" s="78"/>
      <c r="Y143" s="78"/>
      <c r="Z143" s="78"/>
      <c r="AA143" s="78"/>
      <c r="AB143" s="78"/>
      <c r="AC143" s="78"/>
      <c r="AD143" s="78"/>
      <c r="AE143" s="78"/>
    </row>
    <row r="144" spans="1:49" ht="14.25" x14ac:dyDescent="0.4">
      <c r="A144" s="96" t="s">
        <v>61</v>
      </c>
      <c r="C144" s="132" t="s">
        <v>28</v>
      </c>
      <c r="D144" s="11" t="s">
        <v>27</v>
      </c>
      <c r="E144" s="12"/>
      <c r="F144" s="12"/>
      <c r="G144" s="12"/>
      <c r="H144" s="12"/>
      <c r="I144" s="12"/>
      <c r="J144" s="12"/>
      <c r="K144" s="12"/>
      <c r="L144" s="12"/>
      <c r="M144" s="12"/>
      <c r="N144" s="12"/>
      <c r="O144" s="12"/>
      <c r="P144" s="12"/>
      <c r="Q144" s="12"/>
      <c r="R144" s="12"/>
      <c r="S144" s="12"/>
      <c r="T144" s="51"/>
      <c r="V144" s="78"/>
      <c r="W144" s="78"/>
      <c r="X144" s="78"/>
      <c r="Y144" s="78"/>
      <c r="Z144" s="78"/>
      <c r="AA144" s="78"/>
      <c r="AB144" s="78"/>
      <c r="AC144" s="78"/>
      <c r="AD144" s="78"/>
      <c r="AE144" s="78"/>
    </row>
    <row r="145" spans="1:49" ht="14.25" x14ac:dyDescent="0.4">
      <c r="A145" s="96" t="s">
        <v>61</v>
      </c>
      <c r="C145" s="133"/>
      <c r="D145" s="42" t="s">
        <v>46</v>
      </c>
      <c r="E145" s="43"/>
      <c r="F145" s="43"/>
      <c r="G145" s="43"/>
      <c r="H145" s="43"/>
      <c r="I145" s="43"/>
      <c r="J145" s="43"/>
      <c r="K145" s="43"/>
      <c r="L145" s="43"/>
      <c r="M145" s="43"/>
      <c r="N145" s="43"/>
      <c r="O145" s="43"/>
      <c r="P145" s="43"/>
      <c r="Q145" s="43"/>
      <c r="R145" s="43"/>
      <c r="S145" s="43"/>
      <c r="T145" s="53"/>
      <c r="V145" s="78"/>
      <c r="W145" s="78"/>
      <c r="X145" s="78"/>
      <c r="Y145" s="78"/>
      <c r="Z145" s="78"/>
      <c r="AA145" s="78"/>
      <c r="AB145" s="78"/>
      <c r="AC145" s="78"/>
      <c r="AD145" s="78"/>
      <c r="AE145" s="78"/>
    </row>
    <row r="146" spans="1:49" ht="14.25" x14ac:dyDescent="0.4">
      <c r="A146" s="96" t="s">
        <v>61</v>
      </c>
      <c r="C146" s="134"/>
      <c r="D146" s="13" t="s">
        <v>47</v>
      </c>
      <c r="E146" s="44"/>
      <c r="F146" s="44"/>
      <c r="G146" s="44"/>
      <c r="H146" s="44"/>
      <c r="I146" s="44"/>
      <c r="J146" s="44"/>
      <c r="K146" s="44"/>
      <c r="L146" s="44"/>
      <c r="M146" s="44"/>
      <c r="N146" s="44"/>
      <c r="O146" s="44"/>
      <c r="P146" s="44"/>
      <c r="Q146" s="44"/>
      <c r="R146" s="44"/>
      <c r="S146" s="44"/>
      <c r="T146" s="54"/>
      <c r="V146" s="78"/>
      <c r="W146" s="78"/>
      <c r="X146" s="78"/>
      <c r="Y146" s="78"/>
      <c r="Z146" s="78"/>
      <c r="AA146" s="78"/>
      <c r="AB146" s="78"/>
      <c r="AC146" s="78"/>
      <c r="AD146" s="78"/>
      <c r="AE146" s="78"/>
    </row>
    <row r="147" spans="1:49" ht="14.25" x14ac:dyDescent="0.4">
      <c r="A147" s="96" t="s">
        <v>61</v>
      </c>
      <c r="C147" s="141" t="s">
        <v>71</v>
      </c>
      <c r="D147" s="11" t="s">
        <v>27</v>
      </c>
      <c r="E147" s="125"/>
      <c r="F147" s="125"/>
      <c r="G147" s="125"/>
      <c r="H147" s="125"/>
      <c r="I147" s="125"/>
      <c r="J147" s="125"/>
      <c r="K147" s="125"/>
      <c r="L147" s="125"/>
      <c r="M147" s="125"/>
      <c r="N147" s="125"/>
      <c r="O147" s="125"/>
      <c r="P147" s="125"/>
      <c r="Q147" s="125"/>
      <c r="R147" s="125"/>
      <c r="S147" s="125"/>
      <c r="T147" s="126"/>
      <c r="V147" s="78"/>
      <c r="W147" s="78"/>
      <c r="X147" s="78"/>
      <c r="Y147" s="78"/>
      <c r="Z147" s="78"/>
      <c r="AA147" s="78"/>
      <c r="AB147" s="78"/>
      <c r="AC147" s="78"/>
      <c r="AD147" s="78"/>
      <c r="AE147" s="78"/>
      <c r="AH147" s="123" t="str">
        <f t="shared" ref="AH147:AV147" si="19">E137</f>
        <v/>
      </c>
      <c r="AI147" s="123" t="str">
        <f t="shared" si="19"/>
        <v/>
      </c>
      <c r="AJ147" s="123" t="str">
        <f t="shared" si="19"/>
        <v/>
      </c>
      <c r="AK147" s="123" t="str">
        <f t="shared" si="19"/>
        <v/>
      </c>
      <c r="AL147" s="123" t="str">
        <f t="shared" si="19"/>
        <v/>
      </c>
      <c r="AM147" s="123" t="str">
        <f t="shared" si="19"/>
        <v/>
      </c>
      <c r="AN147" s="123" t="str">
        <f t="shared" si="19"/>
        <v/>
      </c>
      <c r="AO147" s="123" t="str">
        <f t="shared" si="19"/>
        <v/>
      </c>
      <c r="AP147" s="123" t="str">
        <f t="shared" si="19"/>
        <v/>
      </c>
      <c r="AQ147" s="123" t="str">
        <f t="shared" si="19"/>
        <v/>
      </c>
      <c r="AR147" s="123" t="str">
        <f t="shared" si="19"/>
        <v/>
      </c>
      <c r="AS147" s="123" t="str">
        <f t="shared" si="19"/>
        <v/>
      </c>
      <c r="AT147" s="123" t="str">
        <f t="shared" si="19"/>
        <v/>
      </c>
      <c r="AU147" s="123" t="str">
        <f t="shared" si="19"/>
        <v/>
      </c>
      <c r="AV147" s="123" t="str">
        <f t="shared" si="19"/>
        <v/>
      </c>
      <c r="AW147" s="123"/>
    </row>
    <row r="148" spans="1:49" ht="15" thickBot="1" x14ac:dyDescent="0.45">
      <c r="A148" s="96" t="s">
        <v>61</v>
      </c>
      <c r="C148" s="142"/>
      <c r="D148" s="21" t="s">
        <v>75</v>
      </c>
      <c r="E148" s="55"/>
      <c r="F148" s="55"/>
      <c r="G148" s="55"/>
      <c r="H148" s="55"/>
      <c r="I148" s="55"/>
      <c r="J148" s="55"/>
      <c r="K148" s="55"/>
      <c r="L148" s="55"/>
      <c r="M148" s="55"/>
      <c r="N148" s="55"/>
      <c r="O148" s="55"/>
      <c r="P148" s="55"/>
      <c r="Q148" s="55"/>
      <c r="R148" s="55"/>
      <c r="S148" s="55"/>
      <c r="T148" s="56"/>
      <c r="V148" s="78"/>
      <c r="W148" s="78"/>
      <c r="X148" s="78"/>
      <c r="Y148" s="78"/>
      <c r="Z148" s="78"/>
      <c r="AA148" s="78"/>
      <c r="AB148" s="78"/>
      <c r="AC148" s="78"/>
      <c r="AD148" s="78"/>
      <c r="AE148" s="78"/>
      <c r="AH148" s="128">
        <f t="shared" ref="AH148:AV148" si="20">VALUE(HOUR(E148)*60+MINUTE(E148))</f>
        <v>0</v>
      </c>
      <c r="AI148" s="128">
        <f t="shared" si="20"/>
        <v>0</v>
      </c>
      <c r="AJ148" s="128">
        <f t="shared" si="20"/>
        <v>0</v>
      </c>
      <c r="AK148" s="128">
        <f t="shared" si="20"/>
        <v>0</v>
      </c>
      <c r="AL148" s="128">
        <f t="shared" si="20"/>
        <v>0</v>
      </c>
      <c r="AM148" s="128">
        <f t="shared" si="20"/>
        <v>0</v>
      </c>
      <c r="AN148" s="128">
        <f t="shared" si="20"/>
        <v>0</v>
      </c>
      <c r="AO148" s="128">
        <f t="shared" si="20"/>
        <v>0</v>
      </c>
      <c r="AP148" s="128">
        <f t="shared" si="20"/>
        <v>0</v>
      </c>
      <c r="AQ148" s="128">
        <f t="shared" si="20"/>
        <v>0</v>
      </c>
      <c r="AR148" s="128">
        <f t="shared" si="20"/>
        <v>0</v>
      </c>
      <c r="AS148" s="128">
        <f t="shared" si="20"/>
        <v>0</v>
      </c>
      <c r="AT148" s="128">
        <f t="shared" si="20"/>
        <v>0</v>
      </c>
      <c r="AU148" s="128">
        <f t="shared" si="20"/>
        <v>0</v>
      </c>
      <c r="AV148" s="128">
        <f t="shared" si="20"/>
        <v>0</v>
      </c>
      <c r="AW148" s="128"/>
    </row>
    <row r="149" spans="1:49" ht="15" thickBot="1" x14ac:dyDescent="0.45">
      <c r="A149" s="96" t="s">
        <v>61</v>
      </c>
      <c r="C149" s="38"/>
      <c r="V149" s="88" t="s">
        <v>30</v>
      </c>
      <c r="AA149" s="9"/>
      <c r="AD149" s="9"/>
      <c r="AE149" s="22"/>
    </row>
    <row r="150" spans="1:49" ht="14.25" x14ac:dyDescent="0.4">
      <c r="A150" s="96" t="s">
        <v>61</v>
      </c>
      <c r="C150" s="156" t="s">
        <v>11</v>
      </c>
      <c r="D150" s="157"/>
      <c r="E150" s="158" t="str">
        <f>IF(E136="","",E136)</f>
        <v/>
      </c>
      <c r="F150" s="159"/>
      <c r="G150" s="159"/>
      <c r="H150" s="159"/>
      <c r="I150" s="159"/>
      <c r="J150" s="159"/>
      <c r="K150" s="159"/>
      <c r="L150" s="159"/>
      <c r="M150" s="159"/>
      <c r="N150" s="159"/>
      <c r="O150" s="159"/>
      <c r="P150" s="159"/>
      <c r="Q150" s="159"/>
      <c r="R150" s="159"/>
      <c r="S150" s="159"/>
      <c r="T150" s="160"/>
      <c r="V150" s="153" t="s">
        <v>26</v>
      </c>
      <c r="W150" s="154"/>
      <c r="X150" s="154"/>
      <c r="Y150" s="155"/>
      <c r="Z150" s="161" t="s">
        <v>23</v>
      </c>
      <c r="AA150" s="157"/>
      <c r="AB150" s="161" t="s">
        <v>24</v>
      </c>
      <c r="AC150" s="157"/>
      <c r="AD150" s="162" t="s">
        <v>25</v>
      </c>
      <c r="AE150" s="163"/>
    </row>
    <row r="151" spans="1:49" ht="14.25" x14ac:dyDescent="0.4">
      <c r="A151" s="96" t="s">
        <v>61</v>
      </c>
      <c r="C151" s="143" t="s">
        <v>3</v>
      </c>
      <c r="D151" s="144"/>
      <c r="E151" s="7" t="str">
        <f>IF(E150="","",S137+1)</f>
        <v/>
      </c>
      <c r="F151" s="7" t="str">
        <f>IF(E151="","",E151+1)</f>
        <v/>
      </c>
      <c r="G151" s="7" t="str">
        <f t="shared" ref="G151:S151" si="21">IF(F151="","",F151+1)</f>
        <v/>
      </c>
      <c r="H151" s="7" t="str">
        <f t="shared" si="21"/>
        <v/>
      </c>
      <c r="I151" s="7" t="str">
        <f t="shared" si="21"/>
        <v/>
      </c>
      <c r="J151" s="7" t="str">
        <f t="shared" si="21"/>
        <v/>
      </c>
      <c r="K151" s="7" t="str">
        <f t="shared" si="21"/>
        <v/>
      </c>
      <c r="L151" s="7" t="str">
        <f t="shared" si="21"/>
        <v/>
      </c>
      <c r="M151" s="7" t="str">
        <f t="shared" si="21"/>
        <v/>
      </c>
      <c r="N151" s="7" t="str">
        <f t="shared" si="21"/>
        <v/>
      </c>
      <c r="O151" s="7" t="str">
        <f t="shared" si="21"/>
        <v/>
      </c>
      <c r="P151" s="7" t="str">
        <f t="shared" si="21"/>
        <v/>
      </c>
      <c r="Q151" s="7" t="str">
        <f t="shared" si="21"/>
        <v/>
      </c>
      <c r="R151" s="7" t="str">
        <f t="shared" si="21"/>
        <v/>
      </c>
      <c r="S151" s="7" t="str">
        <f t="shared" si="21"/>
        <v/>
      </c>
      <c r="T151" s="17" t="str">
        <f>IF(S151="","",IF(DAY(S151+1)=1,"",S151+1))</f>
        <v/>
      </c>
      <c r="V151" s="164" t="s">
        <v>64</v>
      </c>
      <c r="W151" s="165"/>
      <c r="X151" s="165"/>
      <c r="Y151" s="72"/>
      <c r="Z151" s="15" t="s">
        <v>32</v>
      </c>
      <c r="AA151" s="25">
        <f>COUNTIF(E138:T138,"月")+COUNTIF(E138:T138,"火")+COUNTIF(E138:T138,"水")+COUNTIF(E138:T138,"木")+COUNTIF(E138:T138,"金")+COUNTIF(E152:T152,"月")+COUNTIF(E152:T152,"火")+COUNTIF(E152:T152,"水")+COUNTIF(E152:T152,"木")+COUNTIF(E152:T152,"金")</f>
        <v>0</v>
      </c>
      <c r="AB151" s="73"/>
      <c r="AC151" s="113"/>
      <c r="AD151" s="15"/>
      <c r="AE151" s="27"/>
    </row>
    <row r="152" spans="1:49" ht="14.25" x14ac:dyDescent="0.4">
      <c r="A152" s="96" t="s">
        <v>61</v>
      </c>
      <c r="C152" s="143" t="s">
        <v>4</v>
      </c>
      <c r="D152" s="144"/>
      <c r="E152" s="10" t="str">
        <f>IFERROR(IF(AND(WEEKDAY(E151)=1,VLOOKUP(E151,初期設定!$B$3:$C$14,2,FALSE)="休"),"日",VLOOKUP(E151,初期設定!$B$3:$C$14,2,FALSE)),TEXT(E151,"aaa"))</f>
        <v/>
      </c>
      <c r="F152" s="10" t="str">
        <f>IFERROR(IF(AND(WEEKDAY(F151)=1,VLOOKUP(F151,初期設定!$B$3:$C$14,2,FALSE)="休"),"日",VLOOKUP(F151,初期設定!$B$3:$C$14,2,FALSE)),TEXT(F151,"aaa"))</f>
        <v/>
      </c>
      <c r="G152" s="10" t="str">
        <f>IFERROR(IF(AND(WEEKDAY(G151)=1,VLOOKUP(G151,初期設定!$B$3:$C$14,2,FALSE)="休"),"日",VLOOKUP(G151,初期設定!$B$3:$C$14,2,FALSE)),TEXT(G151,"aaa"))</f>
        <v/>
      </c>
      <c r="H152" s="10" t="str">
        <f>IFERROR(IF(AND(WEEKDAY(H151)=1,VLOOKUP(H151,初期設定!$B$3:$C$14,2,FALSE)="休"),"日",VLOOKUP(H151,初期設定!$B$3:$C$14,2,FALSE)),TEXT(H151,"aaa"))</f>
        <v/>
      </c>
      <c r="I152" s="10" t="str">
        <f>IFERROR(IF(AND(WEEKDAY(I151)=1,VLOOKUP(I151,初期設定!$B$3:$C$14,2,FALSE)="休"),"日",VLOOKUP(I151,初期設定!$B$3:$C$14,2,FALSE)),TEXT(I151,"aaa"))</f>
        <v/>
      </c>
      <c r="J152" s="10" t="str">
        <f>IFERROR(IF(AND(WEEKDAY(J151)=1,VLOOKUP(J151,初期設定!$B$3:$C$14,2,FALSE)="休"),"日",VLOOKUP(J151,初期設定!$B$3:$C$14,2,FALSE)),TEXT(J151,"aaa"))</f>
        <v/>
      </c>
      <c r="K152" s="10" t="str">
        <f>IFERROR(IF(AND(WEEKDAY(K151)=1,VLOOKUP(K151,初期設定!$B$3:$C$14,2,FALSE)="休"),"日",VLOOKUP(K151,初期設定!$B$3:$C$14,2,FALSE)),TEXT(K151,"aaa"))</f>
        <v/>
      </c>
      <c r="L152" s="10" t="str">
        <f>IFERROR(IF(AND(WEEKDAY(L151)=1,VLOOKUP(L151,初期設定!$B$3:$C$14,2,FALSE)="休"),"日",VLOOKUP(L151,初期設定!$B$3:$C$14,2,FALSE)),TEXT(L151,"aaa"))</f>
        <v/>
      </c>
      <c r="M152" s="10" t="str">
        <f>IFERROR(IF(AND(WEEKDAY(M151)=1,VLOOKUP(M151,初期設定!$B$3:$C$14,2,FALSE)="休"),"日",VLOOKUP(M151,初期設定!$B$3:$C$14,2,FALSE)),TEXT(M151,"aaa"))</f>
        <v/>
      </c>
      <c r="N152" s="10" t="str">
        <f>IFERROR(IF(AND(WEEKDAY(N151)=1,VLOOKUP(N151,初期設定!$B$3:$C$14,2,FALSE)="休"),"日",VLOOKUP(N151,初期設定!$B$3:$C$14,2,FALSE)),TEXT(N151,"aaa"))</f>
        <v/>
      </c>
      <c r="O152" s="10" t="str">
        <f>IFERROR(IF(AND(WEEKDAY(O151)=1,VLOOKUP(O151,初期設定!$B$3:$C$14,2,FALSE)="休"),"日",VLOOKUP(O151,初期設定!$B$3:$C$14,2,FALSE)),TEXT(O151,"aaa"))</f>
        <v/>
      </c>
      <c r="P152" s="10" t="str">
        <f>IFERROR(IF(AND(WEEKDAY(P151)=1,VLOOKUP(P151,初期設定!$B$3:$C$14,2,FALSE)="休"),"日",VLOOKUP(P151,初期設定!$B$3:$C$14,2,FALSE)),TEXT(P151,"aaa"))</f>
        <v/>
      </c>
      <c r="Q152" s="10" t="str">
        <f>IFERROR(IF(AND(WEEKDAY(Q151)=1,VLOOKUP(Q151,初期設定!$B$3:$C$14,2,FALSE)="休"),"日",VLOOKUP(Q151,初期設定!$B$3:$C$14,2,FALSE)),TEXT(Q151,"aaa"))</f>
        <v/>
      </c>
      <c r="R152" s="10" t="str">
        <f>IFERROR(IF(AND(WEEKDAY(R151)=1,VLOOKUP(R151,初期設定!$B$3:$C$14,2,FALSE)="休"),"日",VLOOKUP(R151,初期設定!$B$3:$C$14,2,FALSE)),TEXT(R151,"aaa"))</f>
        <v/>
      </c>
      <c r="S152" s="10" t="str">
        <f>IFERROR(IF(AND(WEEKDAY(S151)=1,VLOOKUP(S151,初期設定!$B$3:$C$14,2,FALSE)="休"),"日",VLOOKUP(S151,初期設定!$B$3:$C$14,2,FALSE)),TEXT(S151,"aaa"))</f>
        <v/>
      </c>
      <c r="T152" s="18" t="str">
        <f>IFERROR(IF(AND(WEEKDAY(T151)=1,VLOOKUP(T151,初期設定!$B$3:$C$14,2,FALSE)="休"),"日",VLOOKUP(T151,初期設定!$B$3:$C$14,2,FALSE)),TEXT(T151,"aaa"))</f>
        <v/>
      </c>
      <c r="V152" s="86"/>
      <c r="W152" s="145" t="s">
        <v>53</v>
      </c>
      <c r="X152" s="146"/>
      <c r="Y152" s="75"/>
      <c r="Z152" s="16" t="s">
        <v>33</v>
      </c>
      <c r="AA152" s="84">
        <f>IFERROR(VLOOKUP(MONTH(E150),初期設定!$E$4:$F$7,2,FALSE),0)</f>
        <v>0</v>
      </c>
      <c r="AB152" s="74"/>
      <c r="AC152" s="114"/>
      <c r="AD152" s="85"/>
      <c r="AE152" s="28"/>
    </row>
    <row r="153" spans="1:49" ht="14.25" x14ac:dyDescent="0.4">
      <c r="A153" s="96" t="s">
        <v>61</v>
      </c>
      <c r="C153" s="129" t="s">
        <v>51</v>
      </c>
      <c r="D153" s="58" t="s">
        <v>27</v>
      </c>
      <c r="E153" s="12"/>
      <c r="F153" s="12"/>
      <c r="G153" s="12"/>
      <c r="H153" s="12"/>
      <c r="I153" s="12"/>
      <c r="J153" s="12"/>
      <c r="K153" s="12"/>
      <c r="L153" s="12"/>
      <c r="M153" s="12"/>
      <c r="N153" s="12"/>
      <c r="O153" s="12"/>
      <c r="P153" s="12"/>
      <c r="Q153" s="12"/>
      <c r="R153" s="12"/>
      <c r="S153" s="12"/>
      <c r="T153" s="19"/>
      <c r="V153" s="147" t="s">
        <v>51</v>
      </c>
      <c r="W153" s="148"/>
      <c r="X153" s="73" t="s">
        <v>27</v>
      </c>
      <c r="Y153" s="72" t="s">
        <v>45</v>
      </c>
      <c r="Z153" s="15"/>
      <c r="AA153" s="25">
        <f>COUNTIF(E139:T139,"○")+COUNTIF(E153:T153,"○")</f>
        <v>0</v>
      </c>
      <c r="AB153" s="73"/>
      <c r="AC153" s="113"/>
      <c r="AD153" s="15"/>
      <c r="AE153" s="27"/>
    </row>
    <row r="154" spans="1:49" ht="14.25" x14ac:dyDescent="0.4">
      <c r="A154" s="96" t="s">
        <v>61</v>
      </c>
      <c r="C154" s="130"/>
      <c r="D154" s="119" t="s">
        <v>52</v>
      </c>
      <c r="E154" s="40"/>
      <c r="F154" s="40"/>
      <c r="G154" s="40"/>
      <c r="H154" s="40"/>
      <c r="I154" s="40"/>
      <c r="J154" s="40"/>
      <c r="K154" s="40"/>
      <c r="L154" s="40"/>
      <c r="M154" s="40"/>
      <c r="N154" s="40"/>
      <c r="O154" s="40"/>
      <c r="P154" s="40"/>
      <c r="Q154" s="40"/>
      <c r="R154" s="40"/>
      <c r="S154" s="40"/>
      <c r="T154" s="41"/>
      <c r="V154" s="149"/>
      <c r="W154" s="150"/>
      <c r="X154" s="121" t="s">
        <v>6</v>
      </c>
      <c r="Y154" s="122" t="s">
        <v>21</v>
      </c>
      <c r="Z154" s="62"/>
      <c r="AA154" s="64">
        <f>COUNTIF(E140:T140,"●")+COUNTIF(E154:T154,"●")</f>
        <v>0</v>
      </c>
      <c r="AB154" s="121"/>
      <c r="AC154" s="115"/>
      <c r="AD154" s="62"/>
      <c r="AE154" s="66"/>
    </row>
    <row r="155" spans="1:49" ht="14.25" x14ac:dyDescent="0.4">
      <c r="A155" s="96" t="s">
        <v>61</v>
      </c>
      <c r="C155" s="131"/>
      <c r="D155" s="59" t="s">
        <v>54</v>
      </c>
      <c r="E155" s="60"/>
      <c r="F155" s="60"/>
      <c r="G155" s="60"/>
      <c r="H155" s="60"/>
      <c r="I155" s="60"/>
      <c r="J155" s="60"/>
      <c r="K155" s="60"/>
      <c r="L155" s="60"/>
      <c r="M155" s="60"/>
      <c r="N155" s="60"/>
      <c r="O155" s="60"/>
      <c r="P155" s="60"/>
      <c r="Q155" s="60"/>
      <c r="R155" s="60"/>
      <c r="S155" s="60"/>
      <c r="T155" s="61"/>
      <c r="V155" s="151"/>
      <c r="W155" s="152"/>
      <c r="X155" s="74"/>
      <c r="Y155" s="75"/>
      <c r="Z155" s="16"/>
      <c r="AA155" s="26"/>
      <c r="AB155" s="74"/>
      <c r="AC155" s="114"/>
      <c r="AD155" s="16"/>
      <c r="AE155" s="28"/>
    </row>
    <row r="156" spans="1:49" ht="14.25" x14ac:dyDescent="0.4">
      <c r="A156" s="96" t="s">
        <v>61</v>
      </c>
      <c r="C156" s="141" t="s">
        <v>0</v>
      </c>
      <c r="D156" s="11" t="s">
        <v>27</v>
      </c>
      <c r="E156" s="12"/>
      <c r="F156" s="12"/>
      <c r="G156" s="12"/>
      <c r="H156" s="12"/>
      <c r="I156" s="12"/>
      <c r="J156" s="12"/>
      <c r="K156" s="12"/>
      <c r="L156" s="12"/>
      <c r="M156" s="12"/>
      <c r="N156" s="12"/>
      <c r="O156" s="12"/>
      <c r="P156" s="12"/>
      <c r="Q156" s="12"/>
      <c r="R156" s="12"/>
      <c r="S156" s="12"/>
      <c r="T156" s="19"/>
      <c r="V156" s="135" t="s">
        <v>0</v>
      </c>
      <c r="W156" s="136"/>
      <c r="X156" s="15" t="s">
        <v>27</v>
      </c>
      <c r="Y156" s="23" t="s">
        <v>20</v>
      </c>
      <c r="Z156" s="15" t="s">
        <v>34</v>
      </c>
      <c r="AA156" s="25">
        <f>COUNTIF(E142:T142,"◇")+COUNTIF(E156:T156,"◇")</f>
        <v>0</v>
      </c>
      <c r="AB156" s="15"/>
      <c r="AC156" s="113"/>
      <c r="AD156" s="15"/>
      <c r="AE156" s="27"/>
    </row>
    <row r="157" spans="1:49" ht="14.25" x14ac:dyDescent="0.4">
      <c r="A157" s="96" t="s">
        <v>61</v>
      </c>
      <c r="C157" s="134"/>
      <c r="D157" s="13" t="s">
        <v>6</v>
      </c>
      <c r="E157" s="14"/>
      <c r="F157" s="14"/>
      <c r="G157" s="14"/>
      <c r="H157" s="14"/>
      <c r="I157" s="14"/>
      <c r="J157" s="14"/>
      <c r="K157" s="14"/>
      <c r="L157" s="14"/>
      <c r="M157" s="14"/>
      <c r="N157" s="14"/>
      <c r="O157" s="14"/>
      <c r="P157" s="14"/>
      <c r="Q157" s="14"/>
      <c r="R157" s="14"/>
      <c r="S157" s="14"/>
      <c r="T157" s="20"/>
      <c r="V157" s="139"/>
      <c r="W157" s="140"/>
      <c r="X157" s="16" t="s">
        <v>6</v>
      </c>
      <c r="Y157" s="24" t="s">
        <v>56</v>
      </c>
      <c r="Z157" s="16" t="s">
        <v>35</v>
      </c>
      <c r="AA157" s="26">
        <f>COUNTIF(E143:T143,"◆")+COUNTIF(E157:T157,"◆")</f>
        <v>0</v>
      </c>
      <c r="AB157" s="16"/>
      <c r="AC157" s="114"/>
      <c r="AD157" s="16" t="s">
        <v>36</v>
      </c>
      <c r="AE157" s="28" t="str">
        <f>IFERROR(ROUND(AA157-AA152*AA156/AA151,2),"")</f>
        <v/>
      </c>
    </row>
    <row r="158" spans="1:49" ht="14.25" x14ac:dyDescent="0.4">
      <c r="A158" s="96" t="s">
        <v>61</v>
      </c>
      <c r="C158" s="132" t="s">
        <v>28</v>
      </c>
      <c r="D158" s="11" t="s">
        <v>27</v>
      </c>
      <c r="E158" s="12"/>
      <c r="F158" s="12"/>
      <c r="G158" s="12"/>
      <c r="H158" s="12"/>
      <c r="I158" s="12"/>
      <c r="J158" s="12"/>
      <c r="K158" s="12"/>
      <c r="L158" s="12"/>
      <c r="M158" s="12"/>
      <c r="N158" s="12"/>
      <c r="O158" s="12"/>
      <c r="P158" s="12"/>
      <c r="Q158" s="12"/>
      <c r="R158" s="12"/>
      <c r="S158" s="12"/>
      <c r="T158" s="19"/>
      <c r="V158" s="135" t="s">
        <v>28</v>
      </c>
      <c r="W158" s="136"/>
      <c r="X158" s="15" t="s">
        <v>27</v>
      </c>
      <c r="Y158" s="23" t="s">
        <v>31</v>
      </c>
      <c r="Z158" s="15"/>
      <c r="AA158" s="25">
        <f>COUNTIF(E144:T144,"△")+COUNTIF(E158:T158,"△")</f>
        <v>0</v>
      </c>
      <c r="AB158" s="15"/>
      <c r="AC158" s="113"/>
      <c r="AD158" s="69"/>
      <c r="AE158" s="27"/>
    </row>
    <row r="159" spans="1:49" ht="14.25" x14ac:dyDescent="0.4">
      <c r="A159" s="96" t="s">
        <v>61</v>
      </c>
      <c r="C159" s="133"/>
      <c r="D159" s="42" t="s">
        <v>46</v>
      </c>
      <c r="E159" s="43"/>
      <c r="F159" s="43"/>
      <c r="G159" s="43"/>
      <c r="H159" s="43"/>
      <c r="I159" s="43"/>
      <c r="J159" s="43"/>
      <c r="K159" s="43"/>
      <c r="L159" s="43"/>
      <c r="M159" s="43"/>
      <c r="N159" s="43"/>
      <c r="O159" s="43"/>
      <c r="P159" s="43"/>
      <c r="Q159" s="43"/>
      <c r="R159" s="43"/>
      <c r="S159" s="43"/>
      <c r="T159" s="45"/>
      <c r="V159" s="137"/>
      <c r="W159" s="138"/>
      <c r="X159" s="62" t="s">
        <v>6</v>
      </c>
      <c r="Y159" s="63"/>
      <c r="Z159" s="62"/>
      <c r="AA159" s="65">
        <f>COUNTA(E145:T145)+COUNTA(E159:T159)</f>
        <v>0</v>
      </c>
      <c r="AB159" s="62"/>
      <c r="AC159" s="115"/>
      <c r="AD159" s="70"/>
      <c r="AE159" s="66"/>
    </row>
    <row r="160" spans="1:49" ht="14.25" x14ac:dyDescent="0.4">
      <c r="A160" s="96" t="s">
        <v>61</v>
      </c>
      <c r="C160" s="134"/>
      <c r="D160" s="13" t="s">
        <v>47</v>
      </c>
      <c r="E160" s="44"/>
      <c r="F160" s="44"/>
      <c r="G160" s="44"/>
      <c r="H160" s="44"/>
      <c r="I160" s="44"/>
      <c r="J160" s="44"/>
      <c r="K160" s="44"/>
      <c r="L160" s="44"/>
      <c r="M160" s="44"/>
      <c r="N160" s="44"/>
      <c r="O160" s="44"/>
      <c r="P160" s="44"/>
      <c r="Q160" s="44"/>
      <c r="R160" s="44"/>
      <c r="S160" s="44"/>
      <c r="T160" s="46"/>
      <c r="V160" s="139"/>
      <c r="W160" s="140"/>
      <c r="X160" s="16"/>
      <c r="Y160" s="26"/>
      <c r="Z160" s="67"/>
      <c r="AA160" s="26"/>
      <c r="AB160" s="67"/>
      <c r="AC160" s="114"/>
      <c r="AD160" s="68"/>
      <c r="AE160" s="107"/>
    </row>
    <row r="161" spans="1:49" ht="14.25" x14ac:dyDescent="0.4">
      <c r="A161" s="96" t="s">
        <v>61</v>
      </c>
      <c r="C161" s="141" t="s">
        <v>71</v>
      </c>
      <c r="D161" s="11" t="s">
        <v>27</v>
      </c>
      <c r="E161" s="125"/>
      <c r="F161" s="125"/>
      <c r="G161" s="125"/>
      <c r="H161" s="125"/>
      <c r="I161" s="125"/>
      <c r="J161" s="125"/>
      <c r="K161" s="125"/>
      <c r="L161" s="125"/>
      <c r="M161" s="125"/>
      <c r="N161" s="125"/>
      <c r="O161" s="125"/>
      <c r="P161" s="125"/>
      <c r="Q161" s="125"/>
      <c r="R161" s="125"/>
      <c r="S161" s="125"/>
      <c r="T161" s="127"/>
      <c r="V161" s="135" t="s">
        <v>1</v>
      </c>
      <c r="W161" s="136"/>
      <c r="X161" s="15" t="s">
        <v>27</v>
      </c>
      <c r="Y161" s="23" t="s">
        <v>74</v>
      </c>
      <c r="Z161" s="15" t="s">
        <v>38</v>
      </c>
      <c r="AA161" s="76">
        <f>COUNTA(E147:T147)+COUNTA(E161:T161)</f>
        <v>0</v>
      </c>
      <c r="AB161" s="15"/>
      <c r="AC161" s="113"/>
      <c r="AD161" s="15"/>
      <c r="AE161" s="27"/>
      <c r="AH161" s="123" t="str">
        <f t="shared" ref="AH161:AW161" si="22">E151</f>
        <v/>
      </c>
      <c r="AI161" s="123" t="str">
        <f t="shared" si="22"/>
        <v/>
      </c>
      <c r="AJ161" s="123" t="str">
        <f t="shared" si="22"/>
        <v/>
      </c>
      <c r="AK161" s="123" t="str">
        <f t="shared" si="22"/>
        <v/>
      </c>
      <c r="AL161" s="123" t="str">
        <f t="shared" si="22"/>
        <v/>
      </c>
      <c r="AM161" s="123" t="str">
        <f t="shared" si="22"/>
        <v/>
      </c>
      <c r="AN161" s="123" t="str">
        <f t="shared" si="22"/>
        <v/>
      </c>
      <c r="AO161" s="123" t="str">
        <f t="shared" si="22"/>
        <v/>
      </c>
      <c r="AP161" s="123" t="str">
        <f t="shared" si="22"/>
        <v/>
      </c>
      <c r="AQ161" s="123" t="str">
        <f t="shared" si="22"/>
        <v/>
      </c>
      <c r="AR161" s="123" t="str">
        <f t="shared" si="22"/>
        <v/>
      </c>
      <c r="AS161" s="123" t="str">
        <f t="shared" si="22"/>
        <v/>
      </c>
      <c r="AT161" s="123" t="str">
        <f t="shared" si="22"/>
        <v/>
      </c>
      <c r="AU161" s="123" t="str">
        <f t="shared" si="22"/>
        <v/>
      </c>
      <c r="AV161" s="123" t="str">
        <f t="shared" si="22"/>
        <v/>
      </c>
      <c r="AW161" s="123" t="str">
        <f t="shared" si="22"/>
        <v/>
      </c>
    </row>
    <row r="162" spans="1:49" ht="15" thickBot="1" x14ac:dyDescent="0.45">
      <c r="A162" s="96" t="s">
        <v>61</v>
      </c>
      <c r="C162" s="142"/>
      <c r="D162" s="21" t="s">
        <v>75</v>
      </c>
      <c r="E162" s="55"/>
      <c r="F162" s="55"/>
      <c r="G162" s="55"/>
      <c r="H162" s="55"/>
      <c r="I162" s="55"/>
      <c r="J162" s="55"/>
      <c r="K162" s="55"/>
      <c r="L162" s="55"/>
      <c r="M162" s="55"/>
      <c r="N162" s="55"/>
      <c r="O162" s="55"/>
      <c r="P162" s="55"/>
      <c r="Q162" s="55"/>
      <c r="R162" s="55"/>
      <c r="S162" s="55"/>
      <c r="T162" s="57"/>
      <c r="V162" s="137"/>
      <c r="W162" s="138"/>
      <c r="X162" s="79" t="s">
        <v>6</v>
      </c>
      <c r="Y162" s="80"/>
      <c r="Z162" s="79"/>
      <c r="AA162" s="81">
        <f>COUNTA(E148:T148)+COUNTA(E162:T162)</f>
        <v>0</v>
      </c>
      <c r="AB162" s="79" t="s">
        <v>39</v>
      </c>
      <c r="AC162" s="116">
        <f>SUM(AH148:AW148)/60+SUM(AH162:AW162)/60</f>
        <v>0</v>
      </c>
      <c r="AD162" s="82" t="s">
        <v>37</v>
      </c>
      <c r="AE162" s="83" t="str">
        <f>IFERROR(ROUND(AC162/8-AA152*AA161/AA151,2),"")</f>
        <v/>
      </c>
      <c r="AH162" s="128">
        <f>VALUE(HOUR(E162)*60+MINUTE(E162))</f>
        <v>0</v>
      </c>
      <c r="AI162" s="128">
        <f t="shared" ref="AI162:AW162" si="23">VALUE(HOUR(F162)*60+MINUTE(F162))</f>
        <v>0</v>
      </c>
      <c r="AJ162" s="128">
        <f t="shared" si="23"/>
        <v>0</v>
      </c>
      <c r="AK162" s="128">
        <f t="shared" si="23"/>
        <v>0</v>
      </c>
      <c r="AL162" s="128">
        <f t="shared" si="23"/>
        <v>0</v>
      </c>
      <c r="AM162" s="128">
        <f t="shared" si="23"/>
        <v>0</v>
      </c>
      <c r="AN162" s="128">
        <f t="shared" si="23"/>
        <v>0</v>
      </c>
      <c r="AO162" s="128">
        <f t="shared" si="23"/>
        <v>0</v>
      </c>
      <c r="AP162" s="128">
        <f t="shared" si="23"/>
        <v>0</v>
      </c>
      <c r="AQ162" s="128">
        <f t="shared" si="23"/>
        <v>0</v>
      </c>
      <c r="AR162" s="128">
        <f t="shared" si="23"/>
        <v>0</v>
      </c>
      <c r="AS162" s="128">
        <f t="shared" si="23"/>
        <v>0</v>
      </c>
      <c r="AT162" s="128">
        <f t="shared" si="23"/>
        <v>0</v>
      </c>
      <c r="AU162" s="128">
        <f t="shared" si="23"/>
        <v>0</v>
      </c>
      <c r="AV162" s="128">
        <f t="shared" si="23"/>
        <v>0</v>
      </c>
      <c r="AW162" s="128">
        <f t="shared" si="23"/>
        <v>0</v>
      </c>
    </row>
    <row r="163" spans="1:49" ht="15" thickTop="1" x14ac:dyDescent="0.15">
      <c r="A163" s="96" t="s">
        <v>61</v>
      </c>
      <c r="C163" s="89" t="s">
        <v>48</v>
      </c>
      <c r="V163" s="100"/>
      <c r="W163" s="101"/>
      <c r="X163" s="101"/>
      <c r="Y163" s="101"/>
      <c r="Z163" s="101"/>
      <c r="AA163" s="101"/>
      <c r="AB163" s="117" t="s">
        <v>66</v>
      </c>
      <c r="AC163" s="102"/>
      <c r="AD163" s="103"/>
      <c r="AE163" s="108">
        <f>IFERROR(AE157+AE162,0)</f>
        <v>0</v>
      </c>
    </row>
    <row r="164" spans="1:49" s="48" customFormat="1" ht="15" thickBot="1" x14ac:dyDescent="0.2">
      <c r="A164" s="96" t="s">
        <v>61</v>
      </c>
      <c r="C164" s="90" t="s">
        <v>76</v>
      </c>
      <c r="F164" s="8"/>
      <c r="G164" s="8"/>
      <c r="H164" s="8"/>
      <c r="I164" s="8"/>
      <c r="V164" s="104"/>
      <c r="W164" s="105"/>
      <c r="X164" s="105"/>
      <c r="Y164" s="105"/>
      <c r="Z164" s="105"/>
      <c r="AA164" s="77"/>
      <c r="AB164" s="118" t="s">
        <v>67</v>
      </c>
      <c r="AC164" s="106"/>
      <c r="AD164" s="77"/>
      <c r="AE164" s="29">
        <f>IFERROR(AE121+AE163,0)</f>
        <v>0</v>
      </c>
      <c r="AF164" s="8"/>
      <c r="AG164" s="99"/>
      <c r="AH164" s="99"/>
      <c r="AI164" s="99"/>
      <c r="AJ164" s="99"/>
      <c r="AK164" s="99"/>
      <c r="AL164" s="99"/>
      <c r="AM164" s="99"/>
      <c r="AN164" s="99"/>
      <c r="AO164" s="99"/>
      <c r="AP164" s="99"/>
      <c r="AQ164" s="99"/>
      <c r="AR164" s="99"/>
      <c r="AS164" s="99"/>
      <c r="AT164" s="99"/>
      <c r="AU164" s="99"/>
      <c r="AV164" s="99"/>
      <c r="AW164" s="99"/>
    </row>
    <row r="165" spans="1:49" s="48" customFormat="1" ht="12" x14ac:dyDescent="0.15">
      <c r="A165" s="98" t="s">
        <v>61</v>
      </c>
      <c r="C165" s="90" t="s">
        <v>77</v>
      </c>
      <c r="V165" s="91" t="s">
        <v>57</v>
      </c>
      <c r="W165" s="91"/>
      <c r="X165" s="91"/>
      <c r="Y165" s="91"/>
      <c r="Z165" s="91"/>
      <c r="AA165" s="92"/>
      <c r="AB165" s="91"/>
      <c r="AC165" s="91"/>
      <c r="AD165" s="92"/>
      <c r="AE165" s="93"/>
      <c r="AG165" s="99"/>
      <c r="AH165" s="99"/>
      <c r="AI165" s="99"/>
      <c r="AJ165" s="99"/>
      <c r="AK165" s="99"/>
      <c r="AL165" s="99"/>
      <c r="AM165" s="99"/>
      <c r="AN165" s="99"/>
      <c r="AO165" s="99"/>
      <c r="AP165" s="99"/>
      <c r="AQ165" s="99"/>
      <c r="AR165" s="99"/>
      <c r="AS165" s="99"/>
      <c r="AT165" s="99"/>
      <c r="AU165" s="99"/>
      <c r="AV165" s="99"/>
      <c r="AW165" s="99"/>
    </row>
    <row r="166" spans="1:49" s="48" customFormat="1" ht="12" x14ac:dyDescent="0.15">
      <c r="A166" s="98" t="s">
        <v>61</v>
      </c>
      <c r="C166" s="90" t="s">
        <v>73</v>
      </c>
      <c r="V166" s="94" t="s">
        <v>59</v>
      </c>
      <c r="W166" s="91"/>
      <c r="X166" s="91"/>
      <c r="Y166" s="91"/>
      <c r="Z166" s="91"/>
      <c r="AA166" s="92"/>
      <c r="AB166" s="91"/>
      <c r="AC166" s="91"/>
      <c r="AD166" s="92"/>
      <c r="AE166" s="93"/>
      <c r="AG166" s="99"/>
      <c r="AH166" s="99"/>
      <c r="AI166" s="99"/>
      <c r="AJ166" s="99"/>
      <c r="AK166" s="99"/>
      <c r="AL166" s="99"/>
      <c r="AM166" s="99"/>
      <c r="AN166" s="99"/>
      <c r="AO166" s="99"/>
      <c r="AP166" s="99"/>
      <c r="AQ166" s="99"/>
      <c r="AR166" s="99"/>
      <c r="AS166" s="99"/>
      <c r="AT166" s="99"/>
      <c r="AU166" s="99"/>
      <c r="AV166" s="99"/>
      <c r="AW166" s="99"/>
    </row>
    <row r="167" spans="1:49" s="48" customFormat="1" ht="12" x14ac:dyDescent="0.15">
      <c r="A167" s="98" t="s">
        <v>61</v>
      </c>
      <c r="C167" s="90" t="s">
        <v>72</v>
      </c>
      <c r="V167" s="95" t="s">
        <v>58</v>
      </c>
      <c r="W167" s="91"/>
      <c r="X167" s="91"/>
      <c r="Y167" s="91"/>
      <c r="Z167" s="91"/>
      <c r="AA167" s="92"/>
      <c r="AB167" s="91"/>
      <c r="AC167" s="91"/>
      <c r="AD167" s="92"/>
      <c r="AE167" s="93"/>
      <c r="AG167" s="99"/>
      <c r="AH167" s="99"/>
      <c r="AI167" s="99"/>
      <c r="AJ167" s="99"/>
      <c r="AK167" s="99"/>
      <c r="AL167" s="99"/>
      <c r="AM167" s="99"/>
      <c r="AN167" s="99"/>
      <c r="AO167" s="99"/>
      <c r="AP167" s="99"/>
      <c r="AQ167" s="99"/>
      <c r="AR167" s="99"/>
      <c r="AS167" s="99"/>
      <c r="AT167" s="99"/>
      <c r="AU167" s="99"/>
      <c r="AV167" s="99"/>
      <c r="AW167" s="99"/>
    </row>
    <row r="168" spans="1:49" s="48" customFormat="1" ht="12" x14ac:dyDescent="0.15">
      <c r="A168" s="98" t="s">
        <v>61</v>
      </c>
      <c r="C168" s="90" t="s">
        <v>78</v>
      </c>
      <c r="V168" s="94" t="s">
        <v>60</v>
      </c>
      <c r="W168" s="91"/>
      <c r="X168" s="91"/>
      <c r="Y168" s="91"/>
      <c r="Z168" s="91"/>
      <c r="AA168" s="92"/>
      <c r="AB168" s="91"/>
      <c r="AC168" s="91"/>
      <c r="AD168" s="92"/>
      <c r="AE168" s="93"/>
      <c r="AG168" s="99"/>
      <c r="AH168" s="99"/>
      <c r="AI168" s="99"/>
      <c r="AJ168" s="99"/>
      <c r="AK168" s="99"/>
      <c r="AL168" s="99"/>
      <c r="AM168" s="99"/>
      <c r="AN168" s="99"/>
      <c r="AO168" s="99"/>
      <c r="AP168" s="99"/>
      <c r="AQ168" s="99"/>
      <c r="AR168" s="99"/>
      <c r="AS168" s="99"/>
      <c r="AT168" s="99"/>
      <c r="AU168" s="99"/>
      <c r="AV168" s="99"/>
      <c r="AW168" s="99"/>
    </row>
    <row r="169" spans="1:49" s="48" customFormat="1" ht="12" x14ac:dyDescent="0.15">
      <c r="A169" s="98" t="s">
        <v>61</v>
      </c>
      <c r="C169" s="90" t="s">
        <v>79</v>
      </c>
      <c r="V169" s="95" t="s">
        <v>62</v>
      </c>
      <c r="W169" s="91"/>
      <c r="X169" s="91"/>
      <c r="Y169" s="91"/>
      <c r="Z169" s="91"/>
      <c r="AA169" s="92"/>
      <c r="AB169" s="91"/>
      <c r="AC169" s="91"/>
      <c r="AD169" s="92"/>
      <c r="AE169" s="93"/>
      <c r="AG169" s="99"/>
      <c r="AH169" s="99"/>
      <c r="AI169" s="99"/>
      <c r="AJ169" s="99"/>
      <c r="AK169" s="99"/>
      <c r="AL169" s="99"/>
      <c r="AM169" s="99"/>
      <c r="AN169" s="99"/>
      <c r="AO169" s="99"/>
      <c r="AP169" s="99"/>
      <c r="AQ169" s="99"/>
      <c r="AR169" s="99"/>
      <c r="AS169" s="99"/>
      <c r="AT169" s="99"/>
      <c r="AU169" s="99"/>
      <c r="AV169" s="99"/>
      <c r="AW169" s="99"/>
    </row>
    <row r="170" spans="1:49" s="48" customFormat="1" ht="12" x14ac:dyDescent="0.15">
      <c r="A170" s="98" t="s">
        <v>61</v>
      </c>
      <c r="C170" s="90" t="s">
        <v>80</v>
      </c>
      <c r="V170" s="48" t="s">
        <v>68</v>
      </c>
      <c r="AA170" s="49"/>
      <c r="AD170" s="49"/>
      <c r="AE170" s="50"/>
      <c r="AG170" s="99"/>
      <c r="AH170" s="99"/>
      <c r="AI170" s="99"/>
      <c r="AJ170" s="99"/>
      <c r="AK170" s="99"/>
      <c r="AL170" s="99"/>
      <c r="AM170" s="99"/>
      <c r="AN170" s="99"/>
      <c r="AO170" s="99"/>
      <c r="AP170" s="99"/>
      <c r="AQ170" s="99"/>
      <c r="AR170" s="99"/>
      <c r="AS170" s="99"/>
      <c r="AT170" s="99"/>
      <c r="AU170" s="99"/>
      <c r="AV170" s="99"/>
      <c r="AW170" s="99"/>
    </row>
    <row r="171" spans="1:49" s="48" customFormat="1" ht="12" x14ac:dyDescent="0.15">
      <c r="A171" s="98" t="s">
        <v>61</v>
      </c>
      <c r="C171" s="90" t="s">
        <v>82</v>
      </c>
      <c r="V171" s="47" t="s">
        <v>69</v>
      </c>
      <c r="AA171" s="49"/>
      <c r="AD171" s="49"/>
      <c r="AE171" s="50"/>
      <c r="AG171" s="99"/>
      <c r="AH171" s="99"/>
      <c r="AI171" s="99"/>
      <c r="AJ171" s="99"/>
      <c r="AK171" s="99"/>
      <c r="AL171" s="99"/>
      <c r="AM171" s="99"/>
      <c r="AN171" s="99"/>
      <c r="AO171" s="99"/>
      <c r="AP171" s="99"/>
      <c r="AQ171" s="99"/>
      <c r="AR171" s="99"/>
      <c r="AS171" s="99"/>
      <c r="AT171" s="99"/>
      <c r="AU171" s="99"/>
      <c r="AV171" s="99"/>
      <c r="AW171" s="99"/>
    </row>
    <row r="172" spans="1:49" s="48" customFormat="1" ht="12" x14ac:dyDescent="0.15">
      <c r="A172" s="98" t="s">
        <v>61</v>
      </c>
      <c r="C172" s="90" t="s">
        <v>83</v>
      </c>
      <c r="V172" s="47" t="s">
        <v>88</v>
      </c>
      <c r="AG172" s="99"/>
      <c r="AH172" s="99"/>
      <c r="AI172" s="99"/>
      <c r="AJ172" s="99"/>
      <c r="AK172" s="99"/>
      <c r="AL172" s="99"/>
      <c r="AM172" s="99"/>
      <c r="AN172" s="99"/>
      <c r="AO172" s="99"/>
      <c r="AP172" s="99"/>
      <c r="AQ172" s="99"/>
      <c r="AR172" s="99"/>
      <c r="AS172" s="99"/>
      <c r="AT172" s="99"/>
      <c r="AU172" s="99"/>
      <c r="AV172" s="99"/>
      <c r="AW172" s="99"/>
    </row>
    <row r="173" spans="1:49" x14ac:dyDescent="0.15">
      <c r="A173" s="98" t="s">
        <v>61</v>
      </c>
      <c r="B173" s="48"/>
      <c r="C173" s="90" t="s">
        <v>81</v>
      </c>
      <c r="F173" s="48"/>
      <c r="G173" s="48"/>
      <c r="H173" s="48"/>
      <c r="I173" s="48"/>
      <c r="V173" s="48"/>
      <c r="W173" s="48"/>
      <c r="X173" s="48"/>
      <c r="Y173" s="48"/>
      <c r="Z173" s="48"/>
      <c r="AA173" s="48"/>
      <c r="AB173" s="48"/>
      <c r="AC173" s="48"/>
      <c r="AD173" s="48"/>
      <c r="AE173" s="48"/>
    </row>
    <row r="174" spans="1:49" x14ac:dyDescent="0.15">
      <c r="A174" s="98" t="s">
        <v>61</v>
      </c>
      <c r="C174" s="90" t="s">
        <v>84</v>
      </c>
      <c r="V174" s="48"/>
      <c r="W174" s="48"/>
      <c r="X174" s="48"/>
      <c r="Y174" s="48"/>
      <c r="Z174" s="48"/>
      <c r="AA174" s="48"/>
      <c r="AB174" s="48"/>
      <c r="AC174" s="48"/>
      <c r="AD174" s="48"/>
      <c r="AE174" s="48"/>
    </row>
    <row r="175" spans="1:49" x14ac:dyDescent="0.15">
      <c r="A175" s="98" t="s">
        <v>61</v>
      </c>
      <c r="C175" s="89" t="s">
        <v>49</v>
      </c>
      <c r="V175" s="48"/>
      <c r="W175" s="48"/>
      <c r="X175" s="48"/>
      <c r="Y175" s="48"/>
      <c r="Z175" s="48"/>
      <c r="AA175" s="48"/>
      <c r="AB175" s="48"/>
      <c r="AC175" s="48"/>
      <c r="AD175" s="48"/>
      <c r="AE175" s="48"/>
    </row>
    <row r="176" spans="1:49" x14ac:dyDescent="0.15">
      <c r="A176" s="98" t="s">
        <v>61</v>
      </c>
      <c r="C176" s="90" t="s">
        <v>50</v>
      </c>
      <c r="V176" s="48"/>
      <c r="W176" s="48"/>
      <c r="X176" s="48"/>
      <c r="Y176" s="48"/>
      <c r="Z176" s="48"/>
      <c r="AA176" s="48"/>
      <c r="AB176" s="48"/>
      <c r="AC176" s="48"/>
      <c r="AD176" s="48"/>
      <c r="AE176" s="48"/>
    </row>
    <row r="177" spans="1:49" x14ac:dyDescent="0.4">
      <c r="A177" s="98" t="s">
        <v>61</v>
      </c>
      <c r="V177" s="48"/>
      <c r="W177" s="48"/>
      <c r="X177" s="48"/>
      <c r="Y177" s="48"/>
      <c r="Z177" s="48"/>
      <c r="AA177" s="48"/>
      <c r="AB177" s="48"/>
      <c r="AC177" s="48"/>
      <c r="AD177" s="48"/>
      <c r="AE177" s="48"/>
    </row>
    <row r="181" spans="1:49" x14ac:dyDescent="0.4">
      <c r="V181" s="48"/>
      <c r="W181" s="48"/>
      <c r="X181" s="48"/>
      <c r="Y181" s="48"/>
      <c r="Z181" s="48"/>
      <c r="AA181" s="49"/>
      <c r="AB181" s="48"/>
      <c r="AC181" s="48"/>
      <c r="AD181" s="49"/>
      <c r="AE181" s="50"/>
    </row>
    <row r="182" spans="1:49" s="48" customFormat="1" ht="11.25" x14ac:dyDescent="0.4">
      <c r="A182" s="99"/>
      <c r="C182" s="47"/>
      <c r="AA182" s="49"/>
      <c r="AD182" s="49"/>
      <c r="AE182" s="50"/>
      <c r="AG182" s="99"/>
      <c r="AH182" s="99"/>
      <c r="AI182" s="99"/>
      <c r="AJ182" s="99"/>
      <c r="AK182" s="99"/>
      <c r="AL182" s="99"/>
      <c r="AM182" s="99"/>
      <c r="AN182" s="99"/>
      <c r="AO182" s="99"/>
      <c r="AP182" s="99"/>
      <c r="AQ182" s="99"/>
      <c r="AR182" s="99"/>
      <c r="AS182" s="99"/>
      <c r="AT182" s="99"/>
      <c r="AU182" s="99"/>
      <c r="AV182" s="99"/>
      <c r="AW182" s="99"/>
    </row>
    <row r="183" spans="1:49" s="48" customFormat="1" ht="11.25" x14ac:dyDescent="0.4">
      <c r="A183" s="99"/>
      <c r="AA183" s="49"/>
      <c r="AD183" s="49"/>
      <c r="AE183" s="50"/>
      <c r="AG183" s="99"/>
      <c r="AH183" s="99"/>
      <c r="AI183" s="99"/>
      <c r="AJ183" s="99"/>
      <c r="AK183" s="99"/>
      <c r="AL183" s="99"/>
      <c r="AM183" s="99"/>
      <c r="AN183" s="99"/>
      <c r="AO183" s="99"/>
      <c r="AP183" s="99"/>
      <c r="AQ183" s="99"/>
      <c r="AR183" s="99"/>
      <c r="AS183" s="99"/>
      <c r="AT183" s="99"/>
      <c r="AU183" s="99"/>
      <c r="AV183" s="99"/>
      <c r="AW183" s="99"/>
    </row>
    <row r="184" spans="1:49" s="48" customFormat="1" ht="11.25" x14ac:dyDescent="0.4">
      <c r="A184" s="99"/>
      <c r="AA184" s="49"/>
      <c r="AD184" s="49"/>
      <c r="AE184" s="50"/>
      <c r="AG184" s="99"/>
      <c r="AH184" s="99"/>
      <c r="AI184" s="99"/>
      <c r="AJ184" s="99"/>
      <c r="AK184" s="99"/>
      <c r="AL184" s="99"/>
      <c r="AM184" s="99"/>
      <c r="AN184" s="99"/>
      <c r="AO184" s="99"/>
      <c r="AP184" s="99"/>
      <c r="AQ184" s="99"/>
      <c r="AR184" s="99"/>
      <c r="AS184" s="99"/>
      <c r="AT184" s="99"/>
      <c r="AU184" s="99"/>
      <c r="AV184" s="99"/>
      <c r="AW184" s="99"/>
    </row>
    <row r="185" spans="1:49" s="48" customFormat="1" ht="11.25" x14ac:dyDescent="0.4">
      <c r="A185" s="99"/>
      <c r="AA185" s="49"/>
      <c r="AD185" s="49"/>
      <c r="AE185" s="50"/>
      <c r="AG185" s="99"/>
      <c r="AH185" s="99"/>
      <c r="AI185" s="99"/>
      <c r="AJ185" s="99"/>
      <c r="AK185" s="99"/>
      <c r="AL185" s="99"/>
      <c r="AM185" s="99"/>
      <c r="AN185" s="99"/>
      <c r="AO185" s="99"/>
      <c r="AP185" s="99"/>
      <c r="AQ185" s="99"/>
      <c r="AR185" s="99"/>
      <c r="AS185" s="99"/>
      <c r="AT185" s="99"/>
      <c r="AU185" s="99"/>
      <c r="AV185" s="99"/>
      <c r="AW185" s="99"/>
    </row>
  </sheetData>
  <mergeCells count="107">
    <mergeCell ref="C2:AE2"/>
    <mergeCell ref="C3:I3"/>
    <mergeCell ref="C4:I4"/>
    <mergeCell ref="C7:D7"/>
    <mergeCell ref="E7:T7"/>
    <mergeCell ref="C8:D8"/>
    <mergeCell ref="E21:T21"/>
    <mergeCell ref="V21:Y21"/>
    <mergeCell ref="Z21:AA21"/>
    <mergeCell ref="AB21:AC21"/>
    <mergeCell ref="AD21:AE21"/>
    <mergeCell ref="C22:D22"/>
    <mergeCell ref="V22:X22"/>
    <mergeCell ref="C9:D9"/>
    <mergeCell ref="C10:C12"/>
    <mergeCell ref="C13:C14"/>
    <mergeCell ref="C15:C17"/>
    <mergeCell ref="C18:C19"/>
    <mergeCell ref="C21:D21"/>
    <mergeCell ref="C29:C31"/>
    <mergeCell ref="V29:W31"/>
    <mergeCell ref="C32:C33"/>
    <mergeCell ref="V32:W33"/>
    <mergeCell ref="C50:D50"/>
    <mergeCell ref="E50:T50"/>
    <mergeCell ref="C23:D23"/>
    <mergeCell ref="W23:X23"/>
    <mergeCell ref="C24:C26"/>
    <mergeCell ref="V24:W26"/>
    <mergeCell ref="C27:C28"/>
    <mergeCell ref="V27:W28"/>
    <mergeCell ref="Z64:AA64"/>
    <mergeCell ref="AB64:AC64"/>
    <mergeCell ref="AD64:AE64"/>
    <mergeCell ref="C51:D51"/>
    <mergeCell ref="C52:D52"/>
    <mergeCell ref="C53:C55"/>
    <mergeCell ref="C56:C57"/>
    <mergeCell ref="C58:C60"/>
    <mergeCell ref="C61:C62"/>
    <mergeCell ref="C65:D65"/>
    <mergeCell ref="V65:X65"/>
    <mergeCell ref="C66:D66"/>
    <mergeCell ref="W66:X66"/>
    <mergeCell ref="C67:C69"/>
    <mergeCell ref="V67:W69"/>
    <mergeCell ref="C64:D64"/>
    <mergeCell ref="E64:T64"/>
    <mergeCell ref="V64:Y64"/>
    <mergeCell ref="C93:D93"/>
    <mergeCell ref="E93:T93"/>
    <mergeCell ref="C94:D94"/>
    <mergeCell ref="C95:D95"/>
    <mergeCell ref="C96:C98"/>
    <mergeCell ref="C99:C100"/>
    <mergeCell ref="C70:C71"/>
    <mergeCell ref="V70:W71"/>
    <mergeCell ref="C72:C74"/>
    <mergeCell ref="V72:W74"/>
    <mergeCell ref="C75:C76"/>
    <mergeCell ref="V75:W76"/>
    <mergeCell ref="AB107:AC107"/>
    <mergeCell ref="AD107:AE107"/>
    <mergeCell ref="C108:D108"/>
    <mergeCell ref="V108:X108"/>
    <mergeCell ref="C109:D109"/>
    <mergeCell ref="W109:X109"/>
    <mergeCell ref="C101:C103"/>
    <mergeCell ref="C104:C105"/>
    <mergeCell ref="C107:D107"/>
    <mergeCell ref="E107:T107"/>
    <mergeCell ref="V107:Y107"/>
    <mergeCell ref="Z107:AA107"/>
    <mergeCell ref="C118:C119"/>
    <mergeCell ref="V118:W119"/>
    <mergeCell ref="C136:D136"/>
    <mergeCell ref="E136:T136"/>
    <mergeCell ref="C137:D137"/>
    <mergeCell ref="C138:D138"/>
    <mergeCell ref="C110:C112"/>
    <mergeCell ref="V110:W112"/>
    <mergeCell ref="C113:C114"/>
    <mergeCell ref="V113:W114"/>
    <mergeCell ref="C115:C117"/>
    <mergeCell ref="V115:W117"/>
    <mergeCell ref="V150:Y150"/>
    <mergeCell ref="Z150:AA150"/>
    <mergeCell ref="AB150:AC150"/>
    <mergeCell ref="AD150:AE150"/>
    <mergeCell ref="C151:D151"/>
    <mergeCell ref="V151:X151"/>
    <mergeCell ref="C139:C141"/>
    <mergeCell ref="C142:C143"/>
    <mergeCell ref="C144:C146"/>
    <mergeCell ref="C147:C148"/>
    <mergeCell ref="C150:D150"/>
    <mergeCell ref="E150:T150"/>
    <mergeCell ref="C158:C160"/>
    <mergeCell ref="V158:W160"/>
    <mergeCell ref="C161:C162"/>
    <mergeCell ref="V161:W162"/>
    <mergeCell ref="C152:D152"/>
    <mergeCell ref="W152:X152"/>
    <mergeCell ref="C153:C155"/>
    <mergeCell ref="V153:W155"/>
    <mergeCell ref="C156:C157"/>
    <mergeCell ref="V156:W157"/>
  </mergeCells>
  <phoneticPr fontId="1"/>
  <conditionalFormatting sqref="E9:T9">
    <cfRule type="cellIs" dxfId="67" priority="37" operator="equal">
      <formula>"土"</formula>
    </cfRule>
    <cfRule type="cellIs" dxfId="66" priority="38" operator="equal">
      <formula>"日"</formula>
    </cfRule>
    <cfRule type="cellIs" dxfId="65" priority="39" operator="equal">
      <formula>"祝"</formula>
    </cfRule>
    <cfRule type="cellIs" dxfId="64" priority="40" operator="equal">
      <formula>"休"</formula>
    </cfRule>
  </conditionalFormatting>
  <conditionalFormatting sqref="E23:T23">
    <cfRule type="cellIs" dxfId="63" priority="33" operator="equal">
      <formula>"土"</formula>
    </cfRule>
    <cfRule type="cellIs" dxfId="62" priority="34" operator="equal">
      <formula>"日"</formula>
    </cfRule>
    <cfRule type="cellIs" dxfId="61" priority="35" operator="equal">
      <formula>"祝"</formula>
    </cfRule>
    <cfRule type="cellIs" dxfId="60" priority="36" operator="equal">
      <formula>"休"</formula>
    </cfRule>
  </conditionalFormatting>
  <conditionalFormatting sqref="E52:T52">
    <cfRule type="cellIs" dxfId="59" priority="9" operator="equal">
      <formula>"土"</formula>
    </cfRule>
    <cfRule type="cellIs" dxfId="58" priority="10" operator="equal">
      <formula>"日"</formula>
    </cfRule>
    <cfRule type="cellIs" dxfId="57" priority="11" operator="equal">
      <formula>"祝"</formula>
    </cfRule>
    <cfRule type="cellIs" dxfId="56" priority="12" operator="equal">
      <formula>"休"</formula>
    </cfRule>
  </conditionalFormatting>
  <conditionalFormatting sqref="E66:T66">
    <cfRule type="cellIs" dxfId="55" priority="25" operator="equal">
      <formula>"土"</formula>
    </cfRule>
    <cfRule type="cellIs" dxfId="54" priority="26" operator="equal">
      <formula>"日"</formula>
    </cfRule>
    <cfRule type="cellIs" dxfId="53" priority="27" operator="equal">
      <formula>"祝"</formula>
    </cfRule>
    <cfRule type="cellIs" dxfId="52" priority="28" operator="equal">
      <formula>"休"</formula>
    </cfRule>
  </conditionalFormatting>
  <conditionalFormatting sqref="E95:T95">
    <cfRule type="cellIs" dxfId="51" priority="5" operator="equal">
      <formula>"土"</formula>
    </cfRule>
    <cfRule type="cellIs" dxfId="50" priority="6" operator="equal">
      <formula>"日"</formula>
    </cfRule>
    <cfRule type="cellIs" dxfId="49" priority="7" operator="equal">
      <formula>"祝"</formula>
    </cfRule>
    <cfRule type="cellIs" dxfId="48" priority="8" operator="equal">
      <formula>"休"</formula>
    </cfRule>
  </conditionalFormatting>
  <conditionalFormatting sqref="E109:T109">
    <cfRule type="cellIs" dxfId="47" priority="21" operator="equal">
      <formula>"土"</formula>
    </cfRule>
    <cfRule type="cellIs" dxfId="46" priority="22" operator="equal">
      <formula>"日"</formula>
    </cfRule>
    <cfRule type="cellIs" dxfId="45" priority="23" operator="equal">
      <formula>"祝"</formula>
    </cfRule>
    <cfRule type="cellIs" dxfId="44" priority="24" operator="equal">
      <formula>"休"</formula>
    </cfRule>
  </conditionalFormatting>
  <conditionalFormatting sqref="E138:T138">
    <cfRule type="cellIs" dxfId="43" priority="1" operator="equal">
      <formula>"土"</formula>
    </cfRule>
    <cfRule type="cellIs" dxfId="42" priority="2" operator="equal">
      <formula>"日"</formula>
    </cfRule>
    <cfRule type="cellIs" dxfId="41" priority="3" operator="equal">
      <formula>"祝"</formula>
    </cfRule>
    <cfRule type="cellIs" dxfId="40" priority="4" operator="equal">
      <formula>"休"</formula>
    </cfRule>
  </conditionalFormatting>
  <conditionalFormatting sqref="E152:T152">
    <cfRule type="cellIs" dxfId="39" priority="13" operator="equal">
      <formula>"土"</formula>
    </cfRule>
    <cfRule type="cellIs" dxfId="38" priority="14" operator="equal">
      <formula>"日"</formula>
    </cfRule>
    <cfRule type="cellIs" dxfId="37" priority="15" operator="equal">
      <formula>"祝"</formula>
    </cfRule>
    <cfRule type="cellIs" dxfId="36" priority="16" operator="equal">
      <formula>"休"</formula>
    </cfRule>
  </conditionalFormatting>
  <dataValidations count="6">
    <dataValidation type="list" allowBlank="1" showInputMessage="1" showErrorMessage="1" sqref="E104:S104 E118:T118 E161:T161 E32:T32 E18:S18 E75:T75 E61:S61 E147:S147" xr:uid="{13163180-082C-4EF4-9006-370E1BA5C513}">
      <formula1>"☆,"</formula1>
    </dataValidation>
    <dataValidation type="list" allowBlank="1" showInputMessage="1" showErrorMessage="1" sqref="E14:S14 E57:S57 E100:S100 E114:T114 E28:T28 E71:T71 E143:S143 E157:T157" xr:uid="{5C656F25-FC1A-4936-947B-478EF8568FEB}">
      <formula1>"◆,"</formula1>
    </dataValidation>
    <dataValidation type="list" allowBlank="1" showInputMessage="1" showErrorMessage="1" sqref="E15:S15 E29:T29 E58:S58 E72:T72 E101:S101 E115:T115 E144:S144 E158:T158" xr:uid="{D404B29B-1082-4288-8AD6-95EB4DAFCACB}">
      <formula1>"△,"</formula1>
    </dataValidation>
    <dataValidation type="list" allowBlank="1" showInputMessage="1" showErrorMessage="1" sqref="E68:T68 E97:S97 E140:S140 E54:S54 E111:T111 E154:T154 E11:S11 E25:T25" xr:uid="{613C8407-EC69-4FAD-BFE1-CB896643AFB1}">
      <formula1>"●,"</formula1>
    </dataValidation>
    <dataValidation type="list" allowBlank="1" showInputMessage="1" showErrorMessage="1" sqref="E10:S10 E24:T24 E53:S53 E96:S96 E139:S139 E67:T67 E110:T110 E153:T153" xr:uid="{12FECBA9-0066-404C-A671-3570C227187B}">
      <formula1>"○,"</formula1>
    </dataValidation>
    <dataValidation type="list" allowBlank="1" showInputMessage="1" showErrorMessage="1" sqref="E13:S13 E27:T27 E56:S56 E156:T156 E70:T70 E113:T113 E142:S142 E99:S99" xr:uid="{DF82104F-A722-457A-88A4-115DB1E7ACCD}">
      <formula1>"◇,"</formula1>
    </dataValidation>
  </dataValidations>
  <printOptions horizontalCentered="1"/>
  <pageMargins left="0.19685039370078741" right="0.19685039370078741" top="0.9055118110236221" bottom="0.47244094488188981" header="0.31496062992125984" footer="0.31496062992125984"/>
  <pageSetup paperSize="9" scale="71" fitToHeight="4" orientation="landscape" r:id="rId1"/>
  <rowBreaks count="3" manualBreakCount="3">
    <brk id="48" min="2" max="30" man="1"/>
    <brk id="91" min="2" max="30" man="1"/>
    <brk id="134" min="2"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A64-C24F-402C-AF32-4643FCEEE063}">
  <dimension ref="A1:F14"/>
  <sheetViews>
    <sheetView workbookViewId="0">
      <selection activeCell="B11" sqref="B11"/>
    </sheetView>
  </sheetViews>
  <sheetFormatPr defaultRowHeight="18.75" x14ac:dyDescent="0.4"/>
  <cols>
    <col min="1" max="1" width="11.25" bestFit="1" customWidth="1"/>
    <col min="2" max="2" width="15.375" style="1" bestFit="1" customWidth="1"/>
    <col min="3" max="3" width="5.25" bestFit="1" customWidth="1"/>
    <col min="5" max="5" width="5.25" bestFit="1" customWidth="1"/>
    <col min="6" max="6" width="23.5" bestFit="1" customWidth="1"/>
  </cols>
  <sheetData>
    <row r="1" spans="1:6" x14ac:dyDescent="0.4">
      <c r="A1" s="39" t="s">
        <v>41</v>
      </c>
      <c r="E1" s="39" t="s">
        <v>44</v>
      </c>
    </row>
    <row r="2" spans="1:6" x14ac:dyDescent="0.4">
      <c r="A2" s="2" t="s">
        <v>13</v>
      </c>
      <c r="B2" s="3" t="s">
        <v>12</v>
      </c>
      <c r="C2" s="4" t="s">
        <v>4</v>
      </c>
      <c r="E2" s="39" t="s">
        <v>43</v>
      </c>
    </row>
    <row r="3" spans="1:6" x14ac:dyDescent="0.4">
      <c r="A3" s="37" t="s">
        <v>14</v>
      </c>
      <c r="B3" s="31">
        <v>46223</v>
      </c>
      <c r="C3" s="32" t="s">
        <v>9</v>
      </c>
      <c r="E3" s="2" t="s">
        <v>2</v>
      </c>
      <c r="F3" s="2" t="s">
        <v>5</v>
      </c>
    </row>
    <row r="4" spans="1:6" x14ac:dyDescent="0.4">
      <c r="A4" s="37" t="s">
        <v>8</v>
      </c>
      <c r="B4" s="31">
        <v>46245</v>
      </c>
      <c r="C4" s="32" t="s">
        <v>9</v>
      </c>
      <c r="E4" s="35">
        <v>6</v>
      </c>
      <c r="F4" s="33">
        <v>0.4</v>
      </c>
    </row>
    <row r="5" spans="1:6" x14ac:dyDescent="0.4">
      <c r="A5" s="37" t="s">
        <v>10</v>
      </c>
      <c r="B5" s="31">
        <v>46247</v>
      </c>
      <c r="C5" s="32" t="s">
        <v>7</v>
      </c>
      <c r="E5" s="35">
        <v>7</v>
      </c>
      <c r="F5" s="33">
        <v>6.3</v>
      </c>
    </row>
    <row r="6" spans="1:6" x14ac:dyDescent="0.4">
      <c r="A6" s="37" t="s">
        <v>10</v>
      </c>
      <c r="B6" s="31">
        <v>46248</v>
      </c>
      <c r="C6" s="32" t="s">
        <v>7</v>
      </c>
      <c r="E6" s="35">
        <v>8</v>
      </c>
      <c r="F6" s="33">
        <v>6.88</v>
      </c>
    </row>
    <row r="7" spans="1:6" ht="19.5" thickBot="1" x14ac:dyDescent="0.45">
      <c r="A7" s="37" t="s">
        <v>10</v>
      </c>
      <c r="B7" s="31">
        <v>46249</v>
      </c>
      <c r="C7" s="32" t="s">
        <v>7</v>
      </c>
      <c r="E7" s="36">
        <v>9</v>
      </c>
      <c r="F7" s="34">
        <v>2.1</v>
      </c>
    </row>
    <row r="8" spans="1:6" ht="19.5" thickTop="1" x14ac:dyDescent="0.4">
      <c r="A8" s="37" t="s">
        <v>15</v>
      </c>
      <c r="B8" s="31">
        <v>46286</v>
      </c>
      <c r="C8" s="32" t="s">
        <v>9</v>
      </c>
      <c r="E8" s="5" t="s">
        <v>18</v>
      </c>
      <c r="F8" s="6">
        <f>SUM(F4:F7)</f>
        <v>15.68</v>
      </c>
    </row>
    <row r="9" spans="1:6" x14ac:dyDescent="0.4">
      <c r="A9" s="37" t="s">
        <v>17</v>
      </c>
      <c r="B9" s="31">
        <v>46288</v>
      </c>
      <c r="C9" s="32" t="s">
        <v>9</v>
      </c>
      <c r="E9" t="s">
        <v>42</v>
      </c>
    </row>
    <row r="10" spans="1:6" x14ac:dyDescent="0.4">
      <c r="A10" s="30" t="s">
        <v>16</v>
      </c>
      <c r="B10" s="31">
        <v>46287</v>
      </c>
      <c r="C10" s="32" t="s">
        <v>40</v>
      </c>
    </row>
    <row r="11" spans="1:6" x14ac:dyDescent="0.4">
      <c r="A11" s="30"/>
      <c r="B11" s="31"/>
      <c r="C11" s="32"/>
    </row>
    <row r="12" spans="1:6" x14ac:dyDescent="0.4">
      <c r="A12" s="30"/>
      <c r="B12" s="31"/>
      <c r="C12" s="32"/>
    </row>
    <row r="13" spans="1:6" x14ac:dyDescent="0.4">
      <c r="A13" s="30"/>
      <c r="B13" s="31"/>
      <c r="C13" s="32"/>
    </row>
    <row r="14" spans="1:6" x14ac:dyDescent="0.4">
      <c r="A14" s="30"/>
      <c r="B14" s="31"/>
      <c r="C14" s="32"/>
    </row>
  </sheetData>
  <phoneticPr fontId="1"/>
  <conditionalFormatting sqref="C3:C14">
    <cfRule type="cellIs" dxfId="35" priority="1" operator="equal">
      <formula>"土"</formula>
    </cfRule>
    <cfRule type="cellIs" dxfId="34" priority="2" operator="equal">
      <formula>"日"</formula>
    </cfRule>
    <cfRule type="cellIs" dxfId="33" priority="3" operator="equal">
      <formula>"祝"</formula>
    </cfRule>
    <cfRule type="cellIs" dxfId="32" priority="4" operator="equal">
      <formula>"休"</formula>
    </cfRule>
  </conditionalFormatting>
  <dataValidations count="1">
    <dataValidation type="list" allowBlank="1" showInputMessage="1" showErrorMessage="1" sqref="C3:C14" xr:uid="{F88568FA-B90F-4194-B833-E0B26901A97F}">
      <formula1>"祝,休,"</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6EE0-E130-41CD-B476-238574EBAECD}">
  <dimension ref="A1:AW185"/>
  <sheetViews>
    <sheetView view="pageBreakPreview" zoomScaleNormal="100" zoomScaleSheetLayoutView="100" workbookViewId="0">
      <selection activeCell="W14" sqref="W14"/>
    </sheetView>
  </sheetViews>
  <sheetFormatPr defaultRowHeight="13.5" x14ac:dyDescent="0.4"/>
  <cols>
    <col min="1" max="1" width="4.75" style="87" bestFit="1" customWidth="1"/>
    <col min="2" max="2" width="2" style="8" customWidth="1"/>
    <col min="3" max="3" width="22.75" style="8" bestFit="1" customWidth="1"/>
    <col min="4" max="4" width="11.625" style="8" bestFit="1" customWidth="1"/>
    <col min="5" max="19" width="5.25" style="8" bestFit="1" customWidth="1"/>
    <col min="20" max="20" width="5.25" style="8" customWidth="1"/>
    <col min="21" max="21" width="2.875" style="8" customWidth="1"/>
    <col min="22" max="22" width="2.5" style="8" customWidth="1"/>
    <col min="23" max="23" width="19.25" style="8" customWidth="1"/>
    <col min="24" max="24" width="5.25" style="8" bestFit="1" customWidth="1"/>
    <col min="25" max="25" width="3.5" style="8" bestFit="1" customWidth="1"/>
    <col min="26" max="26" width="2.5" style="8" bestFit="1" customWidth="1"/>
    <col min="27" max="27" width="6.5" style="8" customWidth="1"/>
    <col min="28" max="28" width="2.5" style="8" bestFit="1" customWidth="1"/>
    <col min="29" max="29" width="9" style="8" customWidth="1"/>
    <col min="30" max="30" width="2.5" style="8" bestFit="1" customWidth="1"/>
    <col min="31" max="31" width="11.375" style="8" customWidth="1"/>
    <col min="32" max="32" width="2" style="8" customWidth="1"/>
    <col min="33" max="33" width="2" style="87" customWidth="1"/>
    <col min="34" max="49" width="4" style="87" customWidth="1"/>
    <col min="50" max="16384" width="9" style="8"/>
  </cols>
  <sheetData>
    <row r="1" spans="1:31" ht="14.25" x14ac:dyDescent="0.4">
      <c r="A1" s="96" t="s">
        <v>61</v>
      </c>
      <c r="AE1" s="124" t="s">
        <v>63</v>
      </c>
    </row>
    <row r="2" spans="1:31" ht="21" x14ac:dyDescent="0.4">
      <c r="A2" s="97" t="s">
        <v>61</v>
      </c>
      <c r="C2" s="166" t="s">
        <v>85</v>
      </c>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row>
    <row r="3" spans="1:31" ht="18.75" x14ac:dyDescent="0.4">
      <c r="A3" s="96" t="s">
        <v>61</v>
      </c>
      <c r="C3" s="167" t="s">
        <v>65</v>
      </c>
      <c r="D3" s="168"/>
      <c r="E3" s="168"/>
      <c r="F3" s="168"/>
      <c r="G3" s="168"/>
      <c r="H3" s="168"/>
      <c r="I3" s="168"/>
    </row>
    <row r="4" spans="1:31" ht="18.75" x14ac:dyDescent="0.4">
      <c r="A4" s="96" t="s">
        <v>61</v>
      </c>
      <c r="C4" s="169" t="s">
        <v>70</v>
      </c>
      <c r="D4" s="170"/>
      <c r="E4" s="170"/>
      <c r="F4" s="170"/>
      <c r="G4" s="170"/>
      <c r="H4" s="170"/>
      <c r="I4" s="170"/>
    </row>
    <row r="5" spans="1:31" ht="14.25" x14ac:dyDescent="0.4">
      <c r="A5" s="96" t="s">
        <v>61</v>
      </c>
    </row>
    <row r="6" spans="1:31" ht="15" thickBot="1" x14ac:dyDescent="0.45">
      <c r="A6" s="96" t="s">
        <v>61</v>
      </c>
      <c r="C6" s="88" t="s">
        <v>29</v>
      </c>
    </row>
    <row r="7" spans="1:31" ht="14.25" x14ac:dyDescent="0.4">
      <c r="A7" s="96" t="s">
        <v>61</v>
      </c>
      <c r="C7" s="156" t="s">
        <v>11</v>
      </c>
      <c r="D7" s="157"/>
      <c r="E7" s="171">
        <v>46174</v>
      </c>
      <c r="F7" s="172"/>
      <c r="G7" s="172"/>
      <c r="H7" s="172"/>
      <c r="I7" s="172"/>
      <c r="J7" s="172"/>
      <c r="K7" s="172"/>
      <c r="L7" s="172"/>
      <c r="M7" s="172"/>
      <c r="N7" s="172"/>
      <c r="O7" s="172"/>
      <c r="P7" s="172"/>
      <c r="Q7" s="172"/>
      <c r="R7" s="172"/>
      <c r="S7" s="172"/>
      <c r="T7" s="173"/>
      <c r="V7" s="78"/>
      <c r="AD7" s="78"/>
      <c r="AE7" s="78"/>
    </row>
    <row r="8" spans="1:31" ht="14.25" x14ac:dyDescent="0.4">
      <c r="A8" s="96" t="s">
        <v>61</v>
      </c>
      <c r="C8" s="143" t="s">
        <v>3</v>
      </c>
      <c r="D8" s="144"/>
      <c r="E8" s="7">
        <f>IF(E7=0,"",E7)</f>
        <v>46174</v>
      </c>
      <c r="F8" s="7">
        <f>IF(E8="","",E8+1)</f>
        <v>46175</v>
      </c>
      <c r="G8" s="7">
        <f t="shared" ref="G8:S8" si="0">IF(F8="","",F8+1)</f>
        <v>46176</v>
      </c>
      <c r="H8" s="7">
        <f t="shared" si="0"/>
        <v>46177</v>
      </c>
      <c r="I8" s="7">
        <f t="shared" si="0"/>
        <v>46178</v>
      </c>
      <c r="J8" s="7">
        <f t="shared" si="0"/>
        <v>46179</v>
      </c>
      <c r="K8" s="7">
        <f t="shared" si="0"/>
        <v>46180</v>
      </c>
      <c r="L8" s="7">
        <f t="shared" si="0"/>
        <v>46181</v>
      </c>
      <c r="M8" s="7">
        <f t="shared" si="0"/>
        <v>46182</v>
      </c>
      <c r="N8" s="7">
        <f t="shared" si="0"/>
        <v>46183</v>
      </c>
      <c r="O8" s="7">
        <f t="shared" si="0"/>
        <v>46184</v>
      </c>
      <c r="P8" s="7">
        <f t="shared" si="0"/>
        <v>46185</v>
      </c>
      <c r="Q8" s="7">
        <f t="shared" si="0"/>
        <v>46186</v>
      </c>
      <c r="R8" s="7">
        <f t="shared" si="0"/>
        <v>46187</v>
      </c>
      <c r="S8" s="7">
        <f t="shared" si="0"/>
        <v>46188</v>
      </c>
      <c r="T8" s="17"/>
      <c r="V8" s="78"/>
      <c r="AD8" s="78"/>
      <c r="AE8" s="78"/>
    </row>
    <row r="9" spans="1:31" ht="14.25" x14ac:dyDescent="0.4">
      <c r="A9" s="96" t="s">
        <v>61</v>
      </c>
      <c r="C9" s="143" t="s">
        <v>4</v>
      </c>
      <c r="D9" s="144"/>
      <c r="E9" s="10" t="str">
        <f>IFERROR(IF(AND(WEEKDAY(E8)=1,VLOOKUP(E8,'(記載例用)初期設定'!$B$3:$C$14,2,FALSE)="休"),"日",VLOOKUP(E8,'(記載例用)初期設定'!$B$3:$C$14,2,FALSE)),TEXT(E8,"aaa"))</f>
        <v>月</v>
      </c>
      <c r="F9" s="10" t="str">
        <f>IFERROR(IF(AND(WEEKDAY(F8)=1,VLOOKUP(F8,'(記載例用)初期設定'!$B$3:$C$14,2,FALSE)="休"),"日",VLOOKUP(F8,'(記載例用)初期設定'!$B$3:$C$14,2,FALSE)),TEXT(F8,"aaa"))</f>
        <v>火</v>
      </c>
      <c r="G9" s="10" t="str">
        <f>IFERROR(IF(AND(WEEKDAY(G8)=1,VLOOKUP(G8,'(記載例用)初期設定'!$B$3:$C$14,2,FALSE)="休"),"日",VLOOKUP(G8,'(記載例用)初期設定'!$B$3:$C$14,2,FALSE)),TEXT(G8,"aaa"))</f>
        <v>水</v>
      </c>
      <c r="H9" s="10" t="str">
        <f>IFERROR(IF(AND(WEEKDAY(H8)=1,VLOOKUP(H8,'(記載例用)初期設定'!$B$3:$C$14,2,FALSE)="休"),"日",VLOOKUP(H8,'(記載例用)初期設定'!$B$3:$C$14,2,FALSE)),TEXT(H8,"aaa"))</f>
        <v>木</v>
      </c>
      <c r="I9" s="10" t="str">
        <f>IFERROR(IF(AND(WEEKDAY(I8)=1,VLOOKUP(I8,'(記載例用)初期設定'!$B$3:$C$14,2,FALSE)="休"),"日",VLOOKUP(I8,'(記載例用)初期設定'!$B$3:$C$14,2,FALSE)),TEXT(I8,"aaa"))</f>
        <v>金</v>
      </c>
      <c r="J9" s="10" t="str">
        <f>IFERROR(IF(AND(WEEKDAY(J8)=1,VLOOKUP(J8,'(記載例用)初期設定'!$B$3:$C$14,2,FALSE)="休"),"日",VLOOKUP(J8,'(記載例用)初期設定'!$B$3:$C$14,2,FALSE)),TEXT(J8,"aaa"))</f>
        <v>土</v>
      </c>
      <c r="K9" s="10" t="str">
        <f>IFERROR(IF(AND(WEEKDAY(K8)=1,VLOOKUP(K8,'(記載例用)初期設定'!$B$3:$C$14,2,FALSE)="休"),"日",VLOOKUP(K8,'(記載例用)初期設定'!$B$3:$C$14,2,FALSE)),TEXT(K8,"aaa"))</f>
        <v>日</v>
      </c>
      <c r="L9" s="10" t="str">
        <f>IFERROR(IF(AND(WEEKDAY(L8)=1,VLOOKUP(L8,'(記載例用)初期設定'!$B$3:$C$14,2,FALSE)="休"),"日",VLOOKUP(L8,'(記載例用)初期設定'!$B$3:$C$14,2,FALSE)),TEXT(L8,"aaa"))</f>
        <v>月</v>
      </c>
      <c r="M9" s="10" t="str">
        <f>IFERROR(IF(AND(WEEKDAY(M8)=1,VLOOKUP(M8,'(記載例用)初期設定'!$B$3:$C$14,2,FALSE)="休"),"日",VLOOKUP(M8,'(記載例用)初期設定'!$B$3:$C$14,2,FALSE)),TEXT(M8,"aaa"))</f>
        <v>火</v>
      </c>
      <c r="N9" s="10" t="str">
        <f>IFERROR(IF(AND(WEEKDAY(N8)=1,VLOOKUP(N8,'(記載例用)初期設定'!$B$3:$C$14,2,FALSE)="休"),"日",VLOOKUP(N8,'(記載例用)初期設定'!$B$3:$C$14,2,FALSE)),TEXT(N8,"aaa"))</f>
        <v>水</v>
      </c>
      <c r="O9" s="10" t="str">
        <f>IFERROR(IF(AND(WEEKDAY(O8)=1,VLOOKUP(O8,'(記載例用)初期設定'!$B$3:$C$14,2,FALSE)="休"),"日",VLOOKUP(O8,'(記載例用)初期設定'!$B$3:$C$14,2,FALSE)),TEXT(O8,"aaa"))</f>
        <v>木</v>
      </c>
      <c r="P9" s="10" t="str">
        <f>IFERROR(IF(AND(WEEKDAY(P8)=1,VLOOKUP(P8,'(記載例用)初期設定'!$B$3:$C$14,2,FALSE)="休"),"日",VLOOKUP(P8,'(記載例用)初期設定'!$B$3:$C$14,2,FALSE)),TEXT(P8,"aaa"))</f>
        <v>金</v>
      </c>
      <c r="Q9" s="10" t="str">
        <f>IFERROR(IF(AND(WEEKDAY(Q8)=1,VLOOKUP(Q8,'(記載例用)初期設定'!$B$3:$C$14,2,FALSE)="休"),"日",VLOOKUP(Q8,'(記載例用)初期設定'!$B$3:$C$14,2,FALSE)),TEXT(Q8,"aaa"))</f>
        <v>土</v>
      </c>
      <c r="R9" s="10" t="str">
        <f>IFERROR(IF(AND(WEEKDAY(R8)=1,VLOOKUP(R8,'(記載例用)初期設定'!$B$3:$C$14,2,FALSE)="休"),"日",VLOOKUP(R8,'(記載例用)初期設定'!$B$3:$C$14,2,FALSE)),TEXT(R8,"aaa"))</f>
        <v>日</v>
      </c>
      <c r="S9" s="10" t="str">
        <f>IFERROR(IF(AND(WEEKDAY(S8)=1,VLOOKUP(S8,'(記載例用)初期設定'!$B$3:$C$14,2,FALSE)="休"),"日",VLOOKUP(S8,'(記載例用)初期設定'!$B$3:$C$14,2,FALSE)),TEXT(S8,"aaa"))</f>
        <v>月</v>
      </c>
      <c r="T9" s="18"/>
      <c r="V9" s="78"/>
      <c r="AD9" s="78"/>
      <c r="AE9" s="78"/>
    </row>
    <row r="10" spans="1:31" ht="14.25" x14ac:dyDescent="0.4">
      <c r="A10" s="96" t="s">
        <v>61</v>
      </c>
      <c r="C10" s="129" t="s">
        <v>51</v>
      </c>
      <c r="D10" s="58" t="s">
        <v>27</v>
      </c>
      <c r="E10" s="12"/>
      <c r="F10" s="12"/>
      <c r="G10" s="12"/>
      <c r="H10" s="12"/>
      <c r="I10" s="12"/>
      <c r="J10" s="12"/>
      <c r="K10" s="12"/>
      <c r="L10" s="12" t="s">
        <v>45</v>
      </c>
      <c r="M10" s="12" t="s">
        <v>45</v>
      </c>
      <c r="N10" s="12" t="s">
        <v>45</v>
      </c>
      <c r="O10" s="12" t="s">
        <v>45</v>
      </c>
      <c r="P10" s="12" t="s">
        <v>45</v>
      </c>
      <c r="Q10" s="12"/>
      <c r="R10" s="12"/>
      <c r="S10" s="12" t="s">
        <v>45</v>
      </c>
      <c r="T10" s="51"/>
      <c r="V10" s="78"/>
      <c r="AD10" s="78"/>
      <c r="AE10" s="78"/>
    </row>
    <row r="11" spans="1:31" ht="14.25" x14ac:dyDescent="0.4">
      <c r="A11" s="96" t="s">
        <v>61</v>
      </c>
      <c r="C11" s="130"/>
      <c r="D11" s="119" t="s">
        <v>52</v>
      </c>
      <c r="E11" s="40"/>
      <c r="F11" s="40"/>
      <c r="G11" s="40"/>
      <c r="H11" s="40"/>
      <c r="I11" s="40"/>
      <c r="J11" s="40"/>
      <c r="K11" s="40"/>
      <c r="L11" s="40" t="s">
        <v>21</v>
      </c>
      <c r="M11" s="40"/>
      <c r="N11" s="40" t="s">
        <v>21</v>
      </c>
      <c r="O11" s="40" t="s">
        <v>21</v>
      </c>
      <c r="P11" s="40" t="s">
        <v>21</v>
      </c>
      <c r="Q11" s="40"/>
      <c r="R11" s="40"/>
      <c r="S11" s="40" t="s">
        <v>21</v>
      </c>
      <c r="T11" s="120"/>
      <c r="V11" s="78"/>
      <c r="AD11" s="78"/>
      <c r="AE11" s="78"/>
    </row>
    <row r="12" spans="1:31" ht="14.25" x14ac:dyDescent="0.4">
      <c r="A12" s="96" t="s">
        <v>61</v>
      </c>
      <c r="C12" s="131"/>
      <c r="D12" s="59" t="s">
        <v>54</v>
      </c>
      <c r="E12" s="60"/>
      <c r="F12" s="60"/>
      <c r="G12" s="60"/>
      <c r="H12" s="60"/>
      <c r="I12" s="60"/>
      <c r="J12" s="60"/>
      <c r="K12" s="60"/>
      <c r="L12" s="60">
        <v>25.7</v>
      </c>
      <c r="M12" s="60"/>
      <c r="N12" s="60">
        <v>25.7</v>
      </c>
      <c r="O12" s="60">
        <v>27.2</v>
      </c>
      <c r="P12" s="60">
        <v>27.6</v>
      </c>
      <c r="Q12" s="60"/>
      <c r="R12" s="60"/>
      <c r="S12" s="60">
        <v>27.5</v>
      </c>
      <c r="T12" s="71"/>
      <c r="V12" s="78"/>
      <c r="AD12" s="78"/>
      <c r="AE12" s="78"/>
    </row>
    <row r="13" spans="1:31" ht="14.25" x14ac:dyDescent="0.4">
      <c r="A13" s="96" t="s">
        <v>61</v>
      </c>
      <c r="C13" s="141" t="s">
        <v>0</v>
      </c>
      <c r="D13" s="11" t="s">
        <v>27</v>
      </c>
      <c r="E13" s="12"/>
      <c r="F13" s="12"/>
      <c r="G13" s="12"/>
      <c r="H13" s="12"/>
      <c r="I13" s="12"/>
      <c r="J13" s="12"/>
      <c r="K13" s="12"/>
      <c r="L13" s="12"/>
      <c r="M13" s="12"/>
      <c r="N13" s="12"/>
      <c r="O13" s="12"/>
      <c r="P13" s="12"/>
      <c r="Q13" s="12"/>
      <c r="R13" s="12"/>
      <c r="S13" s="12"/>
      <c r="T13" s="51"/>
      <c r="V13" s="78"/>
      <c r="X13" s="78"/>
      <c r="Y13" s="78"/>
      <c r="Z13" s="78"/>
      <c r="AA13" s="78"/>
      <c r="AB13" s="78"/>
      <c r="AC13" s="78"/>
      <c r="AD13" s="78"/>
      <c r="AE13" s="78"/>
    </row>
    <row r="14" spans="1:31" ht="14.25" x14ac:dyDescent="0.4">
      <c r="A14" s="96" t="s">
        <v>61</v>
      </c>
      <c r="C14" s="134"/>
      <c r="D14" s="13" t="s">
        <v>6</v>
      </c>
      <c r="E14" s="14"/>
      <c r="F14" s="14"/>
      <c r="G14" s="14"/>
      <c r="H14" s="14"/>
      <c r="I14" s="14"/>
      <c r="J14" s="14"/>
      <c r="K14" s="14"/>
      <c r="L14" s="14"/>
      <c r="M14" s="14"/>
      <c r="N14" s="14"/>
      <c r="O14" s="14"/>
      <c r="P14" s="14"/>
      <c r="Q14" s="14"/>
      <c r="R14" s="14"/>
      <c r="S14" s="14"/>
      <c r="T14" s="52"/>
      <c r="V14" s="78"/>
      <c r="X14" s="78"/>
      <c r="Y14" s="78"/>
      <c r="Z14" s="78"/>
      <c r="AA14" s="78"/>
      <c r="AB14" s="78"/>
      <c r="AC14" s="78"/>
      <c r="AD14" s="78"/>
      <c r="AE14" s="78"/>
    </row>
    <row r="15" spans="1:31" ht="14.25" x14ac:dyDescent="0.4">
      <c r="A15" s="96" t="s">
        <v>61</v>
      </c>
      <c r="C15" s="132" t="s">
        <v>28</v>
      </c>
      <c r="D15" s="11" t="s">
        <v>27</v>
      </c>
      <c r="E15" s="12"/>
      <c r="F15" s="12"/>
      <c r="G15" s="12"/>
      <c r="H15" s="12"/>
      <c r="I15" s="12"/>
      <c r="J15" s="12"/>
      <c r="K15" s="12"/>
      <c r="L15" s="12"/>
      <c r="M15" s="12"/>
      <c r="N15" s="12"/>
      <c r="O15" s="12"/>
      <c r="P15" s="12"/>
      <c r="Q15" s="12"/>
      <c r="R15" s="12"/>
      <c r="S15" s="12" t="s">
        <v>22</v>
      </c>
      <c r="T15" s="51"/>
      <c r="V15" s="78"/>
      <c r="X15" s="78"/>
      <c r="Y15" s="78"/>
      <c r="Z15" s="78"/>
      <c r="AA15" s="78"/>
      <c r="AB15" s="78"/>
      <c r="AC15" s="78"/>
      <c r="AD15" s="78"/>
      <c r="AE15" s="78"/>
    </row>
    <row r="16" spans="1:31" ht="14.25" x14ac:dyDescent="0.4">
      <c r="A16" s="96" t="s">
        <v>61</v>
      </c>
      <c r="C16" s="133"/>
      <c r="D16" s="42" t="s">
        <v>46</v>
      </c>
      <c r="E16" s="43"/>
      <c r="F16" s="43"/>
      <c r="G16" s="43"/>
      <c r="H16" s="43"/>
      <c r="I16" s="43"/>
      <c r="J16" s="43"/>
      <c r="K16" s="43"/>
      <c r="L16" s="43"/>
      <c r="M16" s="43"/>
      <c r="N16" s="43"/>
      <c r="O16" s="43"/>
      <c r="P16" s="43"/>
      <c r="Q16" s="43"/>
      <c r="R16" s="43"/>
      <c r="S16" s="43">
        <v>0.25</v>
      </c>
      <c r="T16" s="53"/>
      <c r="V16" s="78"/>
      <c r="X16" s="78"/>
      <c r="Y16" s="78"/>
      <c r="Z16" s="78"/>
      <c r="AA16" s="78"/>
      <c r="AB16" s="78"/>
      <c r="AC16" s="78"/>
      <c r="AD16" s="78"/>
      <c r="AE16" s="78"/>
    </row>
    <row r="17" spans="1:49" ht="14.25" x14ac:dyDescent="0.4">
      <c r="A17" s="96" t="s">
        <v>61</v>
      </c>
      <c r="C17" s="134"/>
      <c r="D17" s="13" t="s">
        <v>47</v>
      </c>
      <c r="E17" s="44"/>
      <c r="F17" s="44"/>
      <c r="G17" s="44"/>
      <c r="H17" s="44"/>
      <c r="I17" s="44"/>
      <c r="J17" s="44"/>
      <c r="K17" s="44"/>
      <c r="L17" s="44"/>
      <c r="M17" s="44"/>
      <c r="N17" s="44"/>
      <c r="O17" s="44"/>
      <c r="P17" s="44"/>
      <c r="Q17" s="44"/>
      <c r="R17" s="44"/>
      <c r="S17" s="44">
        <v>0.625</v>
      </c>
      <c r="T17" s="54"/>
      <c r="V17" s="78"/>
      <c r="X17" s="78"/>
      <c r="Y17" s="78"/>
      <c r="Z17" s="78"/>
      <c r="AA17" s="78"/>
      <c r="AB17" s="78"/>
      <c r="AC17" s="78"/>
      <c r="AD17" s="78"/>
      <c r="AE17" s="78"/>
    </row>
    <row r="18" spans="1:49" ht="14.25" x14ac:dyDescent="0.4">
      <c r="A18" s="96" t="s">
        <v>61</v>
      </c>
      <c r="C18" s="141" t="s">
        <v>71</v>
      </c>
      <c r="D18" s="11" t="s">
        <v>27</v>
      </c>
      <c r="E18" s="125"/>
      <c r="F18" s="125"/>
      <c r="G18" s="125"/>
      <c r="H18" s="125"/>
      <c r="I18" s="125"/>
      <c r="J18" s="125"/>
      <c r="K18" s="125"/>
      <c r="L18" s="125"/>
      <c r="M18" s="125"/>
      <c r="N18" s="125"/>
      <c r="O18" s="125"/>
      <c r="P18" s="125"/>
      <c r="Q18" s="125"/>
      <c r="R18" s="125"/>
      <c r="S18" s="125" t="s">
        <v>74</v>
      </c>
      <c r="T18" s="126"/>
      <c r="V18" s="78"/>
      <c r="X18" s="78"/>
      <c r="Y18" s="78"/>
      <c r="Z18" s="78"/>
      <c r="AA18" s="78"/>
      <c r="AB18" s="78"/>
      <c r="AC18" s="78"/>
      <c r="AD18" s="78"/>
      <c r="AE18" s="78"/>
      <c r="AH18" s="123">
        <f t="shared" ref="AH18:AV18" si="1">E8</f>
        <v>46174</v>
      </c>
      <c r="AI18" s="123">
        <f t="shared" si="1"/>
        <v>46175</v>
      </c>
      <c r="AJ18" s="123">
        <f t="shared" si="1"/>
        <v>46176</v>
      </c>
      <c r="AK18" s="123">
        <f t="shared" si="1"/>
        <v>46177</v>
      </c>
      <c r="AL18" s="123">
        <f t="shared" si="1"/>
        <v>46178</v>
      </c>
      <c r="AM18" s="123">
        <f t="shared" si="1"/>
        <v>46179</v>
      </c>
      <c r="AN18" s="123">
        <f t="shared" si="1"/>
        <v>46180</v>
      </c>
      <c r="AO18" s="123">
        <f t="shared" si="1"/>
        <v>46181</v>
      </c>
      <c r="AP18" s="123">
        <f t="shared" si="1"/>
        <v>46182</v>
      </c>
      <c r="AQ18" s="123">
        <f t="shared" si="1"/>
        <v>46183</v>
      </c>
      <c r="AR18" s="123">
        <f t="shared" si="1"/>
        <v>46184</v>
      </c>
      <c r="AS18" s="123">
        <f t="shared" si="1"/>
        <v>46185</v>
      </c>
      <c r="AT18" s="123">
        <f t="shared" si="1"/>
        <v>46186</v>
      </c>
      <c r="AU18" s="123">
        <f t="shared" si="1"/>
        <v>46187</v>
      </c>
      <c r="AV18" s="123">
        <f t="shared" si="1"/>
        <v>46188</v>
      </c>
      <c r="AW18" s="123"/>
    </row>
    <row r="19" spans="1:49" ht="15" thickBot="1" x14ac:dyDescent="0.45">
      <c r="A19" s="96" t="s">
        <v>61</v>
      </c>
      <c r="C19" s="142"/>
      <c r="D19" s="21" t="s">
        <v>75</v>
      </c>
      <c r="E19" s="55"/>
      <c r="F19" s="55"/>
      <c r="G19" s="55"/>
      <c r="H19" s="55"/>
      <c r="I19" s="55"/>
      <c r="J19" s="55"/>
      <c r="K19" s="55"/>
      <c r="L19" s="55"/>
      <c r="M19" s="55"/>
      <c r="N19" s="55"/>
      <c r="O19" s="55"/>
      <c r="P19" s="55"/>
      <c r="Q19" s="55"/>
      <c r="R19" s="55"/>
      <c r="S19" s="55"/>
      <c r="T19" s="56"/>
      <c r="V19" s="78"/>
      <c r="X19" s="78"/>
      <c r="Y19" s="78"/>
      <c r="Z19" s="78"/>
      <c r="AA19" s="78"/>
      <c r="AB19" s="78"/>
      <c r="AC19" s="78"/>
      <c r="AD19" s="78"/>
      <c r="AE19" s="78"/>
      <c r="AH19" s="128">
        <f t="shared" ref="AH19:AV19" si="2">VALUE(HOUR(E19)*60+MINUTE(E19))</f>
        <v>0</v>
      </c>
      <c r="AI19" s="128">
        <f t="shared" si="2"/>
        <v>0</v>
      </c>
      <c r="AJ19" s="128">
        <f t="shared" si="2"/>
        <v>0</v>
      </c>
      <c r="AK19" s="128">
        <f t="shared" si="2"/>
        <v>0</v>
      </c>
      <c r="AL19" s="128">
        <f t="shared" si="2"/>
        <v>0</v>
      </c>
      <c r="AM19" s="128">
        <f t="shared" si="2"/>
        <v>0</v>
      </c>
      <c r="AN19" s="128">
        <f t="shared" si="2"/>
        <v>0</v>
      </c>
      <c r="AO19" s="128">
        <f t="shared" si="2"/>
        <v>0</v>
      </c>
      <c r="AP19" s="128">
        <f t="shared" si="2"/>
        <v>0</v>
      </c>
      <c r="AQ19" s="128">
        <f t="shared" si="2"/>
        <v>0</v>
      </c>
      <c r="AR19" s="128">
        <f t="shared" si="2"/>
        <v>0</v>
      </c>
      <c r="AS19" s="128">
        <f t="shared" si="2"/>
        <v>0</v>
      </c>
      <c r="AT19" s="128">
        <f t="shared" si="2"/>
        <v>0</v>
      </c>
      <c r="AU19" s="128">
        <f t="shared" si="2"/>
        <v>0</v>
      </c>
      <c r="AV19" s="128">
        <f t="shared" si="2"/>
        <v>0</v>
      </c>
      <c r="AW19" s="128"/>
    </row>
    <row r="20" spans="1:49" ht="15" thickBot="1" x14ac:dyDescent="0.45">
      <c r="A20" s="96" t="s">
        <v>61</v>
      </c>
      <c r="C20" s="38"/>
      <c r="V20" s="88" t="s">
        <v>30</v>
      </c>
      <c r="AA20" s="9"/>
      <c r="AD20" s="9"/>
      <c r="AE20" s="22"/>
    </row>
    <row r="21" spans="1:49" ht="14.25" x14ac:dyDescent="0.4">
      <c r="A21" s="96" t="s">
        <v>61</v>
      </c>
      <c r="C21" s="156" t="s">
        <v>11</v>
      </c>
      <c r="D21" s="157"/>
      <c r="E21" s="158">
        <f>IF(E7=0,"",E7)</f>
        <v>46174</v>
      </c>
      <c r="F21" s="159"/>
      <c r="G21" s="159"/>
      <c r="H21" s="159"/>
      <c r="I21" s="159"/>
      <c r="J21" s="159"/>
      <c r="K21" s="159"/>
      <c r="L21" s="159"/>
      <c r="M21" s="159"/>
      <c r="N21" s="159"/>
      <c r="O21" s="159"/>
      <c r="P21" s="159"/>
      <c r="Q21" s="159"/>
      <c r="R21" s="159"/>
      <c r="S21" s="159"/>
      <c r="T21" s="160"/>
      <c r="V21" s="153" t="s">
        <v>26</v>
      </c>
      <c r="W21" s="154"/>
      <c r="X21" s="154"/>
      <c r="Y21" s="155"/>
      <c r="Z21" s="161" t="s">
        <v>23</v>
      </c>
      <c r="AA21" s="157"/>
      <c r="AB21" s="161" t="s">
        <v>24</v>
      </c>
      <c r="AC21" s="157"/>
      <c r="AD21" s="162" t="s">
        <v>25</v>
      </c>
      <c r="AE21" s="163"/>
    </row>
    <row r="22" spans="1:49" ht="14.25" x14ac:dyDescent="0.4">
      <c r="A22" s="96" t="s">
        <v>61</v>
      </c>
      <c r="C22" s="143" t="s">
        <v>3</v>
      </c>
      <c r="D22" s="144"/>
      <c r="E22" s="7">
        <f>IF(E21="","",S8+1)</f>
        <v>46189</v>
      </c>
      <c r="F22" s="7">
        <f>IF(E22="","",E22+1)</f>
        <v>46190</v>
      </c>
      <c r="G22" s="7">
        <f t="shared" ref="G22:S22" si="3">IF(F22="","",F22+1)</f>
        <v>46191</v>
      </c>
      <c r="H22" s="7">
        <f t="shared" si="3"/>
        <v>46192</v>
      </c>
      <c r="I22" s="7">
        <f t="shared" si="3"/>
        <v>46193</v>
      </c>
      <c r="J22" s="7">
        <f t="shared" si="3"/>
        <v>46194</v>
      </c>
      <c r="K22" s="7">
        <f t="shared" si="3"/>
        <v>46195</v>
      </c>
      <c r="L22" s="7">
        <f t="shared" si="3"/>
        <v>46196</v>
      </c>
      <c r="M22" s="7">
        <f t="shared" si="3"/>
        <v>46197</v>
      </c>
      <c r="N22" s="7">
        <f t="shared" si="3"/>
        <v>46198</v>
      </c>
      <c r="O22" s="7">
        <f t="shared" si="3"/>
        <v>46199</v>
      </c>
      <c r="P22" s="7">
        <f t="shared" si="3"/>
        <v>46200</v>
      </c>
      <c r="Q22" s="7">
        <f t="shared" si="3"/>
        <v>46201</v>
      </c>
      <c r="R22" s="7">
        <f t="shared" si="3"/>
        <v>46202</v>
      </c>
      <c r="S22" s="7">
        <f t="shared" si="3"/>
        <v>46203</v>
      </c>
      <c r="T22" s="17" t="str">
        <f>IF(S22="","",IF(DAY(S22+1)=1,"",S22+1))</f>
        <v/>
      </c>
      <c r="V22" s="164" t="s">
        <v>64</v>
      </c>
      <c r="W22" s="165"/>
      <c r="X22" s="165"/>
      <c r="Y22" s="72"/>
      <c r="Z22" s="15" t="s">
        <v>32</v>
      </c>
      <c r="AA22" s="25">
        <f>COUNTIF(E9:T9,"月")+COUNTIF(E9:T9,"火")+COUNTIF(E9:T9,"水")+COUNTIF(E9:T9,"木")+COUNTIF(E9:T9,"金")+COUNTIF(E23:T23,"月")+COUNTIF(E23:T23,"火")+COUNTIF(E23:T23,"水")+COUNTIF(E23:T23,"木")+COUNTIF(E23:T23,"金")</f>
        <v>22</v>
      </c>
      <c r="AB22" s="73"/>
      <c r="AC22" s="113"/>
      <c r="AD22" s="15"/>
      <c r="AE22" s="27"/>
    </row>
    <row r="23" spans="1:49" ht="14.25" x14ac:dyDescent="0.4">
      <c r="A23" s="96" t="s">
        <v>61</v>
      </c>
      <c r="C23" s="143" t="s">
        <v>4</v>
      </c>
      <c r="D23" s="144"/>
      <c r="E23" s="10" t="str">
        <f>IFERROR(IF(AND(WEEKDAY(E22)=1,VLOOKUP(E22,'(記載例用)初期設定'!$B$3:$C$14,2,FALSE)="休"),"日",VLOOKUP(E22,'(記載例用)初期設定'!$B$3:$C$14,2,FALSE)),TEXT(E22,"aaa"))</f>
        <v>火</v>
      </c>
      <c r="F23" s="10" t="str">
        <f>IFERROR(IF(AND(WEEKDAY(F22)=1,VLOOKUP(F22,'(記載例用)初期設定'!$B$3:$C$14,2,FALSE)="休"),"日",VLOOKUP(F22,'(記載例用)初期設定'!$B$3:$C$14,2,FALSE)),TEXT(F22,"aaa"))</f>
        <v>水</v>
      </c>
      <c r="G23" s="10" t="str">
        <f>IFERROR(IF(AND(WEEKDAY(G22)=1,VLOOKUP(G22,'(記載例用)初期設定'!$B$3:$C$14,2,FALSE)="休"),"日",VLOOKUP(G22,'(記載例用)初期設定'!$B$3:$C$14,2,FALSE)),TEXT(G22,"aaa"))</f>
        <v>木</v>
      </c>
      <c r="H23" s="10" t="str">
        <f>IFERROR(IF(AND(WEEKDAY(H22)=1,VLOOKUP(H22,'(記載例用)初期設定'!$B$3:$C$14,2,FALSE)="休"),"日",VLOOKUP(H22,'(記載例用)初期設定'!$B$3:$C$14,2,FALSE)),TEXT(H22,"aaa"))</f>
        <v>金</v>
      </c>
      <c r="I23" s="10" t="str">
        <f>IFERROR(IF(AND(WEEKDAY(I22)=1,VLOOKUP(I22,'(記載例用)初期設定'!$B$3:$C$14,2,FALSE)="休"),"日",VLOOKUP(I22,'(記載例用)初期設定'!$B$3:$C$14,2,FALSE)),TEXT(I22,"aaa"))</f>
        <v>土</v>
      </c>
      <c r="J23" s="10" t="str">
        <f>IFERROR(IF(AND(WEEKDAY(J22)=1,VLOOKUP(J22,'(記載例用)初期設定'!$B$3:$C$14,2,FALSE)="休"),"日",VLOOKUP(J22,'(記載例用)初期設定'!$B$3:$C$14,2,FALSE)),TEXT(J22,"aaa"))</f>
        <v>日</v>
      </c>
      <c r="K23" s="10" t="str">
        <f>IFERROR(IF(AND(WEEKDAY(K22)=1,VLOOKUP(K22,'(記載例用)初期設定'!$B$3:$C$14,2,FALSE)="休"),"日",VLOOKUP(K22,'(記載例用)初期設定'!$B$3:$C$14,2,FALSE)),TEXT(K22,"aaa"))</f>
        <v>月</v>
      </c>
      <c r="L23" s="10" t="str">
        <f>IFERROR(IF(AND(WEEKDAY(L22)=1,VLOOKUP(L22,'(記載例用)初期設定'!$B$3:$C$14,2,FALSE)="休"),"日",VLOOKUP(L22,'(記載例用)初期設定'!$B$3:$C$14,2,FALSE)),TEXT(L22,"aaa"))</f>
        <v>火</v>
      </c>
      <c r="M23" s="10" t="str">
        <f>IFERROR(IF(AND(WEEKDAY(M22)=1,VLOOKUP(M22,'(記載例用)初期設定'!$B$3:$C$14,2,FALSE)="休"),"日",VLOOKUP(M22,'(記載例用)初期設定'!$B$3:$C$14,2,FALSE)),TEXT(M22,"aaa"))</f>
        <v>水</v>
      </c>
      <c r="N23" s="10" t="str">
        <f>IFERROR(IF(AND(WEEKDAY(N22)=1,VLOOKUP(N22,'(記載例用)初期設定'!$B$3:$C$14,2,FALSE)="休"),"日",VLOOKUP(N22,'(記載例用)初期設定'!$B$3:$C$14,2,FALSE)),TEXT(N22,"aaa"))</f>
        <v>木</v>
      </c>
      <c r="O23" s="10" t="str">
        <f>IFERROR(IF(AND(WEEKDAY(O22)=1,VLOOKUP(O22,'(記載例用)初期設定'!$B$3:$C$14,2,FALSE)="休"),"日",VLOOKUP(O22,'(記載例用)初期設定'!$B$3:$C$14,2,FALSE)),TEXT(O22,"aaa"))</f>
        <v>金</v>
      </c>
      <c r="P23" s="10" t="str">
        <f>IFERROR(IF(AND(WEEKDAY(P22)=1,VLOOKUP(P22,'(記載例用)初期設定'!$B$3:$C$14,2,FALSE)="休"),"日",VLOOKUP(P22,'(記載例用)初期設定'!$B$3:$C$14,2,FALSE)),TEXT(P22,"aaa"))</f>
        <v>土</v>
      </c>
      <c r="Q23" s="10" t="str">
        <f>IFERROR(IF(AND(WEEKDAY(Q22)=1,VLOOKUP(Q22,'(記載例用)初期設定'!$B$3:$C$14,2,FALSE)="休"),"日",VLOOKUP(Q22,'(記載例用)初期設定'!$B$3:$C$14,2,FALSE)),TEXT(Q22,"aaa"))</f>
        <v>日</v>
      </c>
      <c r="R23" s="10" t="str">
        <f>IFERROR(IF(AND(WEEKDAY(R22)=1,VLOOKUP(R22,'(記載例用)初期設定'!$B$3:$C$14,2,FALSE)="休"),"日",VLOOKUP(R22,'(記載例用)初期設定'!$B$3:$C$14,2,FALSE)),TEXT(R22,"aaa"))</f>
        <v>月</v>
      </c>
      <c r="S23" s="10" t="str">
        <f>IFERROR(IF(AND(WEEKDAY(S22)=1,VLOOKUP(S22,'(記載例用)初期設定'!$B$3:$C$14,2,FALSE)="休"),"日",VLOOKUP(S22,'(記載例用)初期設定'!$B$3:$C$14,2,FALSE)),TEXT(S22,"aaa"))</f>
        <v>火</v>
      </c>
      <c r="T23" s="18" t="str">
        <f>IFERROR(IF(AND(WEEKDAY(T22)=1,VLOOKUP(T22,'(記載例用)初期設定'!$B$3:$C$14,2,FALSE)="休"),"日",VLOOKUP(T22,'(記載例用)初期設定'!$B$3:$C$14,2,FALSE)),TEXT(T22,"aaa"))</f>
        <v/>
      </c>
      <c r="V23" s="86"/>
      <c r="W23" s="145" t="s">
        <v>53</v>
      </c>
      <c r="X23" s="146"/>
      <c r="Y23" s="75"/>
      <c r="Z23" s="16" t="s">
        <v>33</v>
      </c>
      <c r="AA23" s="84">
        <f>IFERROR(VLOOKUP(MONTH(E21),'(記載例用)初期設定'!$E$4:$F$7,2,FALSE),0)</f>
        <v>0.4</v>
      </c>
      <c r="AB23" s="74"/>
      <c r="AC23" s="114"/>
      <c r="AD23" s="85"/>
      <c r="AE23" s="28"/>
    </row>
    <row r="24" spans="1:49" ht="14.25" x14ac:dyDescent="0.4">
      <c r="A24" s="96" t="s">
        <v>61</v>
      </c>
      <c r="C24" s="129" t="s">
        <v>51</v>
      </c>
      <c r="D24" s="58" t="s">
        <v>27</v>
      </c>
      <c r="E24" s="12" t="s">
        <v>45</v>
      </c>
      <c r="F24" s="12" t="s">
        <v>45</v>
      </c>
      <c r="G24" s="12" t="s">
        <v>45</v>
      </c>
      <c r="H24" s="12" t="s">
        <v>45</v>
      </c>
      <c r="I24" s="12"/>
      <c r="J24" s="12"/>
      <c r="K24" s="12" t="s">
        <v>45</v>
      </c>
      <c r="L24" s="12" t="s">
        <v>45</v>
      </c>
      <c r="M24" s="12" t="s">
        <v>45</v>
      </c>
      <c r="N24" s="12" t="s">
        <v>45</v>
      </c>
      <c r="O24" s="12" t="s">
        <v>45</v>
      </c>
      <c r="P24" s="12"/>
      <c r="Q24" s="12"/>
      <c r="R24" s="12" t="s">
        <v>45</v>
      </c>
      <c r="S24" s="12" t="s">
        <v>45</v>
      </c>
      <c r="T24" s="19"/>
      <c r="V24" s="147" t="s">
        <v>51</v>
      </c>
      <c r="W24" s="148"/>
      <c r="X24" s="73" t="s">
        <v>27</v>
      </c>
      <c r="Y24" s="72" t="s">
        <v>45</v>
      </c>
      <c r="Z24" s="15"/>
      <c r="AA24" s="25">
        <f>COUNTIF(E10:T10,"○")+COUNTIF(E24:T24,"○")</f>
        <v>17</v>
      </c>
      <c r="AB24" s="73"/>
      <c r="AC24" s="113"/>
      <c r="AD24" s="15"/>
      <c r="AE24" s="27"/>
    </row>
    <row r="25" spans="1:49" ht="14.25" x14ac:dyDescent="0.4">
      <c r="A25" s="96" t="s">
        <v>61</v>
      </c>
      <c r="C25" s="130"/>
      <c r="D25" s="119" t="s">
        <v>52</v>
      </c>
      <c r="E25" s="40" t="s">
        <v>21</v>
      </c>
      <c r="F25" s="40" t="s">
        <v>21</v>
      </c>
      <c r="G25" s="40" t="s">
        <v>21</v>
      </c>
      <c r="H25" s="40" t="s">
        <v>21</v>
      </c>
      <c r="I25" s="40"/>
      <c r="J25" s="40"/>
      <c r="K25" s="40"/>
      <c r="L25" s="40" t="s">
        <v>21</v>
      </c>
      <c r="M25" s="40" t="s">
        <v>21</v>
      </c>
      <c r="N25" s="40" t="s">
        <v>21</v>
      </c>
      <c r="O25" s="40"/>
      <c r="P25" s="40"/>
      <c r="Q25" s="40"/>
      <c r="R25" s="40" t="s">
        <v>21</v>
      </c>
      <c r="S25" s="40" t="s">
        <v>21</v>
      </c>
      <c r="T25" s="41"/>
      <c r="V25" s="149"/>
      <c r="W25" s="150"/>
      <c r="X25" s="121" t="s">
        <v>6</v>
      </c>
      <c r="Y25" s="122" t="s">
        <v>21</v>
      </c>
      <c r="Z25" s="62"/>
      <c r="AA25" s="64">
        <f>COUNTIF(E11:T11,"●")+COUNTIF(E25:T25,"●")</f>
        <v>14</v>
      </c>
      <c r="AB25" s="121"/>
      <c r="AC25" s="115"/>
      <c r="AD25" s="62"/>
      <c r="AE25" s="66"/>
    </row>
    <row r="26" spans="1:49" ht="14.25" x14ac:dyDescent="0.4">
      <c r="A26" s="96" t="s">
        <v>61</v>
      </c>
      <c r="C26" s="131"/>
      <c r="D26" s="59" t="s">
        <v>54</v>
      </c>
      <c r="E26" s="109">
        <v>31.6</v>
      </c>
      <c r="F26" s="109">
        <v>30.5</v>
      </c>
      <c r="G26" s="109">
        <v>29.9</v>
      </c>
      <c r="H26" s="109">
        <v>29.4</v>
      </c>
      <c r="I26" s="60"/>
      <c r="J26" s="60"/>
      <c r="K26" s="110"/>
      <c r="L26" s="110">
        <v>28.1</v>
      </c>
      <c r="M26" s="110">
        <v>27.1</v>
      </c>
      <c r="N26" s="110">
        <v>30.3</v>
      </c>
      <c r="O26" s="110"/>
      <c r="P26" s="60"/>
      <c r="Q26" s="60"/>
      <c r="R26" s="110">
        <v>30.1</v>
      </c>
      <c r="S26" s="110">
        <v>31.1</v>
      </c>
      <c r="T26" s="61"/>
      <c r="V26" s="151"/>
      <c r="W26" s="152"/>
      <c r="X26" s="74"/>
      <c r="Y26" s="75"/>
      <c r="Z26" s="16"/>
      <c r="AA26" s="26"/>
      <c r="AB26" s="74"/>
      <c r="AC26" s="114"/>
      <c r="AD26" s="16"/>
      <c r="AE26" s="28"/>
    </row>
    <row r="27" spans="1:49" ht="14.25" x14ac:dyDescent="0.4">
      <c r="A27" s="96" t="s">
        <v>61</v>
      </c>
      <c r="C27" s="141" t="s">
        <v>0</v>
      </c>
      <c r="D27" s="11" t="s">
        <v>27</v>
      </c>
      <c r="E27" s="12"/>
      <c r="F27" s="12"/>
      <c r="G27" s="12"/>
      <c r="H27" s="12"/>
      <c r="I27" s="12"/>
      <c r="J27" s="12"/>
      <c r="K27" s="12"/>
      <c r="L27" s="12"/>
      <c r="M27" s="12"/>
      <c r="N27" s="12"/>
      <c r="O27" s="12"/>
      <c r="P27" s="12"/>
      <c r="Q27" s="12"/>
      <c r="R27" s="12"/>
      <c r="S27" s="12"/>
      <c r="T27" s="19"/>
      <c r="V27" s="135" t="s">
        <v>0</v>
      </c>
      <c r="W27" s="136"/>
      <c r="X27" s="15" t="s">
        <v>27</v>
      </c>
      <c r="Y27" s="23" t="s">
        <v>20</v>
      </c>
      <c r="Z27" s="15" t="s">
        <v>34</v>
      </c>
      <c r="AA27" s="25">
        <f>COUNTIF(E13:T13,"◇")+COUNTIF(E27:T27,"◇")</f>
        <v>0</v>
      </c>
      <c r="AB27" s="15"/>
      <c r="AC27" s="113"/>
      <c r="AD27" s="15"/>
      <c r="AE27" s="27"/>
    </row>
    <row r="28" spans="1:49" ht="14.25" x14ac:dyDescent="0.4">
      <c r="A28" s="96" t="s">
        <v>61</v>
      </c>
      <c r="C28" s="134"/>
      <c r="D28" s="13" t="s">
        <v>6</v>
      </c>
      <c r="E28" s="14"/>
      <c r="F28" s="14"/>
      <c r="G28" s="14"/>
      <c r="H28" s="14"/>
      <c r="I28" s="14"/>
      <c r="J28" s="14"/>
      <c r="K28" s="14"/>
      <c r="L28" s="14"/>
      <c r="M28" s="14"/>
      <c r="N28" s="14"/>
      <c r="O28" s="14"/>
      <c r="P28" s="14"/>
      <c r="Q28" s="14"/>
      <c r="R28" s="14"/>
      <c r="S28" s="14"/>
      <c r="T28" s="20"/>
      <c r="V28" s="139"/>
      <c r="W28" s="140"/>
      <c r="X28" s="16" t="s">
        <v>6</v>
      </c>
      <c r="Y28" s="24" t="s">
        <v>56</v>
      </c>
      <c r="Z28" s="16" t="s">
        <v>35</v>
      </c>
      <c r="AA28" s="26">
        <f>COUNTIF(E14:T14,"◆")+COUNTIF(E28:T28,"◆")</f>
        <v>0</v>
      </c>
      <c r="AB28" s="16"/>
      <c r="AC28" s="114"/>
      <c r="AD28" s="16" t="s">
        <v>36</v>
      </c>
      <c r="AE28" s="28">
        <f>IFERROR(ROUND(AA28-AA23*AA27/AA22,2),"")</f>
        <v>0</v>
      </c>
    </row>
    <row r="29" spans="1:49" ht="14.25" x14ac:dyDescent="0.4">
      <c r="A29" s="96" t="s">
        <v>61</v>
      </c>
      <c r="C29" s="132" t="s">
        <v>28</v>
      </c>
      <c r="D29" s="11" t="s">
        <v>27</v>
      </c>
      <c r="E29" s="12" t="s">
        <v>22</v>
      </c>
      <c r="F29" s="12" t="s">
        <v>22</v>
      </c>
      <c r="G29" s="12" t="s">
        <v>22</v>
      </c>
      <c r="H29" s="12" t="s">
        <v>22</v>
      </c>
      <c r="I29" s="12"/>
      <c r="J29" s="12"/>
      <c r="K29" s="12" t="s">
        <v>22</v>
      </c>
      <c r="L29" s="12" t="s">
        <v>22</v>
      </c>
      <c r="M29" s="12" t="s">
        <v>22</v>
      </c>
      <c r="N29" s="12" t="s">
        <v>22</v>
      </c>
      <c r="O29" s="12" t="s">
        <v>22</v>
      </c>
      <c r="P29" s="12"/>
      <c r="Q29" s="12"/>
      <c r="R29" s="12" t="s">
        <v>22</v>
      </c>
      <c r="S29" s="12" t="s">
        <v>22</v>
      </c>
      <c r="T29" s="19"/>
      <c r="V29" s="135" t="s">
        <v>28</v>
      </c>
      <c r="W29" s="136"/>
      <c r="X29" s="15" t="s">
        <v>27</v>
      </c>
      <c r="Y29" s="23" t="s">
        <v>31</v>
      </c>
      <c r="Z29" s="15"/>
      <c r="AA29" s="25">
        <f>COUNTIF(E15:T15,"△")+COUNTIF(E29:T29,"△")</f>
        <v>12</v>
      </c>
      <c r="AB29" s="15"/>
      <c r="AC29" s="113"/>
      <c r="AD29" s="69"/>
      <c r="AE29" s="27"/>
    </row>
    <row r="30" spans="1:49" ht="14.25" x14ac:dyDescent="0.4">
      <c r="A30" s="96" t="s">
        <v>61</v>
      </c>
      <c r="C30" s="133"/>
      <c r="D30" s="42" t="s">
        <v>46</v>
      </c>
      <c r="E30" s="43">
        <v>0.29166666666666669</v>
      </c>
      <c r="F30" s="43">
        <v>0.29166666666666669</v>
      </c>
      <c r="G30" s="43">
        <v>0.29166666666666669</v>
      </c>
      <c r="H30" s="43">
        <v>0.29166666666666669</v>
      </c>
      <c r="I30" s="43"/>
      <c r="J30" s="43"/>
      <c r="K30" s="43"/>
      <c r="L30" s="43">
        <v>0.29166666666666669</v>
      </c>
      <c r="M30" s="43">
        <v>0.29166666666666669</v>
      </c>
      <c r="N30" s="43">
        <v>0.29166666666666669</v>
      </c>
      <c r="O30" s="43"/>
      <c r="P30" s="43"/>
      <c r="Q30" s="43"/>
      <c r="R30" s="43">
        <v>0.29166666666666669</v>
      </c>
      <c r="S30" s="43">
        <v>0.29166666666666669</v>
      </c>
      <c r="T30" s="45"/>
      <c r="V30" s="137"/>
      <c r="W30" s="138"/>
      <c r="X30" s="62" t="s">
        <v>6</v>
      </c>
      <c r="Y30" s="63"/>
      <c r="Z30" s="62"/>
      <c r="AA30" s="65">
        <f>COUNTA(E16:T16)+COUNTA(E30:T30)</f>
        <v>10</v>
      </c>
      <c r="AB30" s="62"/>
      <c r="AC30" s="115"/>
      <c r="AD30" s="70"/>
      <c r="AE30" s="66"/>
    </row>
    <row r="31" spans="1:49" ht="14.25" x14ac:dyDescent="0.4">
      <c r="A31" s="96" t="s">
        <v>61</v>
      </c>
      <c r="C31" s="134"/>
      <c r="D31" s="13" t="s">
        <v>47</v>
      </c>
      <c r="E31" s="44">
        <v>0.66666666666666663</v>
      </c>
      <c r="F31" s="44">
        <v>0.66666666666666663</v>
      </c>
      <c r="G31" s="44">
        <v>0.66666666666666663</v>
      </c>
      <c r="H31" s="44">
        <v>0.66666666666666663</v>
      </c>
      <c r="I31" s="44"/>
      <c r="J31" s="44"/>
      <c r="K31" s="44"/>
      <c r="L31" s="44">
        <v>0.66666666666666663</v>
      </c>
      <c r="M31" s="44">
        <v>0.66666666666666663</v>
      </c>
      <c r="N31" s="44">
        <v>0.66666666666666663</v>
      </c>
      <c r="O31" s="44"/>
      <c r="P31" s="44"/>
      <c r="Q31" s="44"/>
      <c r="R31" s="44">
        <v>0.66666666666666663</v>
      </c>
      <c r="S31" s="44">
        <v>0.66666666666666663</v>
      </c>
      <c r="T31" s="46"/>
      <c r="V31" s="139"/>
      <c r="W31" s="140"/>
      <c r="X31" s="16"/>
      <c r="Y31" s="26"/>
      <c r="Z31" s="67"/>
      <c r="AA31" s="26"/>
      <c r="AB31" s="67"/>
      <c r="AC31" s="114"/>
      <c r="AD31" s="68"/>
      <c r="AE31" s="107"/>
    </row>
    <row r="32" spans="1:49" ht="14.25" x14ac:dyDescent="0.4">
      <c r="A32" s="96" t="s">
        <v>61</v>
      </c>
      <c r="C32" s="141" t="s">
        <v>71</v>
      </c>
      <c r="D32" s="11" t="s">
        <v>27</v>
      </c>
      <c r="E32" s="125"/>
      <c r="F32" s="125"/>
      <c r="G32" s="125"/>
      <c r="H32" s="125"/>
      <c r="I32" s="125"/>
      <c r="J32" s="125"/>
      <c r="K32" s="125"/>
      <c r="L32" s="125"/>
      <c r="M32" s="125"/>
      <c r="N32" s="125"/>
      <c r="O32" s="125"/>
      <c r="P32" s="125"/>
      <c r="Q32" s="125"/>
      <c r="R32" s="125" t="s">
        <v>74</v>
      </c>
      <c r="S32" s="125" t="s">
        <v>74</v>
      </c>
      <c r="T32" s="127"/>
      <c r="V32" s="135" t="s">
        <v>1</v>
      </c>
      <c r="W32" s="136"/>
      <c r="X32" s="15" t="s">
        <v>27</v>
      </c>
      <c r="Y32" s="23" t="s">
        <v>74</v>
      </c>
      <c r="Z32" s="15" t="s">
        <v>38</v>
      </c>
      <c r="AA32" s="25">
        <f>COUNTIF(E18:T18,"☆")+COUNTIF(E32:T32,"☆")</f>
        <v>3</v>
      </c>
      <c r="AB32" s="15"/>
      <c r="AC32" s="113"/>
      <c r="AD32" s="15"/>
      <c r="AE32" s="27"/>
      <c r="AH32" s="123">
        <f t="shared" ref="AH32:AW32" si="4">E22</f>
        <v>46189</v>
      </c>
      <c r="AI32" s="123">
        <f t="shared" si="4"/>
        <v>46190</v>
      </c>
      <c r="AJ32" s="123">
        <f t="shared" si="4"/>
        <v>46191</v>
      </c>
      <c r="AK32" s="123">
        <f t="shared" si="4"/>
        <v>46192</v>
      </c>
      <c r="AL32" s="123">
        <f t="shared" si="4"/>
        <v>46193</v>
      </c>
      <c r="AM32" s="123">
        <f t="shared" si="4"/>
        <v>46194</v>
      </c>
      <c r="AN32" s="123">
        <f t="shared" si="4"/>
        <v>46195</v>
      </c>
      <c r="AO32" s="123">
        <f t="shared" si="4"/>
        <v>46196</v>
      </c>
      <c r="AP32" s="123">
        <f t="shared" si="4"/>
        <v>46197</v>
      </c>
      <c r="AQ32" s="123">
        <f t="shared" si="4"/>
        <v>46198</v>
      </c>
      <c r="AR32" s="123">
        <f t="shared" si="4"/>
        <v>46199</v>
      </c>
      <c r="AS32" s="123">
        <f t="shared" si="4"/>
        <v>46200</v>
      </c>
      <c r="AT32" s="123">
        <f t="shared" si="4"/>
        <v>46201</v>
      </c>
      <c r="AU32" s="123">
        <f t="shared" si="4"/>
        <v>46202</v>
      </c>
      <c r="AV32" s="123">
        <f t="shared" si="4"/>
        <v>46203</v>
      </c>
      <c r="AW32" s="123" t="str">
        <f t="shared" si="4"/>
        <v/>
      </c>
    </row>
    <row r="33" spans="1:49" ht="15" thickBot="1" x14ac:dyDescent="0.45">
      <c r="A33" s="96" t="s">
        <v>61</v>
      </c>
      <c r="C33" s="142"/>
      <c r="D33" s="21" t="s">
        <v>75</v>
      </c>
      <c r="E33" s="111"/>
      <c r="F33" s="111"/>
      <c r="G33" s="111"/>
      <c r="H33" s="111"/>
      <c r="I33" s="111"/>
      <c r="J33" s="111"/>
      <c r="K33" s="111"/>
      <c r="L33" s="111"/>
      <c r="M33" s="111"/>
      <c r="N33" s="111"/>
      <c r="O33" s="111"/>
      <c r="P33" s="111"/>
      <c r="Q33" s="111"/>
      <c r="R33" s="111">
        <v>8.3333333333333329E-2</v>
      </c>
      <c r="S33" s="111">
        <v>8.3333333333333329E-2</v>
      </c>
      <c r="T33" s="112"/>
      <c r="V33" s="137"/>
      <c r="W33" s="138"/>
      <c r="X33" s="79" t="s">
        <v>6</v>
      </c>
      <c r="Y33" s="80"/>
      <c r="Z33" s="79"/>
      <c r="AA33" s="81">
        <f>COUNTA(E19:T19)+COUNTA(E33:T33)</f>
        <v>2</v>
      </c>
      <c r="AB33" s="79" t="s">
        <v>39</v>
      </c>
      <c r="AC33" s="116">
        <f>SUM(AH19:AW19)/60+SUM(AH33:AW33)/60</f>
        <v>4</v>
      </c>
      <c r="AD33" s="82" t="s">
        <v>37</v>
      </c>
      <c r="AE33" s="83">
        <f>IFERROR(ROUND(AC33/8-AA23*AA32/AA22,2),"")</f>
        <v>0.45</v>
      </c>
      <c r="AH33" s="128">
        <f>VALUE(HOUR(E33)*60+MINUTE(E33))</f>
        <v>0</v>
      </c>
      <c r="AI33" s="128">
        <f t="shared" ref="AI33:AT33" si="5">VALUE(HOUR(F33)*60+MINUTE(F33))</f>
        <v>0</v>
      </c>
      <c r="AJ33" s="128">
        <f t="shared" si="5"/>
        <v>0</v>
      </c>
      <c r="AK33" s="128">
        <f t="shared" si="5"/>
        <v>0</v>
      </c>
      <c r="AL33" s="128">
        <f t="shared" si="5"/>
        <v>0</v>
      </c>
      <c r="AM33" s="128">
        <f t="shared" si="5"/>
        <v>0</v>
      </c>
      <c r="AN33" s="128">
        <f t="shared" si="5"/>
        <v>0</v>
      </c>
      <c r="AO33" s="128">
        <f t="shared" si="5"/>
        <v>0</v>
      </c>
      <c r="AP33" s="128">
        <f t="shared" si="5"/>
        <v>0</v>
      </c>
      <c r="AQ33" s="128">
        <f t="shared" si="5"/>
        <v>0</v>
      </c>
      <c r="AR33" s="128">
        <f t="shared" si="5"/>
        <v>0</v>
      </c>
      <c r="AS33" s="128">
        <f t="shared" si="5"/>
        <v>0</v>
      </c>
      <c r="AT33" s="128">
        <f t="shared" si="5"/>
        <v>0</v>
      </c>
      <c r="AU33" s="128">
        <f t="shared" ref="AU33" si="6">VALUE(HOUR(R33)*60+MINUTE(R33))</f>
        <v>120</v>
      </c>
      <c r="AV33" s="128">
        <f t="shared" ref="AV33" si="7">VALUE(HOUR(S33)*60+MINUTE(S33))</f>
        <v>120</v>
      </c>
      <c r="AW33" s="128">
        <f t="shared" ref="AW33" si="8">VALUE(HOUR(T33)*60+MINUTE(T33))</f>
        <v>0</v>
      </c>
    </row>
    <row r="34" spans="1:49" ht="15" thickTop="1" x14ac:dyDescent="0.15">
      <c r="A34" s="96" t="s">
        <v>61</v>
      </c>
      <c r="C34" s="89" t="s">
        <v>48</v>
      </c>
      <c r="V34" s="100"/>
      <c r="W34" s="101"/>
      <c r="X34" s="101"/>
      <c r="Y34" s="101"/>
      <c r="Z34" s="101"/>
      <c r="AA34" s="101"/>
      <c r="AB34" s="117" t="s">
        <v>66</v>
      </c>
      <c r="AC34" s="102"/>
      <c r="AD34" s="103"/>
      <c r="AE34" s="108">
        <f>IFERROR(AE28+AE33,0)</f>
        <v>0.45</v>
      </c>
    </row>
    <row r="35" spans="1:49" ht="15" thickBot="1" x14ac:dyDescent="0.2">
      <c r="A35" s="96" t="s">
        <v>61</v>
      </c>
      <c r="B35" s="48"/>
      <c r="C35" s="90" t="s">
        <v>76</v>
      </c>
      <c r="D35" s="48"/>
      <c r="E35" s="48"/>
      <c r="V35" s="104"/>
      <c r="W35" s="105"/>
      <c r="X35" s="105"/>
      <c r="Y35" s="105"/>
      <c r="Z35" s="105"/>
      <c r="AA35" s="77"/>
      <c r="AB35" s="118" t="s">
        <v>67</v>
      </c>
      <c r="AC35" s="106"/>
      <c r="AD35" s="77"/>
      <c r="AE35" s="29">
        <f>IFERROR(+AE34,0)</f>
        <v>0.45</v>
      </c>
    </row>
    <row r="36" spans="1:49" s="48" customFormat="1" ht="12" x14ac:dyDescent="0.15">
      <c r="A36" s="98" t="s">
        <v>61</v>
      </c>
      <c r="C36" s="90" t="s">
        <v>77</v>
      </c>
      <c r="V36" s="91" t="s">
        <v>57</v>
      </c>
      <c r="W36" s="91"/>
      <c r="X36" s="91"/>
      <c r="Y36" s="91"/>
      <c r="Z36" s="91"/>
      <c r="AA36" s="92"/>
      <c r="AB36" s="91"/>
      <c r="AC36" s="91"/>
      <c r="AD36" s="92"/>
      <c r="AE36" s="93"/>
      <c r="AG36" s="99"/>
      <c r="AH36" s="99"/>
      <c r="AI36" s="99"/>
      <c r="AJ36" s="99"/>
      <c r="AK36" s="99"/>
      <c r="AL36" s="99"/>
      <c r="AM36" s="99"/>
      <c r="AN36" s="99"/>
      <c r="AO36" s="99"/>
      <c r="AP36" s="99"/>
      <c r="AQ36" s="99"/>
      <c r="AR36" s="99"/>
      <c r="AS36" s="99"/>
      <c r="AT36" s="99"/>
      <c r="AU36" s="99"/>
      <c r="AV36" s="99"/>
      <c r="AW36" s="99"/>
    </row>
    <row r="37" spans="1:49" s="48" customFormat="1" ht="12" x14ac:dyDescent="0.15">
      <c r="A37" s="98" t="s">
        <v>61</v>
      </c>
      <c r="C37" s="90" t="s">
        <v>73</v>
      </c>
      <c r="V37" s="94" t="s">
        <v>59</v>
      </c>
      <c r="W37" s="91"/>
      <c r="X37" s="91"/>
      <c r="Y37" s="91"/>
      <c r="Z37" s="91"/>
      <c r="AA37" s="92"/>
      <c r="AB37" s="91"/>
      <c r="AC37" s="91"/>
      <c r="AD37" s="92"/>
      <c r="AE37" s="93"/>
      <c r="AG37" s="99"/>
      <c r="AH37" s="99"/>
      <c r="AI37" s="99"/>
      <c r="AJ37" s="99"/>
      <c r="AK37" s="99"/>
      <c r="AL37" s="99"/>
      <c r="AM37" s="99"/>
      <c r="AN37" s="99"/>
      <c r="AO37" s="99"/>
      <c r="AP37" s="99"/>
      <c r="AQ37" s="99"/>
      <c r="AR37" s="99"/>
      <c r="AS37" s="99"/>
      <c r="AT37" s="99"/>
      <c r="AU37" s="99"/>
      <c r="AV37" s="99"/>
      <c r="AW37" s="99"/>
    </row>
    <row r="38" spans="1:49" s="48" customFormat="1" ht="12" x14ac:dyDescent="0.15">
      <c r="A38" s="98" t="s">
        <v>61</v>
      </c>
      <c r="C38" s="90" t="s">
        <v>72</v>
      </c>
      <c r="V38" s="95" t="s">
        <v>58</v>
      </c>
      <c r="W38" s="91"/>
      <c r="X38" s="91"/>
      <c r="Y38" s="91"/>
      <c r="Z38" s="91"/>
      <c r="AA38" s="92"/>
      <c r="AB38" s="91"/>
      <c r="AC38" s="91"/>
      <c r="AD38" s="92"/>
      <c r="AE38" s="93"/>
      <c r="AG38" s="99"/>
      <c r="AH38" s="99"/>
      <c r="AI38" s="99"/>
      <c r="AJ38" s="99"/>
      <c r="AK38" s="99"/>
      <c r="AL38" s="99"/>
      <c r="AM38" s="99"/>
      <c r="AN38" s="99"/>
      <c r="AO38" s="99"/>
      <c r="AP38" s="99"/>
      <c r="AQ38" s="99"/>
      <c r="AR38" s="99"/>
      <c r="AS38" s="99"/>
      <c r="AT38" s="99"/>
      <c r="AU38" s="99"/>
      <c r="AV38" s="99"/>
      <c r="AW38" s="99"/>
    </row>
    <row r="39" spans="1:49" s="48" customFormat="1" ht="12" x14ac:dyDescent="0.15">
      <c r="A39" s="98" t="s">
        <v>61</v>
      </c>
      <c r="C39" s="90" t="s">
        <v>78</v>
      </c>
      <c r="V39" s="94" t="s">
        <v>60</v>
      </c>
      <c r="W39" s="91"/>
      <c r="X39" s="91"/>
      <c r="Y39" s="91"/>
      <c r="Z39" s="91"/>
      <c r="AA39" s="92"/>
      <c r="AB39" s="91"/>
      <c r="AC39" s="91"/>
      <c r="AD39" s="92"/>
      <c r="AE39" s="93"/>
      <c r="AG39" s="99"/>
      <c r="AH39" s="99"/>
      <c r="AI39" s="99"/>
      <c r="AJ39" s="99"/>
      <c r="AK39" s="99"/>
      <c r="AL39" s="99"/>
      <c r="AM39" s="99"/>
      <c r="AN39" s="99"/>
      <c r="AO39" s="99"/>
      <c r="AP39" s="99"/>
      <c r="AQ39" s="99"/>
      <c r="AR39" s="99"/>
      <c r="AS39" s="99"/>
      <c r="AT39" s="99"/>
      <c r="AU39" s="99"/>
      <c r="AV39" s="99"/>
      <c r="AW39" s="99"/>
    </row>
    <row r="40" spans="1:49" s="48" customFormat="1" ht="12" x14ac:dyDescent="0.15">
      <c r="A40" s="98" t="s">
        <v>61</v>
      </c>
      <c r="C40" s="90" t="s">
        <v>79</v>
      </c>
      <c r="V40" s="95" t="s">
        <v>62</v>
      </c>
      <c r="W40" s="91"/>
      <c r="X40" s="91"/>
      <c r="Y40" s="91"/>
      <c r="Z40" s="91"/>
      <c r="AA40" s="92"/>
      <c r="AB40" s="91"/>
      <c r="AC40" s="91"/>
      <c r="AD40" s="92"/>
      <c r="AE40" s="93"/>
      <c r="AG40" s="99"/>
      <c r="AH40" s="99"/>
      <c r="AI40" s="99"/>
      <c r="AJ40" s="99"/>
      <c r="AK40" s="99"/>
      <c r="AL40" s="99"/>
      <c r="AM40" s="99"/>
      <c r="AN40" s="99"/>
      <c r="AO40" s="99"/>
      <c r="AP40" s="99"/>
      <c r="AQ40" s="99"/>
      <c r="AR40" s="99"/>
      <c r="AS40" s="99"/>
      <c r="AT40" s="99"/>
      <c r="AU40" s="99"/>
      <c r="AV40" s="99"/>
      <c r="AW40" s="99"/>
    </row>
    <row r="41" spans="1:49" s="48" customFormat="1" ht="12" x14ac:dyDescent="0.15">
      <c r="A41" s="98" t="s">
        <v>61</v>
      </c>
      <c r="C41" s="90" t="s">
        <v>80</v>
      </c>
      <c r="V41" s="48" t="s">
        <v>68</v>
      </c>
      <c r="AA41" s="49"/>
      <c r="AD41" s="49"/>
      <c r="AE41" s="50"/>
      <c r="AG41" s="99"/>
      <c r="AH41" s="99"/>
      <c r="AI41" s="99"/>
      <c r="AJ41" s="99"/>
      <c r="AK41" s="99"/>
      <c r="AL41" s="99"/>
      <c r="AM41" s="99"/>
      <c r="AN41" s="99"/>
      <c r="AO41" s="99"/>
      <c r="AP41" s="99"/>
      <c r="AQ41" s="99"/>
      <c r="AR41" s="99"/>
      <c r="AS41" s="99"/>
      <c r="AT41" s="99"/>
      <c r="AU41" s="99"/>
      <c r="AV41" s="99"/>
      <c r="AW41" s="99"/>
    </row>
    <row r="42" spans="1:49" s="48" customFormat="1" ht="12" x14ac:dyDescent="0.15">
      <c r="A42" s="98" t="s">
        <v>61</v>
      </c>
      <c r="C42" s="90" t="s">
        <v>82</v>
      </c>
      <c r="V42" s="47" t="s">
        <v>69</v>
      </c>
      <c r="AA42" s="49"/>
      <c r="AD42" s="49"/>
      <c r="AE42" s="50"/>
      <c r="AG42" s="99"/>
      <c r="AH42" s="99"/>
      <c r="AI42" s="99"/>
      <c r="AJ42" s="99"/>
      <c r="AK42" s="99"/>
      <c r="AL42" s="99"/>
      <c r="AM42" s="99"/>
      <c r="AN42" s="99"/>
      <c r="AO42" s="99"/>
      <c r="AP42" s="99"/>
      <c r="AQ42" s="99"/>
      <c r="AR42" s="99"/>
      <c r="AS42" s="99"/>
      <c r="AT42" s="99"/>
      <c r="AU42" s="99"/>
      <c r="AV42" s="99"/>
      <c r="AW42" s="99"/>
    </row>
    <row r="43" spans="1:49" s="48" customFormat="1" ht="12" x14ac:dyDescent="0.15">
      <c r="A43" s="98" t="s">
        <v>61</v>
      </c>
      <c r="C43" s="90" t="s">
        <v>83</v>
      </c>
      <c r="V43" s="47" t="s">
        <v>88</v>
      </c>
      <c r="AG43" s="99"/>
      <c r="AH43" s="99"/>
      <c r="AI43" s="99"/>
      <c r="AJ43" s="99"/>
      <c r="AK43" s="99"/>
      <c r="AL43" s="99"/>
      <c r="AM43" s="99"/>
      <c r="AN43" s="99"/>
      <c r="AO43" s="99"/>
      <c r="AP43" s="99"/>
      <c r="AQ43" s="99"/>
      <c r="AR43" s="99"/>
      <c r="AS43" s="99"/>
      <c r="AT43" s="99"/>
      <c r="AU43" s="99"/>
      <c r="AV43" s="99"/>
      <c r="AW43" s="99"/>
    </row>
    <row r="44" spans="1:49" s="48" customFormat="1" x14ac:dyDescent="0.15">
      <c r="A44" s="98" t="s">
        <v>61</v>
      </c>
      <c r="C44" s="90" t="s">
        <v>81</v>
      </c>
      <c r="D44" s="8"/>
      <c r="E44" s="8"/>
      <c r="AF44" s="8"/>
      <c r="AG44" s="99"/>
      <c r="AH44" s="99"/>
      <c r="AI44" s="99"/>
      <c r="AJ44" s="99"/>
      <c r="AK44" s="99"/>
      <c r="AL44" s="99"/>
      <c r="AM44" s="99"/>
      <c r="AN44" s="99"/>
      <c r="AO44" s="99"/>
      <c r="AP44" s="99"/>
      <c r="AQ44" s="99"/>
      <c r="AR44" s="99"/>
      <c r="AS44" s="99"/>
      <c r="AT44" s="99"/>
      <c r="AU44" s="99"/>
      <c r="AV44" s="99"/>
      <c r="AW44" s="99"/>
    </row>
    <row r="45" spans="1:49" s="48" customFormat="1" x14ac:dyDescent="0.15">
      <c r="A45" s="98" t="s">
        <v>61</v>
      </c>
      <c r="B45" s="8"/>
      <c r="C45" s="90" t="s">
        <v>84</v>
      </c>
      <c r="D45" s="8"/>
      <c r="E45" s="8"/>
      <c r="AF45" s="8"/>
      <c r="AG45" s="99"/>
      <c r="AH45" s="99"/>
      <c r="AI45" s="99"/>
      <c r="AJ45" s="99"/>
      <c r="AK45" s="99"/>
      <c r="AL45" s="99"/>
      <c r="AM45" s="99"/>
      <c r="AN45" s="99"/>
      <c r="AO45" s="99"/>
      <c r="AP45" s="99"/>
      <c r="AQ45" s="99"/>
      <c r="AR45" s="99"/>
      <c r="AS45" s="99"/>
      <c r="AT45" s="99"/>
      <c r="AU45" s="99"/>
      <c r="AV45" s="99"/>
      <c r="AW45" s="99"/>
    </row>
    <row r="46" spans="1:49" x14ac:dyDescent="0.15">
      <c r="A46" s="98" t="s">
        <v>61</v>
      </c>
      <c r="C46" s="89" t="s">
        <v>49</v>
      </c>
      <c r="V46" s="48"/>
      <c r="W46" s="48"/>
      <c r="X46" s="48"/>
      <c r="Y46" s="48"/>
      <c r="Z46" s="48"/>
      <c r="AA46" s="48"/>
      <c r="AB46" s="48"/>
      <c r="AC46" s="48"/>
      <c r="AD46" s="48"/>
      <c r="AE46" s="48"/>
    </row>
    <row r="47" spans="1:49" x14ac:dyDescent="0.15">
      <c r="A47" s="98" t="s">
        <v>61</v>
      </c>
      <c r="C47" s="90" t="s">
        <v>50</v>
      </c>
      <c r="V47" s="48"/>
      <c r="W47" s="48"/>
      <c r="X47" s="48"/>
      <c r="Y47" s="48"/>
      <c r="Z47" s="48"/>
      <c r="AA47" s="48"/>
      <c r="AB47" s="48"/>
      <c r="AC47" s="48"/>
      <c r="AD47" s="48"/>
      <c r="AE47" s="48"/>
    </row>
    <row r="48" spans="1:49" x14ac:dyDescent="0.4">
      <c r="A48" s="98" t="s">
        <v>61</v>
      </c>
      <c r="V48" s="48"/>
      <c r="W48" s="48"/>
      <c r="X48" s="48"/>
      <c r="Y48" s="48"/>
      <c r="Z48" s="48"/>
      <c r="AA48" s="48"/>
      <c r="AB48" s="48"/>
      <c r="AC48" s="48"/>
      <c r="AD48" s="48"/>
      <c r="AE48" s="48"/>
    </row>
    <row r="49" spans="1:49" ht="15" thickBot="1" x14ac:dyDescent="0.45">
      <c r="A49" s="96" t="s">
        <v>61</v>
      </c>
      <c r="C49" s="88" t="s">
        <v>29</v>
      </c>
    </row>
    <row r="50" spans="1:49" ht="14.25" x14ac:dyDescent="0.4">
      <c r="A50" s="96" t="s">
        <v>61</v>
      </c>
      <c r="C50" s="156" t="s">
        <v>11</v>
      </c>
      <c r="D50" s="157"/>
      <c r="E50" s="158">
        <f>IF(E7=0,"",DATE(YEAR(E7),MONTH(E7)+1,1))</f>
        <v>46204</v>
      </c>
      <c r="F50" s="159"/>
      <c r="G50" s="159"/>
      <c r="H50" s="159"/>
      <c r="I50" s="159"/>
      <c r="J50" s="159"/>
      <c r="K50" s="159"/>
      <c r="L50" s="159"/>
      <c r="M50" s="159"/>
      <c r="N50" s="159"/>
      <c r="O50" s="159"/>
      <c r="P50" s="159"/>
      <c r="Q50" s="159"/>
      <c r="R50" s="159"/>
      <c r="S50" s="159"/>
      <c r="T50" s="160"/>
      <c r="V50" s="78"/>
      <c r="W50" s="78"/>
      <c r="X50" s="78"/>
      <c r="Y50" s="78"/>
      <c r="Z50" s="78"/>
      <c r="AA50" s="78"/>
      <c r="AB50" s="78"/>
      <c r="AC50" s="78"/>
      <c r="AD50" s="78"/>
      <c r="AE50" s="78"/>
    </row>
    <row r="51" spans="1:49" ht="14.25" x14ac:dyDescent="0.4">
      <c r="A51" s="96" t="s">
        <v>61</v>
      </c>
      <c r="C51" s="143" t="s">
        <v>3</v>
      </c>
      <c r="D51" s="144"/>
      <c r="E51" s="7">
        <f>IF(E50=0,"",E50)</f>
        <v>46204</v>
      </c>
      <c r="F51" s="7">
        <f>IF(E51="","",E51+1)</f>
        <v>46205</v>
      </c>
      <c r="G51" s="7">
        <f t="shared" ref="G51:S51" si="9">IF(F51="","",F51+1)</f>
        <v>46206</v>
      </c>
      <c r="H51" s="7">
        <f t="shared" si="9"/>
        <v>46207</v>
      </c>
      <c r="I51" s="7">
        <f t="shared" si="9"/>
        <v>46208</v>
      </c>
      <c r="J51" s="7">
        <f t="shared" si="9"/>
        <v>46209</v>
      </c>
      <c r="K51" s="7">
        <f t="shared" si="9"/>
        <v>46210</v>
      </c>
      <c r="L51" s="7">
        <f t="shared" si="9"/>
        <v>46211</v>
      </c>
      <c r="M51" s="7">
        <f t="shared" si="9"/>
        <v>46212</v>
      </c>
      <c r="N51" s="7">
        <f t="shared" si="9"/>
        <v>46213</v>
      </c>
      <c r="O51" s="7">
        <f t="shared" si="9"/>
        <v>46214</v>
      </c>
      <c r="P51" s="7">
        <f t="shared" si="9"/>
        <v>46215</v>
      </c>
      <c r="Q51" s="7">
        <f t="shared" si="9"/>
        <v>46216</v>
      </c>
      <c r="R51" s="7">
        <f t="shared" si="9"/>
        <v>46217</v>
      </c>
      <c r="S51" s="7">
        <f t="shared" si="9"/>
        <v>46218</v>
      </c>
      <c r="T51" s="17"/>
      <c r="V51" s="78"/>
      <c r="W51" s="78"/>
      <c r="X51" s="78"/>
      <c r="Y51" s="78"/>
      <c r="Z51" s="78"/>
      <c r="AA51" s="78"/>
      <c r="AB51" s="78"/>
      <c r="AC51" s="78"/>
      <c r="AD51" s="78"/>
      <c r="AE51" s="78"/>
    </row>
    <row r="52" spans="1:49" ht="14.25" x14ac:dyDescent="0.4">
      <c r="A52" s="96" t="s">
        <v>61</v>
      </c>
      <c r="C52" s="143" t="s">
        <v>4</v>
      </c>
      <c r="D52" s="144"/>
      <c r="E52" s="10" t="str">
        <f>IFERROR(IF(AND(WEEKDAY(E51)=1,VLOOKUP(E51,'(記載例用)初期設定'!$B$3:$C$14,2,FALSE)="休"),"日",VLOOKUP(E51,'(記載例用)初期設定'!$B$3:$C$14,2,FALSE)),TEXT(E51,"aaa"))</f>
        <v>水</v>
      </c>
      <c r="F52" s="10" t="str">
        <f>IFERROR(IF(AND(WEEKDAY(F51)=1,VLOOKUP(F51,'(記載例用)初期設定'!$B$3:$C$14,2,FALSE)="休"),"日",VLOOKUP(F51,'(記載例用)初期設定'!$B$3:$C$14,2,FALSE)),TEXT(F51,"aaa"))</f>
        <v>木</v>
      </c>
      <c r="G52" s="10" t="str">
        <f>IFERROR(IF(AND(WEEKDAY(G51)=1,VLOOKUP(G51,'(記載例用)初期設定'!$B$3:$C$14,2,FALSE)="休"),"日",VLOOKUP(G51,'(記載例用)初期設定'!$B$3:$C$14,2,FALSE)),TEXT(G51,"aaa"))</f>
        <v>金</v>
      </c>
      <c r="H52" s="10" t="str">
        <f>IFERROR(IF(AND(WEEKDAY(H51)=1,VLOOKUP(H51,'(記載例用)初期設定'!$B$3:$C$14,2,FALSE)="休"),"日",VLOOKUP(H51,'(記載例用)初期設定'!$B$3:$C$14,2,FALSE)),TEXT(H51,"aaa"))</f>
        <v>土</v>
      </c>
      <c r="I52" s="10" t="str">
        <f>IFERROR(IF(AND(WEEKDAY(I51)=1,VLOOKUP(I51,'(記載例用)初期設定'!$B$3:$C$14,2,FALSE)="休"),"日",VLOOKUP(I51,'(記載例用)初期設定'!$B$3:$C$14,2,FALSE)),TEXT(I51,"aaa"))</f>
        <v>日</v>
      </c>
      <c r="J52" s="10" t="str">
        <f>IFERROR(IF(AND(WEEKDAY(J51)=1,VLOOKUP(J51,'(記載例用)初期設定'!$B$3:$C$14,2,FALSE)="休"),"日",VLOOKUP(J51,'(記載例用)初期設定'!$B$3:$C$14,2,FALSE)),TEXT(J51,"aaa"))</f>
        <v>月</v>
      </c>
      <c r="K52" s="10" t="str">
        <f>IFERROR(IF(AND(WEEKDAY(K51)=1,VLOOKUP(K51,'(記載例用)初期設定'!$B$3:$C$14,2,FALSE)="休"),"日",VLOOKUP(K51,'(記載例用)初期設定'!$B$3:$C$14,2,FALSE)),TEXT(K51,"aaa"))</f>
        <v>火</v>
      </c>
      <c r="L52" s="10" t="str">
        <f>IFERROR(IF(AND(WEEKDAY(L51)=1,VLOOKUP(L51,'(記載例用)初期設定'!$B$3:$C$14,2,FALSE)="休"),"日",VLOOKUP(L51,'(記載例用)初期設定'!$B$3:$C$14,2,FALSE)),TEXT(L51,"aaa"))</f>
        <v>水</v>
      </c>
      <c r="M52" s="10" t="str">
        <f>IFERROR(IF(AND(WEEKDAY(M51)=1,VLOOKUP(M51,'(記載例用)初期設定'!$B$3:$C$14,2,FALSE)="休"),"日",VLOOKUP(M51,'(記載例用)初期設定'!$B$3:$C$14,2,FALSE)),TEXT(M51,"aaa"))</f>
        <v>木</v>
      </c>
      <c r="N52" s="10" t="str">
        <f>IFERROR(IF(AND(WEEKDAY(N51)=1,VLOOKUP(N51,'(記載例用)初期設定'!$B$3:$C$14,2,FALSE)="休"),"日",VLOOKUP(N51,'(記載例用)初期設定'!$B$3:$C$14,2,FALSE)),TEXT(N51,"aaa"))</f>
        <v>金</v>
      </c>
      <c r="O52" s="10" t="str">
        <f>IFERROR(IF(AND(WEEKDAY(O51)=1,VLOOKUP(O51,'(記載例用)初期設定'!$B$3:$C$14,2,FALSE)="休"),"日",VLOOKUP(O51,'(記載例用)初期設定'!$B$3:$C$14,2,FALSE)),TEXT(O51,"aaa"))</f>
        <v>土</v>
      </c>
      <c r="P52" s="10" t="str">
        <f>IFERROR(IF(AND(WEEKDAY(P51)=1,VLOOKUP(P51,'(記載例用)初期設定'!$B$3:$C$14,2,FALSE)="休"),"日",VLOOKUP(P51,'(記載例用)初期設定'!$B$3:$C$14,2,FALSE)),TEXT(P51,"aaa"))</f>
        <v>日</v>
      </c>
      <c r="Q52" s="10" t="str">
        <f>IFERROR(IF(AND(WEEKDAY(Q51)=1,VLOOKUP(Q51,'(記載例用)初期設定'!$B$3:$C$14,2,FALSE)="休"),"日",VLOOKUP(Q51,'(記載例用)初期設定'!$B$3:$C$14,2,FALSE)),TEXT(Q51,"aaa"))</f>
        <v>月</v>
      </c>
      <c r="R52" s="10" t="str">
        <f>IFERROR(IF(AND(WEEKDAY(R51)=1,VLOOKUP(R51,'(記載例用)初期設定'!$B$3:$C$14,2,FALSE)="休"),"日",VLOOKUP(R51,'(記載例用)初期設定'!$B$3:$C$14,2,FALSE)),TEXT(R51,"aaa"))</f>
        <v>火</v>
      </c>
      <c r="S52" s="10" t="str">
        <f>IFERROR(IF(AND(WEEKDAY(S51)=1,VLOOKUP(S51,'(記載例用)初期設定'!$B$3:$C$14,2,FALSE)="休"),"日",VLOOKUP(S51,'(記載例用)初期設定'!$B$3:$C$14,2,FALSE)),TEXT(S51,"aaa"))</f>
        <v>水</v>
      </c>
      <c r="T52" s="18"/>
      <c r="V52" s="78"/>
      <c r="W52" s="78"/>
      <c r="X52" s="78"/>
      <c r="Y52" s="78"/>
      <c r="Z52" s="78"/>
      <c r="AA52" s="78"/>
      <c r="AB52" s="78"/>
      <c r="AC52" s="78"/>
      <c r="AD52" s="78"/>
      <c r="AE52" s="78"/>
    </row>
    <row r="53" spans="1:49" ht="14.25" x14ac:dyDescent="0.4">
      <c r="A53" s="96" t="s">
        <v>61</v>
      </c>
      <c r="C53" s="129" t="s">
        <v>51</v>
      </c>
      <c r="D53" s="58" t="s">
        <v>27</v>
      </c>
      <c r="E53" s="12" t="s">
        <v>45</v>
      </c>
      <c r="F53" s="12" t="s">
        <v>45</v>
      </c>
      <c r="G53" s="12" t="s">
        <v>45</v>
      </c>
      <c r="H53" s="12"/>
      <c r="I53" s="12"/>
      <c r="J53" s="12" t="s">
        <v>45</v>
      </c>
      <c r="K53" s="12" t="s">
        <v>45</v>
      </c>
      <c r="L53" s="12" t="s">
        <v>45</v>
      </c>
      <c r="M53" s="12" t="s">
        <v>45</v>
      </c>
      <c r="N53" s="12" t="s">
        <v>45</v>
      </c>
      <c r="O53" s="12"/>
      <c r="P53" s="12"/>
      <c r="Q53" s="12" t="s">
        <v>45</v>
      </c>
      <c r="R53" s="12" t="s">
        <v>45</v>
      </c>
      <c r="S53" s="12" t="s">
        <v>45</v>
      </c>
      <c r="T53" s="51"/>
      <c r="V53" s="78"/>
      <c r="W53" s="78"/>
      <c r="X53" s="78"/>
      <c r="Y53" s="78"/>
      <c r="Z53" s="78"/>
      <c r="AA53" s="78"/>
      <c r="AB53" s="78"/>
      <c r="AC53" s="78"/>
      <c r="AD53" s="78"/>
      <c r="AE53" s="78"/>
    </row>
    <row r="54" spans="1:49" ht="14.25" x14ac:dyDescent="0.4">
      <c r="A54" s="96" t="s">
        <v>61</v>
      </c>
      <c r="C54" s="130"/>
      <c r="D54" s="119" t="s">
        <v>52</v>
      </c>
      <c r="E54" s="40" t="s">
        <v>21</v>
      </c>
      <c r="F54" s="40" t="s">
        <v>21</v>
      </c>
      <c r="G54" s="40" t="s">
        <v>21</v>
      </c>
      <c r="H54" s="40"/>
      <c r="I54" s="40"/>
      <c r="J54" s="40" t="s">
        <v>21</v>
      </c>
      <c r="K54" s="40" t="s">
        <v>21</v>
      </c>
      <c r="L54" s="40" t="s">
        <v>21</v>
      </c>
      <c r="M54" s="40" t="s">
        <v>21</v>
      </c>
      <c r="N54" s="40"/>
      <c r="O54" s="40"/>
      <c r="P54" s="40"/>
      <c r="Q54" s="40"/>
      <c r="R54" s="40" t="s">
        <v>21</v>
      </c>
      <c r="S54" s="40" t="s">
        <v>21</v>
      </c>
      <c r="T54" s="120"/>
      <c r="V54" s="78"/>
      <c r="W54" s="78"/>
      <c r="X54" s="78"/>
      <c r="Y54" s="78"/>
      <c r="Z54" s="78"/>
      <c r="AA54" s="78"/>
      <c r="AB54" s="78"/>
      <c r="AC54" s="78"/>
      <c r="AD54" s="78"/>
      <c r="AE54" s="78"/>
    </row>
    <row r="55" spans="1:49" ht="14.25" x14ac:dyDescent="0.4">
      <c r="A55" s="96" t="s">
        <v>61</v>
      </c>
      <c r="C55" s="131"/>
      <c r="D55" s="59" t="s">
        <v>54</v>
      </c>
      <c r="E55" s="60">
        <v>31.7</v>
      </c>
      <c r="F55" s="60">
        <v>31.6</v>
      </c>
      <c r="G55" s="60">
        <v>31.4</v>
      </c>
      <c r="H55" s="60"/>
      <c r="I55" s="60"/>
      <c r="J55" s="60">
        <v>31.8</v>
      </c>
      <c r="K55" s="60">
        <v>32.299999999999997</v>
      </c>
      <c r="L55" s="60">
        <v>32.6</v>
      </c>
      <c r="M55" s="60">
        <v>31.9</v>
      </c>
      <c r="N55" s="60"/>
      <c r="O55" s="60"/>
      <c r="P55" s="60"/>
      <c r="Q55" s="60"/>
      <c r="R55" s="60">
        <v>30.5</v>
      </c>
      <c r="S55" s="60">
        <v>30.3</v>
      </c>
      <c r="T55" s="71"/>
      <c r="V55" s="78"/>
      <c r="W55" s="78"/>
      <c r="X55" s="78"/>
      <c r="Y55" s="78"/>
      <c r="Z55" s="78"/>
      <c r="AA55" s="78"/>
      <c r="AB55" s="78"/>
      <c r="AC55" s="78"/>
      <c r="AD55" s="78"/>
      <c r="AE55" s="78"/>
    </row>
    <row r="56" spans="1:49" ht="14.25" x14ac:dyDescent="0.4">
      <c r="A56" s="96" t="s">
        <v>61</v>
      </c>
      <c r="C56" s="141" t="s">
        <v>0</v>
      </c>
      <c r="D56" s="11" t="s">
        <v>27</v>
      </c>
      <c r="E56" s="12"/>
      <c r="F56" s="12"/>
      <c r="G56" s="12"/>
      <c r="H56" s="12"/>
      <c r="I56" s="12"/>
      <c r="J56" s="12"/>
      <c r="K56" s="12"/>
      <c r="L56" s="12"/>
      <c r="M56" s="12"/>
      <c r="N56" s="12"/>
      <c r="O56" s="12"/>
      <c r="P56" s="12"/>
      <c r="Q56" s="12" t="s">
        <v>19</v>
      </c>
      <c r="R56" s="12" t="s">
        <v>19</v>
      </c>
      <c r="S56" s="12" t="s">
        <v>19</v>
      </c>
      <c r="T56" s="51"/>
      <c r="V56" s="78"/>
      <c r="W56" s="78"/>
      <c r="X56" s="78"/>
      <c r="Y56" s="78"/>
      <c r="Z56" s="78"/>
      <c r="AA56" s="78"/>
      <c r="AB56" s="78"/>
      <c r="AC56" s="78"/>
      <c r="AD56" s="78"/>
      <c r="AE56" s="78"/>
    </row>
    <row r="57" spans="1:49" ht="14.25" x14ac:dyDescent="0.4">
      <c r="A57" s="96" t="s">
        <v>61</v>
      </c>
      <c r="C57" s="134"/>
      <c r="D57" s="13" t="s">
        <v>6</v>
      </c>
      <c r="E57" s="14"/>
      <c r="F57" s="14"/>
      <c r="G57" s="14"/>
      <c r="H57" s="14"/>
      <c r="I57" s="14"/>
      <c r="J57" s="14"/>
      <c r="K57" s="14"/>
      <c r="L57" s="14"/>
      <c r="M57" s="14"/>
      <c r="N57" s="14"/>
      <c r="O57" s="14"/>
      <c r="P57" s="14"/>
      <c r="Q57" s="14"/>
      <c r="R57" s="14"/>
      <c r="S57" s="14"/>
      <c r="T57" s="52"/>
      <c r="V57" s="78"/>
      <c r="W57" s="78"/>
      <c r="X57" s="78"/>
      <c r="Y57" s="78"/>
      <c r="Z57" s="78"/>
      <c r="AA57" s="78"/>
      <c r="AB57" s="78"/>
      <c r="AC57" s="78"/>
      <c r="AD57" s="78"/>
      <c r="AE57" s="78"/>
    </row>
    <row r="58" spans="1:49" ht="14.25" x14ac:dyDescent="0.4">
      <c r="A58" s="96" t="s">
        <v>61</v>
      </c>
      <c r="C58" s="132" t="s">
        <v>28</v>
      </c>
      <c r="D58" s="11" t="s">
        <v>27</v>
      </c>
      <c r="E58" s="12" t="s">
        <v>22</v>
      </c>
      <c r="F58" s="12" t="s">
        <v>22</v>
      </c>
      <c r="G58" s="12" t="s">
        <v>22</v>
      </c>
      <c r="H58" s="12"/>
      <c r="I58" s="12"/>
      <c r="J58" s="12"/>
      <c r="K58" s="12"/>
      <c r="L58" s="12"/>
      <c r="M58" s="12"/>
      <c r="N58" s="12"/>
      <c r="O58" s="12"/>
      <c r="P58" s="12"/>
      <c r="Q58" s="12"/>
      <c r="R58" s="12"/>
      <c r="S58" s="12"/>
      <c r="T58" s="51"/>
      <c r="V58" s="78"/>
      <c r="W58" s="78"/>
      <c r="X58" s="78"/>
      <c r="Y58" s="78"/>
      <c r="Z58" s="78"/>
      <c r="AA58" s="78"/>
      <c r="AB58" s="78"/>
      <c r="AC58" s="78"/>
      <c r="AD58" s="78"/>
      <c r="AE58" s="78"/>
    </row>
    <row r="59" spans="1:49" ht="14.25" x14ac:dyDescent="0.4">
      <c r="A59" s="96" t="s">
        <v>61</v>
      </c>
      <c r="C59" s="133"/>
      <c r="D59" s="42" t="s">
        <v>46</v>
      </c>
      <c r="E59" s="43">
        <v>0.29166666666666669</v>
      </c>
      <c r="F59" s="43">
        <v>0.29166666666666669</v>
      </c>
      <c r="G59" s="43">
        <v>0.29166666666666669</v>
      </c>
      <c r="H59" s="43"/>
      <c r="I59" s="43"/>
      <c r="J59" s="43"/>
      <c r="K59" s="43"/>
      <c r="L59" s="43"/>
      <c r="M59" s="43"/>
      <c r="N59" s="43"/>
      <c r="O59" s="43"/>
      <c r="P59" s="43"/>
      <c r="Q59" s="43"/>
      <c r="R59" s="43"/>
      <c r="S59" s="43"/>
      <c r="T59" s="53"/>
      <c r="V59" s="78"/>
      <c r="W59" s="78"/>
      <c r="X59" s="78"/>
      <c r="Y59" s="78"/>
      <c r="Z59" s="78"/>
      <c r="AA59" s="78"/>
      <c r="AB59" s="78"/>
      <c r="AC59" s="78"/>
      <c r="AD59" s="78"/>
      <c r="AE59" s="78"/>
    </row>
    <row r="60" spans="1:49" ht="14.25" x14ac:dyDescent="0.4">
      <c r="A60" s="96" t="s">
        <v>61</v>
      </c>
      <c r="C60" s="134"/>
      <c r="D60" s="13" t="s">
        <v>47</v>
      </c>
      <c r="E60" s="44">
        <v>0.66666666666666663</v>
      </c>
      <c r="F60" s="44">
        <v>0.66666666666666663</v>
      </c>
      <c r="G60" s="44">
        <v>0.66666666666666663</v>
      </c>
      <c r="H60" s="44"/>
      <c r="I60" s="44"/>
      <c r="J60" s="44"/>
      <c r="K60" s="44"/>
      <c r="L60" s="44"/>
      <c r="M60" s="44"/>
      <c r="N60" s="44"/>
      <c r="O60" s="44"/>
      <c r="P60" s="44"/>
      <c r="Q60" s="44"/>
      <c r="R60" s="44"/>
      <c r="S60" s="44"/>
      <c r="T60" s="54"/>
      <c r="V60" s="78"/>
      <c r="W60" s="78"/>
      <c r="X60" s="78"/>
      <c r="Y60" s="78"/>
      <c r="Z60" s="78"/>
      <c r="AA60" s="78"/>
      <c r="AB60" s="78"/>
      <c r="AC60" s="78"/>
      <c r="AD60" s="78"/>
      <c r="AE60" s="78"/>
    </row>
    <row r="61" spans="1:49" ht="14.25" x14ac:dyDescent="0.4">
      <c r="A61" s="96" t="s">
        <v>61</v>
      </c>
      <c r="C61" s="141" t="s">
        <v>71</v>
      </c>
      <c r="D61" s="11" t="s">
        <v>27</v>
      </c>
      <c r="E61" s="125" t="s">
        <v>74</v>
      </c>
      <c r="F61" s="125" t="s">
        <v>74</v>
      </c>
      <c r="G61" s="125" t="s">
        <v>74</v>
      </c>
      <c r="H61" s="125"/>
      <c r="I61" s="125"/>
      <c r="J61" s="125" t="s">
        <v>74</v>
      </c>
      <c r="K61" s="125" t="s">
        <v>74</v>
      </c>
      <c r="L61" s="125" t="s">
        <v>74</v>
      </c>
      <c r="M61" s="125" t="s">
        <v>74</v>
      </c>
      <c r="N61" s="125" t="s">
        <v>74</v>
      </c>
      <c r="O61" s="125"/>
      <c r="P61" s="125"/>
      <c r="Q61" s="125" t="s">
        <v>74</v>
      </c>
      <c r="R61" s="125" t="s">
        <v>74</v>
      </c>
      <c r="S61" s="125" t="s">
        <v>74</v>
      </c>
      <c r="T61" s="126"/>
      <c r="V61" s="78"/>
      <c r="W61" s="78"/>
      <c r="X61" s="78"/>
      <c r="Y61" s="78"/>
      <c r="Z61" s="78"/>
      <c r="AA61" s="78"/>
      <c r="AB61" s="78"/>
      <c r="AC61" s="78"/>
      <c r="AD61" s="78"/>
      <c r="AE61" s="78"/>
      <c r="AH61" s="123">
        <f t="shared" ref="AH61:AV61" si="10">E51</f>
        <v>46204</v>
      </c>
      <c r="AI61" s="123">
        <f t="shared" si="10"/>
        <v>46205</v>
      </c>
      <c r="AJ61" s="123">
        <f t="shared" si="10"/>
        <v>46206</v>
      </c>
      <c r="AK61" s="123">
        <f t="shared" si="10"/>
        <v>46207</v>
      </c>
      <c r="AL61" s="123">
        <f t="shared" si="10"/>
        <v>46208</v>
      </c>
      <c r="AM61" s="123">
        <f t="shared" si="10"/>
        <v>46209</v>
      </c>
      <c r="AN61" s="123">
        <f t="shared" si="10"/>
        <v>46210</v>
      </c>
      <c r="AO61" s="123">
        <f t="shared" si="10"/>
        <v>46211</v>
      </c>
      <c r="AP61" s="123">
        <f t="shared" si="10"/>
        <v>46212</v>
      </c>
      <c r="AQ61" s="123">
        <f t="shared" si="10"/>
        <v>46213</v>
      </c>
      <c r="AR61" s="123">
        <f t="shared" si="10"/>
        <v>46214</v>
      </c>
      <c r="AS61" s="123">
        <f t="shared" si="10"/>
        <v>46215</v>
      </c>
      <c r="AT61" s="123">
        <f t="shared" si="10"/>
        <v>46216</v>
      </c>
      <c r="AU61" s="123">
        <f t="shared" si="10"/>
        <v>46217</v>
      </c>
      <c r="AV61" s="123">
        <f t="shared" si="10"/>
        <v>46218</v>
      </c>
      <c r="AW61" s="123"/>
    </row>
    <row r="62" spans="1:49" ht="15" thickBot="1" x14ac:dyDescent="0.45">
      <c r="A62" s="96" t="s">
        <v>61</v>
      </c>
      <c r="C62" s="142"/>
      <c r="D62" s="21" t="s">
        <v>75</v>
      </c>
      <c r="E62" s="55">
        <v>8.3333333333333329E-2</v>
      </c>
      <c r="F62" s="55">
        <v>8.3333333333333329E-2</v>
      </c>
      <c r="G62" s="55">
        <v>8.3333333333333329E-2</v>
      </c>
      <c r="H62" s="55"/>
      <c r="I62" s="55"/>
      <c r="J62" s="55">
        <v>8.3333333333333329E-2</v>
      </c>
      <c r="K62" s="55">
        <v>8.3333333333333329E-2</v>
      </c>
      <c r="L62" s="55">
        <v>8.3333333333333329E-2</v>
      </c>
      <c r="M62" s="55">
        <v>8.3333333333333329E-2</v>
      </c>
      <c r="N62" s="55"/>
      <c r="O62" s="55"/>
      <c r="P62" s="55"/>
      <c r="Q62" s="55"/>
      <c r="R62" s="55">
        <v>8.3333333333333329E-2</v>
      </c>
      <c r="S62" s="55">
        <v>8.3333333333333329E-2</v>
      </c>
      <c r="T62" s="56"/>
      <c r="V62" s="78"/>
      <c r="W62" s="78"/>
      <c r="X62" s="78"/>
      <c r="Y62" s="78"/>
      <c r="Z62" s="78"/>
      <c r="AA62" s="78"/>
      <c r="AB62" s="78"/>
      <c r="AC62" s="78"/>
      <c r="AD62" s="78"/>
      <c r="AE62" s="78"/>
      <c r="AH62" s="128">
        <f t="shared" ref="AH62" si="11">VALUE(HOUR(E62)*60+MINUTE(E62))</f>
        <v>120</v>
      </c>
      <c r="AI62" s="128">
        <f t="shared" ref="AI62" si="12">VALUE(HOUR(F62)*60+MINUTE(F62))</f>
        <v>120</v>
      </c>
      <c r="AJ62" s="128">
        <f t="shared" ref="AJ62" si="13">VALUE(HOUR(G62)*60+MINUTE(G62))</f>
        <v>120</v>
      </c>
      <c r="AK62" s="128">
        <f t="shared" ref="AK62" si="14">VALUE(HOUR(H62)*60+MINUTE(H62))</f>
        <v>0</v>
      </c>
      <c r="AL62" s="128">
        <f t="shared" ref="AL62" si="15">VALUE(HOUR(I62)*60+MINUTE(I62))</f>
        <v>0</v>
      </c>
      <c r="AM62" s="128">
        <f t="shared" ref="AM62" si="16">VALUE(HOUR(J62)*60+MINUTE(J62))</f>
        <v>120</v>
      </c>
      <c r="AN62" s="128">
        <f t="shared" ref="AN62" si="17">VALUE(HOUR(K62)*60+MINUTE(K62))</f>
        <v>120</v>
      </c>
      <c r="AO62" s="128">
        <f t="shared" ref="AO62" si="18">VALUE(HOUR(L62)*60+MINUTE(L62))</f>
        <v>120</v>
      </c>
      <c r="AP62" s="128">
        <f t="shared" ref="AP62" si="19">VALUE(HOUR(M62)*60+MINUTE(M62))</f>
        <v>120</v>
      </c>
      <c r="AQ62" s="128">
        <f t="shared" ref="AQ62" si="20">VALUE(HOUR(N62)*60+MINUTE(N62))</f>
        <v>0</v>
      </c>
      <c r="AR62" s="128">
        <f t="shared" ref="AR62" si="21">VALUE(HOUR(O62)*60+MINUTE(O62))</f>
        <v>0</v>
      </c>
      <c r="AS62" s="128">
        <f t="shared" ref="AS62" si="22">VALUE(HOUR(P62)*60+MINUTE(P62))</f>
        <v>0</v>
      </c>
      <c r="AT62" s="128">
        <f t="shared" ref="AT62" si="23">VALUE(HOUR(Q62)*60+MINUTE(Q62))</f>
        <v>0</v>
      </c>
      <c r="AU62" s="128">
        <f t="shared" ref="AU62" si="24">VALUE(HOUR(R62)*60+MINUTE(R62))</f>
        <v>120</v>
      </c>
      <c r="AV62" s="128">
        <f t="shared" ref="AV62" si="25">VALUE(HOUR(S62)*60+MINUTE(S62))</f>
        <v>120</v>
      </c>
      <c r="AW62" s="128"/>
    </row>
    <row r="63" spans="1:49" ht="15" thickBot="1" x14ac:dyDescent="0.45">
      <c r="A63" s="96" t="s">
        <v>61</v>
      </c>
      <c r="C63" s="38"/>
      <c r="V63" s="88" t="s">
        <v>30</v>
      </c>
      <c r="AA63" s="9"/>
      <c r="AD63" s="9"/>
      <c r="AE63" s="22"/>
    </row>
    <row r="64" spans="1:49" ht="14.25" x14ac:dyDescent="0.4">
      <c r="A64" s="96" t="s">
        <v>61</v>
      </c>
      <c r="C64" s="156" t="s">
        <v>11</v>
      </c>
      <c r="D64" s="157"/>
      <c r="E64" s="158">
        <f>IF(E50="","",E50)</f>
        <v>46204</v>
      </c>
      <c r="F64" s="159"/>
      <c r="G64" s="159"/>
      <c r="H64" s="159"/>
      <c r="I64" s="159"/>
      <c r="J64" s="159"/>
      <c r="K64" s="159"/>
      <c r="L64" s="159"/>
      <c r="M64" s="159"/>
      <c r="N64" s="159"/>
      <c r="O64" s="159"/>
      <c r="P64" s="159"/>
      <c r="Q64" s="159"/>
      <c r="R64" s="159"/>
      <c r="S64" s="159"/>
      <c r="T64" s="160"/>
      <c r="V64" s="153" t="s">
        <v>26</v>
      </c>
      <c r="W64" s="154"/>
      <c r="X64" s="154"/>
      <c r="Y64" s="155"/>
      <c r="Z64" s="161" t="s">
        <v>23</v>
      </c>
      <c r="AA64" s="157"/>
      <c r="AB64" s="161" t="s">
        <v>24</v>
      </c>
      <c r="AC64" s="157"/>
      <c r="AD64" s="162" t="s">
        <v>25</v>
      </c>
      <c r="AE64" s="163"/>
    </row>
    <row r="65" spans="1:49" ht="14.25" x14ac:dyDescent="0.4">
      <c r="A65" s="96" t="s">
        <v>61</v>
      </c>
      <c r="C65" s="143" t="s">
        <v>3</v>
      </c>
      <c r="D65" s="144"/>
      <c r="E65" s="7">
        <f>IF(E64="","",S51+1)</f>
        <v>46219</v>
      </c>
      <c r="F65" s="7">
        <f>IF(E65="","",E65+1)</f>
        <v>46220</v>
      </c>
      <c r="G65" s="7">
        <f t="shared" ref="G65:S65" si="26">IF(F65="","",F65+1)</f>
        <v>46221</v>
      </c>
      <c r="H65" s="7">
        <f t="shared" si="26"/>
        <v>46222</v>
      </c>
      <c r="I65" s="7">
        <f t="shared" si="26"/>
        <v>46223</v>
      </c>
      <c r="J65" s="7">
        <f t="shared" si="26"/>
        <v>46224</v>
      </c>
      <c r="K65" s="7">
        <f t="shared" si="26"/>
        <v>46225</v>
      </c>
      <c r="L65" s="7">
        <f t="shared" si="26"/>
        <v>46226</v>
      </c>
      <c r="M65" s="7">
        <f t="shared" si="26"/>
        <v>46227</v>
      </c>
      <c r="N65" s="7">
        <f t="shared" si="26"/>
        <v>46228</v>
      </c>
      <c r="O65" s="7">
        <f t="shared" si="26"/>
        <v>46229</v>
      </c>
      <c r="P65" s="7">
        <f t="shared" si="26"/>
        <v>46230</v>
      </c>
      <c r="Q65" s="7">
        <f t="shared" si="26"/>
        <v>46231</v>
      </c>
      <c r="R65" s="7">
        <f t="shared" si="26"/>
        <v>46232</v>
      </c>
      <c r="S65" s="7">
        <f t="shared" si="26"/>
        <v>46233</v>
      </c>
      <c r="T65" s="17">
        <f>IF(S65="","",IF(DAY(S65+1)=1,"",S65+1))</f>
        <v>46234</v>
      </c>
      <c r="V65" s="164" t="s">
        <v>64</v>
      </c>
      <c r="W65" s="165"/>
      <c r="X65" s="165"/>
      <c r="Y65" s="72"/>
      <c r="Z65" s="15" t="s">
        <v>32</v>
      </c>
      <c r="AA65" s="25">
        <f>COUNTIF(E52:T52,"月")+COUNTIF(E52:T52,"火")+COUNTIF(E52:T52,"水")+COUNTIF(E52:T52,"木")+COUNTIF(E52:T52,"金")+COUNTIF(E66:T66,"月")+COUNTIF(E66:T66,"火")+COUNTIF(E66:T66,"水")+COUNTIF(E66:T66,"木")+COUNTIF(E66:T66,"金")</f>
        <v>22</v>
      </c>
      <c r="AB65" s="73"/>
      <c r="AC65" s="113"/>
      <c r="AD65" s="15"/>
      <c r="AE65" s="27"/>
    </row>
    <row r="66" spans="1:49" ht="14.25" x14ac:dyDescent="0.4">
      <c r="A66" s="96" t="s">
        <v>61</v>
      </c>
      <c r="C66" s="143" t="s">
        <v>4</v>
      </c>
      <c r="D66" s="144"/>
      <c r="E66" s="10" t="str">
        <f>IFERROR(IF(AND(WEEKDAY(E65)=1,VLOOKUP(E65,'(記載例用)初期設定'!$B$3:$C$14,2,FALSE)="休"),"日",VLOOKUP(E65,'(記載例用)初期設定'!$B$3:$C$14,2,FALSE)),TEXT(E65,"aaa"))</f>
        <v>木</v>
      </c>
      <c r="F66" s="10" t="str">
        <f>IFERROR(IF(AND(WEEKDAY(F65)=1,VLOOKUP(F65,'(記載例用)初期設定'!$B$3:$C$14,2,FALSE)="休"),"日",VLOOKUP(F65,'(記載例用)初期設定'!$B$3:$C$14,2,FALSE)),TEXT(F65,"aaa"))</f>
        <v>金</v>
      </c>
      <c r="G66" s="10" t="str">
        <f>IFERROR(IF(AND(WEEKDAY(G65)=1,VLOOKUP(G65,'(記載例用)初期設定'!$B$3:$C$14,2,FALSE)="休"),"日",VLOOKUP(G65,'(記載例用)初期設定'!$B$3:$C$14,2,FALSE)),TEXT(G65,"aaa"))</f>
        <v>土</v>
      </c>
      <c r="H66" s="10" t="str">
        <f>IFERROR(IF(AND(WEEKDAY(H65)=1,VLOOKUP(H65,'(記載例用)初期設定'!$B$3:$C$14,2,FALSE)="休"),"日",VLOOKUP(H65,'(記載例用)初期設定'!$B$3:$C$14,2,FALSE)),TEXT(H65,"aaa"))</f>
        <v>日</v>
      </c>
      <c r="I66" s="10" t="str">
        <f>IFERROR(IF(AND(WEEKDAY(I65)=1,VLOOKUP(I65,'(記載例用)初期設定'!$B$3:$C$14,2,FALSE)="休"),"日",VLOOKUP(I65,'(記載例用)初期設定'!$B$3:$C$14,2,FALSE)),TEXT(I65,"aaa"))</f>
        <v>祝</v>
      </c>
      <c r="J66" s="10" t="str">
        <f>IFERROR(IF(AND(WEEKDAY(J65)=1,VLOOKUP(J65,'(記載例用)初期設定'!$B$3:$C$14,2,FALSE)="休"),"日",VLOOKUP(J65,'(記載例用)初期設定'!$B$3:$C$14,2,FALSE)),TEXT(J65,"aaa"))</f>
        <v>火</v>
      </c>
      <c r="K66" s="10" t="str">
        <f>IFERROR(IF(AND(WEEKDAY(K65)=1,VLOOKUP(K65,'(記載例用)初期設定'!$B$3:$C$14,2,FALSE)="休"),"日",VLOOKUP(K65,'(記載例用)初期設定'!$B$3:$C$14,2,FALSE)),TEXT(K65,"aaa"))</f>
        <v>水</v>
      </c>
      <c r="L66" s="10" t="str">
        <f>IFERROR(IF(AND(WEEKDAY(L65)=1,VLOOKUP(L65,'(記載例用)初期設定'!$B$3:$C$14,2,FALSE)="休"),"日",VLOOKUP(L65,'(記載例用)初期設定'!$B$3:$C$14,2,FALSE)),TEXT(L65,"aaa"))</f>
        <v>木</v>
      </c>
      <c r="M66" s="10" t="str">
        <f>IFERROR(IF(AND(WEEKDAY(M65)=1,VLOOKUP(M65,'(記載例用)初期設定'!$B$3:$C$14,2,FALSE)="休"),"日",VLOOKUP(M65,'(記載例用)初期設定'!$B$3:$C$14,2,FALSE)),TEXT(M65,"aaa"))</f>
        <v>金</v>
      </c>
      <c r="N66" s="10" t="str">
        <f>IFERROR(IF(AND(WEEKDAY(N65)=1,VLOOKUP(N65,'(記載例用)初期設定'!$B$3:$C$14,2,FALSE)="休"),"日",VLOOKUP(N65,'(記載例用)初期設定'!$B$3:$C$14,2,FALSE)),TEXT(N65,"aaa"))</f>
        <v>土</v>
      </c>
      <c r="O66" s="10" t="str">
        <f>IFERROR(IF(AND(WEEKDAY(O65)=1,VLOOKUP(O65,'(記載例用)初期設定'!$B$3:$C$14,2,FALSE)="休"),"日",VLOOKUP(O65,'(記載例用)初期設定'!$B$3:$C$14,2,FALSE)),TEXT(O65,"aaa"))</f>
        <v>日</v>
      </c>
      <c r="P66" s="10" t="str">
        <f>IFERROR(IF(AND(WEEKDAY(P65)=1,VLOOKUP(P65,'(記載例用)初期設定'!$B$3:$C$14,2,FALSE)="休"),"日",VLOOKUP(P65,'(記載例用)初期設定'!$B$3:$C$14,2,FALSE)),TEXT(P65,"aaa"))</f>
        <v>月</v>
      </c>
      <c r="Q66" s="10" t="str">
        <f>IFERROR(IF(AND(WEEKDAY(Q65)=1,VLOOKUP(Q65,'(記載例用)初期設定'!$B$3:$C$14,2,FALSE)="休"),"日",VLOOKUP(Q65,'(記載例用)初期設定'!$B$3:$C$14,2,FALSE)),TEXT(Q65,"aaa"))</f>
        <v>火</v>
      </c>
      <c r="R66" s="10" t="str">
        <f>IFERROR(IF(AND(WEEKDAY(R65)=1,VLOOKUP(R65,'(記載例用)初期設定'!$B$3:$C$14,2,FALSE)="休"),"日",VLOOKUP(R65,'(記載例用)初期設定'!$B$3:$C$14,2,FALSE)),TEXT(R65,"aaa"))</f>
        <v>水</v>
      </c>
      <c r="S66" s="10" t="str">
        <f>IFERROR(IF(AND(WEEKDAY(S65)=1,VLOOKUP(S65,'(記載例用)初期設定'!$B$3:$C$14,2,FALSE)="休"),"日",VLOOKUP(S65,'(記載例用)初期設定'!$B$3:$C$14,2,FALSE)),TEXT(S65,"aaa"))</f>
        <v>木</v>
      </c>
      <c r="T66" s="18" t="str">
        <f>IFERROR(IF(AND(WEEKDAY(T65)=1,VLOOKUP(T65,'(記載例用)初期設定'!$B$3:$C$14,2,FALSE)="休"),"日",VLOOKUP(T65,'(記載例用)初期設定'!$B$3:$C$14,2,FALSE)),TEXT(T65,"aaa"))</f>
        <v>金</v>
      </c>
      <c r="V66" s="86"/>
      <c r="W66" s="145" t="s">
        <v>53</v>
      </c>
      <c r="X66" s="146"/>
      <c r="Y66" s="75"/>
      <c r="Z66" s="16" t="s">
        <v>33</v>
      </c>
      <c r="AA66" s="84">
        <f>IFERROR(VLOOKUP(MONTH(E64),'(記載例用)初期設定'!$E$4:$F$7,2,FALSE),0)</f>
        <v>6.3</v>
      </c>
      <c r="AB66" s="74"/>
      <c r="AC66" s="114"/>
      <c r="AD66" s="85"/>
      <c r="AE66" s="28"/>
    </row>
    <row r="67" spans="1:49" ht="14.25" x14ac:dyDescent="0.4">
      <c r="A67" s="96" t="s">
        <v>61</v>
      </c>
      <c r="C67" s="129" t="s">
        <v>51</v>
      </c>
      <c r="D67" s="58" t="s">
        <v>27</v>
      </c>
      <c r="E67" s="12" t="s">
        <v>45</v>
      </c>
      <c r="F67" s="12" t="s">
        <v>45</v>
      </c>
      <c r="G67" s="12"/>
      <c r="H67" s="12"/>
      <c r="I67" s="12"/>
      <c r="J67" s="12" t="s">
        <v>45</v>
      </c>
      <c r="K67" s="12" t="s">
        <v>45</v>
      </c>
      <c r="L67" s="12" t="s">
        <v>45</v>
      </c>
      <c r="M67" s="12" t="s">
        <v>45</v>
      </c>
      <c r="N67" s="12"/>
      <c r="O67" s="12"/>
      <c r="P67" s="12" t="s">
        <v>45</v>
      </c>
      <c r="Q67" s="12" t="s">
        <v>45</v>
      </c>
      <c r="R67" s="12" t="s">
        <v>45</v>
      </c>
      <c r="S67" s="12" t="s">
        <v>45</v>
      </c>
      <c r="T67" s="19" t="s">
        <v>45</v>
      </c>
      <c r="V67" s="147" t="s">
        <v>51</v>
      </c>
      <c r="W67" s="148"/>
      <c r="X67" s="73" t="s">
        <v>27</v>
      </c>
      <c r="Y67" s="72" t="s">
        <v>45</v>
      </c>
      <c r="Z67" s="15"/>
      <c r="AA67" s="25">
        <f>COUNTIF(E53:T53,"○")+COUNTIF(E67:T67,"○")</f>
        <v>22</v>
      </c>
      <c r="AB67" s="73"/>
      <c r="AC67" s="113"/>
      <c r="AD67" s="15"/>
      <c r="AE67" s="27"/>
    </row>
    <row r="68" spans="1:49" ht="14.25" x14ac:dyDescent="0.4">
      <c r="A68" s="96" t="s">
        <v>61</v>
      </c>
      <c r="C68" s="130"/>
      <c r="D68" s="119" t="s">
        <v>52</v>
      </c>
      <c r="E68" s="40" t="s">
        <v>21</v>
      </c>
      <c r="F68" s="40"/>
      <c r="G68" s="40"/>
      <c r="H68" s="40"/>
      <c r="I68" s="40"/>
      <c r="J68" s="40" t="s">
        <v>21</v>
      </c>
      <c r="K68" s="40" t="s">
        <v>21</v>
      </c>
      <c r="L68" s="40" t="s">
        <v>21</v>
      </c>
      <c r="M68" s="40" t="s">
        <v>21</v>
      </c>
      <c r="N68" s="40"/>
      <c r="O68" s="40"/>
      <c r="P68" s="40" t="s">
        <v>21</v>
      </c>
      <c r="Q68" s="40" t="s">
        <v>21</v>
      </c>
      <c r="R68" s="40" t="s">
        <v>21</v>
      </c>
      <c r="S68" s="40" t="s">
        <v>21</v>
      </c>
      <c r="T68" s="41" t="s">
        <v>21</v>
      </c>
      <c r="V68" s="149"/>
      <c r="W68" s="150"/>
      <c r="X68" s="121" t="s">
        <v>6</v>
      </c>
      <c r="Y68" s="122" t="s">
        <v>21</v>
      </c>
      <c r="Z68" s="62"/>
      <c r="AA68" s="64">
        <f>COUNTIF(E54:T54,"●")+COUNTIF(E68:T68,"●")</f>
        <v>19</v>
      </c>
      <c r="AB68" s="121"/>
      <c r="AC68" s="115"/>
      <c r="AD68" s="62"/>
      <c r="AE68" s="66"/>
    </row>
    <row r="69" spans="1:49" ht="14.25" x14ac:dyDescent="0.4">
      <c r="A69" s="96" t="s">
        <v>61</v>
      </c>
      <c r="C69" s="131"/>
      <c r="D69" s="59" t="s">
        <v>54</v>
      </c>
      <c r="E69" s="60">
        <v>32.1</v>
      </c>
      <c r="F69" s="60"/>
      <c r="G69" s="60"/>
      <c r="H69" s="60"/>
      <c r="I69" s="60"/>
      <c r="J69" s="60">
        <v>31.5</v>
      </c>
      <c r="K69" s="60">
        <v>31.8</v>
      </c>
      <c r="L69" s="60">
        <v>32.1</v>
      </c>
      <c r="M69" s="60">
        <v>32.799999999999997</v>
      </c>
      <c r="N69" s="60"/>
      <c r="O69" s="60"/>
      <c r="P69" s="60">
        <v>30.8</v>
      </c>
      <c r="Q69" s="60">
        <v>31</v>
      </c>
      <c r="R69" s="60">
        <v>31.9</v>
      </c>
      <c r="S69" s="60">
        <v>32.200000000000003</v>
      </c>
      <c r="T69" s="61">
        <v>32.4</v>
      </c>
      <c r="V69" s="151"/>
      <c r="W69" s="152"/>
      <c r="X69" s="74"/>
      <c r="Y69" s="75"/>
      <c r="Z69" s="16"/>
      <c r="AA69" s="26"/>
      <c r="AB69" s="74"/>
      <c r="AC69" s="114"/>
      <c r="AD69" s="16"/>
      <c r="AE69" s="28"/>
    </row>
    <row r="70" spans="1:49" ht="14.25" x14ac:dyDescent="0.4">
      <c r="A70" s="96" t="s">
        <v>61</v>
      </c>
      <c r="C70" s="141" t="s">
        <v>0</v>
      </c>
      <c r="D70" s="11" t="s">
        <v>27</v>
      </c>
      <c r="E70" s="12" t="s">
        <v>19</v>
      </c>
      <c r="F70" s="12" t="s">
        <v>19</v>
      </c>
      <c r="G70" s="12"/>
      <c r="H70" s="12"/>
      <c r="I70" s="12"/>
      <c r="J70" s="12" t="s">
        <v>19</v>
      </c>
      <c r="K70" s="12" t="s">
        <v>19</v>
      </c>
      <c r="L70" s="12" t="s">
        <v>19</v>
      </c>
      <c r="M70" s="12" t="s">
        <v>19</v>
      </c>
      <c r="N70" s="12"/>
      <c r="O70" s="12"/>
      <c r="P70" s="12" t="s">
        <v>19</v>
      </c>
      <c r="Q70" s="12" t="s">
        <v>19</v>
      </c>
      <c r="R70" s="12" t="s">
        <v>19</v>
      </c>
      <c r="S70" s="12" t="s">
        <v>19</v>
      </c>
      <c r="T70" s="19" t="s">
        <v>19</v>
      </c>
      <c r="V70" s="135" t="s">
        <v>0</v>
      </c>
      <c r="W70" s="136"/>
      <c r="X70" s="15" t="s">
        <v>27</v>
      </c>
      <c r="Y70" s="23" t="s">
        <v>20</v>
      </c>
      <c r="Z70" s="15" t="s">
        <v>34</v>
      </c>
      <c r="AA70" s="25">
        <f>COUNTIF(E56:T56,"◇")+COUNTIF(E70:T70,"◇")</f>
        <v>14</v>
      </c>
      <c r="AB70" s="15"/>
      <c r="AC70" s="113"/>
      <c r="AD70" s="15"/>
      <c r="AE70" s="27"/>
    </row>
    <row r="71" spans="1:49" ht="14.25" x14ac:dyDescent="0.4">
      <c r="A71" s="96" t="s">
        <v>61</v>
      </c>
      <c r="C71" s="134"/>
      <c r="D71" s="13" t="s">
        <v>6</v>
      </c>
      <c r="E71" s="14" t="s">
        <v>55</v>
      </c>
      <c r="F71" s="14"/>
      <c r="G71" s="14"/>
      <c r="H71" s="14"/>
      <c r="I71" s="14"/>
      <c r="J71" s="14" t="s">
        <v>55</v>
      </c>
      <c r="K71" s="14" t="s">
        <v>55</v>
      </c>
      <c r="L71" s="14" t="s">
        <v>55</v>
      </c>
      <c r="M71" s="14" t="s">
        <v>55</v>
      </c>
      <c r="N71" s="14"/>
      <c r="O71" s="14"/>
      <c r="P71" s="14"/>
      <c r="Q71" s="14" t="s">
        <v>55</v>
      </c>
      <c r="R71" s="14" t="s">
        <v>55</v>
      </c>
      <c r="S71" s="14" t="s">
        <v>55</v>
      </c>
      <c r="T71" s="20" t="s">
        <v>55</v>
      </c>
      <c r="V71" s="139"/>
      <c r="W71" s="140"/>
      <c r="X71" s="16" t="s">
        <v>6</v>
      </c>
      <c r="Y71" s="24" t="s">
        <v>56</v>
      </c>
      <c r="Z71" s="16" t="s">
        <v>35</v>
      </c>
      <c r="AA71" s="26">
        <f>COUNTIF(E57:T57,"◆")+COUNTIF(E71:T71,"◆")</f>
        <v>9</v>
      </c>
      <c r="AB71" s="16"/>
      <c r="AC71" s="114"/>
      <c r="AD71" s="16" t="s">
        <v>36</v>
      </c>
      <c r="AE71" s="28">
        <f>IFERROR(ROUND(AA71-AA66*AA70/AA65,2),"")</f>
        <v>4.99</v>
      </c>
    </row>
    <row r="72" spans="1:49" ht="14.25" x14ac:dyDescent="0.4">
      <c r="A72" s="96" t="s">
        <v>61</v>
      </c>
      <c r="C72" s="132" t="s">
        <v>28</v>
      </c>
      <c r="D72" s="11" t="s">
        <v>27</v>
      </c>
      <c r="E72" s="12"/>
      <c r="F72" s="12"/>
      <c r="G72" s="12"/>
      <c r="H72" s="12"/>
      <c r="I72" s="12"/>
      <c r="J72" s="12"/>
      <c r="K72" s="12"/>
      <c r="L72" s="12"/>
      <c r="M72" s="12"/>
      <c r="N72" s="12"/>
      <c r="O72" s="12"/>
      <c r="P72" s="12"/>
      <c r="Q72" s="12"/>
      <c r="R72" s="12"/>
      <c r="S72" s="12"/>
      <c r="T72" s="19"/>
      <c r="V72" s="135" t="s">
        <v>28</v>
      </c>
      <c r="W72" s="136"/>
      <c r="X72" s="15" t="s">
        <v>27</v>
      </c>
      <c r="Y72" s="23" t="s">
        <v>31</v>
      </c>
      <c r="Z72" s="15"/>
      <c r="AA72" s="25">
        <f>COUNTIF(E58:T58,"△")+COUNTIF(E72:T72,"△")</f>
        <v>3</v>
      </c>
      <c r="AB72" s="15"/>
      <c r="AC72" s="113"/>
      <c r="AD72" s="69"/>
      <c r="AE72" s="27"/>
    </row>
    <row r="73" spans="1:49" ht="14.25" x14ac:dyDescent="0.4">
      <c r="A73" s="96" t="s">
        <v>61</v>
      </c>
      <c r="C73" s="133"/>
      <c r="D73" s="42" t="s">
        <v>46</v>
      </c>
      <c r="E73" s="43"/>
      <c r="F73" s="43"/>
      <c r="G73" s="43"/>
      <c r="H73" s="43"/>
      <c r="I73" s="43"/>
      <c r="J73" s="43"/>
      <c r="K73" s="43"/>
      <c r="L73" s="43"/>
      <c r="M73" s="43"/>
      <c r="N73" s="43"/>
      <c r="O73" s="43"/>
      <c r="P73" s="43"/>
      <c r="Q73" s="43"/>
      <c r="R73" s="43"/>
      <c r="S73" s="43"/>
      <c r="T73" s="45"/>
      <c r="V73" s="137"/>
      <c r="W73" s="138"/>
      <c r="X73" s="62" t="s">
        <v>6</v>
      </c>
      <c r="Y73" s="63"/>
      <c r="Z73" s="62"/>
      <c r="AA73" s="65">
        <f>COUNTA(E59:T59)+COUNTA(E73:T73)</f>
        <v>3</v>
      </c>
      <c r="AB73" s="62"/>
      <c r="AC73" s="115"/>
      <c r="AD73" s="70"/>
      <c r="AE73" s="66"/>
    </row>
    <row r="74" spans="1:49" ht="14.25" x14ac:dyDescent="0.4">
      <c r="A74" s="96" t="s">
        <v>61</v>
      </c>
      <c r="C74" s="134"/>
      <c r="D74" s="13" t="s">
        <v>47</v>
      </c>
      <c r="E74" s="44"/>
      <c r="F74" s="44"/>
      <c r="G74" s="44"/>
      <c r="H74" s="44"/>
      <c r="I74" s="44"/>
      <c r="J74" s="44"/>
      <c r="K74" s="44"/>
      <c r="L74" s="44"/>
      <c r="M74" s="44"/>
      <c r="N74" s="44"/>
      <c r="O74" s="44"/>
      <c r="P74" s="44"/>
      <c r="Q74" s="44"/>
      <c r="R74" s="44"/>
      <c r="S74" s="44"/>
      <c r="T74" s="46"/>
      <c r="V74" s="139"/>
      <c r="W74" s="140"/>
      <c r="X74" s="16"/>
      <c r="Y74" s="26"/>
      <c r="Z74" s="67"/>
      <c r="AA74" s="26"/>
      <c r="AB74" s="67"/>
      <c r="AC74" s="114"/>
      <c r="AD74" s="68"/>
      <c r="AE74" s="107"/>
    </row>
    <row r="75" spans="1:49" ht="14.25" x14ac:dyDescent="0.4">
      <c r="A75" s="96" t="s">
        <v>61</v>
      </c>
      <c r="C75" s="141" t="s">
        <v>71</v>
      </c>
      <c r="D75" s="11" t="s">
        <v>27</v>
      </c>
      <c r="E75" s="125" t="s">
        <v>74</v>
      </c>
      <c r="F75" s="125" t="s">
        <v>74</v>
      </c>
      <c r="G75" s="125"/>
      <c r="H75" s="125"/>
      <c r="I75" s="125"/>
      <c r="J75" s="125" t="s">
        <v>74</v>
      </c>
      <c r="K75" s="125" t="s">
        <v>74</v>
      </c>
      <c r="L75" s="125" t="s">
        <v>74</v>
      </c>
      <c r="M75" s="125" t="s">
        <v>74</v>
      </c>
      <c r="N75" s="125"/>
      <c r="O75" s="125"/>
      <c r="P75" s="125" t="s">
        <v>74</v>
      </c>
      <c r="Q75" s="125" t="s">
        <v>74</v>
      </c>
      <c r="R75" s="125" t="s">
        <v>74</v>
      </c>
      <c r="S75" s="125" t="s">
        <v>74</v>
      </c>
      <c r="T75" s="127" t="s">
        <v>74</v>
      </c>
      <c r="V75" s="135" t="s">
        <v>1</v>
      </c>
      <c r="W75" s="136"/>
      <c r="X75" s="15" t="s">
        <v>27</v>
      </c>
      <c r="Y75" s="23" t="s">
        <v>74</v>
      </c>
      <c r="Z75" s="15" t="s">
        <v>38</v>
      </c>
      <c r="AA75" s="76">
        <f>COUNTA(E61:T61)+COUNTA(E75:T75)</f>
        <v>22</v>
      </c>
      <c r="AB75" s="15"/>
      <c r="AC75" s="113"/>
      <c r="AD75" s="15"/>
      <c r="AE75" s="27"/>
      <c r="AH75" s="123">
        <f t="shared" ref="AH75:AW75" si="27">E65</f>
        <v>46219</v>
      </c>
      <c r="AI75" s="123">
        <f t="shared" si="27"/>
        <v>46220</v>
      </c>
      <c r="AJ75" s="123">
        <f t="shared" si="27"/>
        <v>46221</v>
      </c>
      <c r="AK75" s="123">
        <f t="shared" si="27"/>
        <v>46222</v>
      </c>
      <c r="AL75" s="123">
        <f t="shared" si="27"/>
        <v>46223</v>
      </c>
      <c r="AM75" s="123">
        <f t="shared" si="27"/>
        <v>46224</v>
      </c>
      <c r="AN75" s="123">
        <f t="shared" si="27"/>
        <v>46225</v>
      </c>
      <c r="AO75" s="123">
        <f t="shared" si="27"/>
        <v>46226</v>
      </c>
      <c r="AP75" s="123">
        <f t="shared" si="27"/>
        <v>46227</v>
      </c>
      <c r="AQ75" s="123">
        <f t="shared" si="27"/>
        <v>46228</v>
      </c>
      <c r="AR75" s="123">
        <f t="shared" si="27"/>
        <v>46229</v>
      </c>
      <c r="AS75" s="123">
        <f t="shared" si="27"/>
        <v>46230</v>
      </c>
      <c r="AT75" s="123">
        <f t="shared" si="27"/>
        <v>46231</v>
      </c>
      <c r="AU75" s="123">
        <f t="shared" si="27"/>
        <v>46232</v>
      </c>
      <c r="AV75" s="123">
        <f t="shared" si="27"/>
        <v>46233</v>
      </c>
      <c r="AW75" s="123">
        <f t="shared" si="27"/>
        <v>46234</v>
      </c>
    </row>
    <row r="76" spans="1:49" ht="15" thickBot="1" x14ac:dyDescent="0.45">
      <c r="A76" s="96" t="s">
        <v>61</v>
      </c>
      <c r="C76" s="142"/>
      <c r="D76" s="21" t="s">
        <v>75</v>
      </c>
      <c r="E76" s="55"/>
      <c r="F76" s="55"/>
      <c r="G76" s="55"/>
      <c r="H76" s="55"/>
      <c r="I76" s="55"/>
      <c r="J76" s="55"/>
      <c r="K76" s="55"/>
      <c r="L76" s="55"/>
      <c r="M76" s="55"/>
      <c r="N76" s="55"/>
      <c r="O76" s="55"/>
      <c r="P76" s="55">
        <v>8.3333333333333329E-2</v>
      </c>
      <c r="Q76" s="55"/>
      <c r="R76" s="55"/>
      <c r="S76" s="55"/>
      <c r="T76" s="57"/>
      <c r="V76" s="137"/>
      <c r="W76" s="138"/>
      <c r="X76" s="79" t="s">
        <v>6</v>
      </c>
      <c r="Y76" s="80"/>
      <c r="Z76" s="79"/>
      <c r="AA76" s="81">
        <f>COUNTA(E62:T62)+COUNTA(E76:T76)</f>
        <v>10</v>
      </c>
      <c r="AB76" s="79" t="s">
        <v>39</v>
      </c>
      <c r="AC76" s="116">
        <f>SUM(AH62:AW62)/60+SUM(AH76:AW76)/60</f>
        <v>20</v>
      </c>
      <c r="AD76" s="82" t="s">
        <v>37</v>
      </c>
      <c r="AE76" s="83">
        <f>IFERROR(ROUND(AC76/8-AA66*AA75/AA65,2),"")</f>
        <v>-3.8</v>
      </c>
      <c r="AH76" s="128">
        <f>VALUE(HOUR(E76)*60+MINUTE(E76))</f>
        <v>0</v>
      </c>
      <c r="AI76" s="128">
        <f t="shared" ref="AI76" si="28">VALUE(HOUR(F76)*60+MINUTE(F76))</f>
        <v>0</v>
      </c>
      <c r="AJ76" s="128">
        <f t="shared" ref="AJ76" si="29">VALUE(HOUR(G76)*60+MINUTE(G76))</f>
        <v>0</v>
      </c>
      <c r="AK76" s="128">
        <f t="shared" ref="AK76" si="30">VALUE(HOUR(H76)*60+MINUTE(H76))</f>
        <v>0</v>
      </c>
      <c r="AL76" s="128">
        <f t="shared" ref="AL76" si="31">VALUE(HOUR(I76)*60+MINUTE(I76))</f>
        <v>0</v>
      </c>
      <c r="AM76" s="128">
        <f t="shared" ref="AM76" si="32">VALUE(HOUR(J76)*60+MINUTE(J76))</f>
        <v>0</v>
      </c>
      <c r="AN76" s="128">
        <f t="shared" ref="AN76" si="33">VALUE(HOUR(K76)*60+MINUTE(K76))</f>
        <v>0</v>
      </c>
      <c r="AO76" s="128">
        <f t="shared" ref="AO76" si="34">VALUE(HOUR(L76)*60+MINUTE(L76))</f>
        <v>0</v>
      </c>
      <c r="AP76" s="128">
        <f t="shared" ref="AP76" si="35">VALUE(HOUR(M76)*60+MINUTE(M76))</f>
        <v>0</v>
      </c>
      <c r="AQ76" s="128">
        <f t="shared" ref="AQ76" si="36">VALUE(HOUR(N76)*60+MINUTE(N76))</f>
        <v>0</v>
      </c>
      <c r="AR76" s="128">
        <f t="shared" ref="AR76" si="37">VALUE(HOUR(O76)*60+MINUTE(O76))</f>
        <v>0</v>
      </c>
      <c r="AS76" s="128">
        <f t="shared" ref="AS76" si="38">VALUE(HOUR(P76)*60+MINUTE(P76))</f>
        <v>120</v>
      </c>
      <c r="AT76" s="128">
        <f t="shared" ref="AT76" si="39">VALUE(HOUR(Q76)*60+MINUTE(Q76))</f>
        <v>0</v>
      </c>
      <c r="AU76" s="128">
        <f t="shared" ref="AU76" si="40">VALUE(HOUR(R76)*60+MINUTE(R76))</f>
        <v>0</v>
      </c>
      <c r="AV76" s="128">
        <f t="shared" ref="AV76" si="41">VALUE(HOUR(S76)*60+MINUTE(S76))</f>
        <v>0</v>
      </c>
      <c r="AW76" s="128">
        <f t="shared" ref="AW76" si="42">VALUE(HOUR(T76)*60+MINUTE(T76))</f>
        <v>0</v>
      </c>
    </row>
    <row r="77" spans="1:49" ht="15" thickTop="1" x14ac:dyDescent="0.15">
      <c r="A77" s="96" t="s">
        <v>61</v>
      </c>
      <c r="C77" s="89" t="s">
        <v>48</v>
      </c>
      <c r="V77" s="100"/>
      <c r="W77" s="101"/>
      <c r="X77" s="101"/>
      <c r="Y77" s="101"/>
      <c r="Z77" s="101"/>
      <c r="AA77" s="101"/>
      <c r="AB77" s="117" t="s">
        <v>66</v>
      </c>
      <c r="AC77" s="102"/>
      <c r="AD77" s="103"/>
      <c r="AE77" s="108">
        <f>IFERROR(AE71+AE76,0)</f>
        <v>1.1900000000000004</v>
      </c>
    </row>
    <row r="78" spans="1:49" s="48" customFormat="1" ht="15" thickBot="1" x14ac:dyDescent="0.2">
      <c r="A78" s="96" t="s">
        <v>61</v>
      </c>
      <c r="C78" s="90" t="s">
        <v>76</v>
      </c>
      <c r="F78" s="8"/>
      <c r="G78" s="8"/>
      <c r="H78" s="8"/>
      <c r="I78" s="8"/>
      <c r="V78" s="104"/>
      <c r="W78" s="105"/>
      <c r="X78" s="105"/>
      <c r="Y78" s="105"/>
      <c r="Z78" s="105"/>
      <c r="AA78" s="77"/>
      <c r="AB78" s="118" t="s">
        <v>67</v>
      </c>
      <c r="AC78" s="106"/>
      <c r="AD78" s="77"/>
      <c r="AE78" s="29">
        <f>IFERROR(AE35+AE77,0)</f>
        <v>1.6400000000000003</v>
      </c>
      <c r="AF78" s="8"/>
      <c r="AG78" s="99"/>
      <c r="AH78" s="99"/>
      <c r="AI78" s="99"/>
      <c r="AJ78" s="99"/>
      <c r="AK78" s="99"/>
      <c r="AL78" s="99"/>
      <c r="AM78" s="99"/>
      <c r="AN78" s="99"/>
      <c r="AO78" s="99"/>
      <c r="AP78" s="99"/>
      <c r="AQ78" s="99"/>
      <c r="AR78" s="99"/>
      <c r="AS78" s="99"/>
      <c r="AT78" s="99"/>
      <c r="AU78" s="99"/>
      <c r="AV78" s="99"/>
      <c r="AW78" s="99"/>
    </row>
    <row r="79" spans="1:49" s="48" customFormat="1" ht="12" x14ac:dyDescent="0.15">
      <c r="A79" s="98" t="s">
        <v>61</v>
      </c>
      <c r="C79" s="90" t="s">
        <v>77</v>
      </c>
      <c r="V79" s="91" t="s">
        <v>57</v>
      </c>
      <c r="W79" s="91"/>
      <c r="X79" s="91"/>
      <c r="Y79" s="91"/>
      <c r="Z79" s="91"/>
      <c r="AA79" s="92"/>
      <c r="AB79" s="91"/>
      <c r="AC79" s="91"/>
      <c r="AD79" s="92"/>
      <c r="AE79" s="93"/>
      <c r="AG79" s="99"/>
      <c r="AH79" s="99"/>
      <c r="AI79" s="99"/>
      <c r="AJ79" s="99"/>
      <c r="AK79" s="99"/>
      <c r="AL79" s="99"/>
      <c r="AM79" s="99"/>
      <c r="AN79" s="99"/>
      <c r="AO79" s="99"/>
      <c r="AP79" s="99"/>
      <c r="AQ79" s="99"/>
      <c r="AR79" s="99"/>
      <c r="AS79" s="99"/>
      <c r="AT79" s="99"/>
      <c r="AU79" s="99"/>
      <c r="AV79" s="99"/>
      <c r="AW79" s="99"/>
    </row>
    <row r="80" spans="1:49" s="48" customFormat="1" ht="12" x14ac:dyDescent="0.15">
      <c r="A80" s="98" t="s">
        <v>61</v>
      </c>
      <c r="C80" s="90" t="s">
        <v>73</v>
      </c>
      <c r="V80" s="94" t="s">
        <v>59</v>
      </c>
      <c r="W80" s="91"/>
      <c r="X80" s="91"/>
      <c r="Y80" s="91"/>
      <c r="Z80" s="91"/>
      <c r="AA80" s="92"/>
      <c r="AB80" s="91"/>
      <c r="AC80" s="91"/>
      <c r="AD80" s="92"/>
      <c r="AE80" s="93"/>
      <c r="AG80" s="99"/>
      <c r="AH80" s="99"/>
      <c r="AI80" s="99"/>
      <c r="AJ80" s="99"/>
      <c r="AK80" s="99"/>
      <c r="AL80" s="99"/>
      <c r="AM80" s="99"/>
      <c r="AN80" s="99"/>
      <c r="AO80" s="99"/>
      <c r="AP80" s="99"/>
      <c r="AQ80" s="99"/>
      <c r="AR80" s="99"/>
      <c r="AS80" s="99"/>
      <c r="AT80" s="99"/>
      <c r="AU80" s="99"/>
      <c r="AV80" s="99"/>
      <c r="AW80" s="99"/>
    </row>
    <row r="81" spans="1:49" s="48" customFormat="1" ht="12" x14ac:dyDescent="0.15">
      <c r="A81" s="98" t="s">
        <v>61</v>
      </c>
      <c r="C81" s="90" t="s">
        <v>72</v>
      </c>
      <c r="V81" s="95" t="s">
        <v>58</v>
      </c>
      <c r="W81" s="91"/>
      <c r="X81" s="91"/>
      <c r="Y81" s="91"/>
      <c r="Z81" s="91"/>
      <c r="AA81" s="92"/>
      <c r="AB81" s="91"/>
      <c r="AC81" s="91"/>
      <c r="AD81" s="92"/>
      <c r="AE81" s="93"/>
      <c r="AG81" s="99"/>
      <c r="AH81" s="99"/>
      <c r="AI81" s="99"/>
      <c r="AJ81" s="99"/>
      <c r="AK81" s="99"/>
      <c r="AL81" s="99"/>
      <c r="AM81" s="99"/>
      <c r="AN81" s="99"/>
      <c r="AO81" s="99"/>
      <c r="AP81" s="99"/>
      <c r="AQ81" s="99"/>
      <c r="AR81" s="99"/>
      <c r="AS81" s="99"/>
      <c r="AT81" s="99"/>
      <c r="AU81" s="99"/>
      <c r="AV81" s="99"/>
      <c r="AW81" s="99"/>
    </row>
    <row r="82" spans="1:49" s="48" customFormat="1" ht="12" x14ac:dyDescent="0.15">
      <c r="A82" s="98" t="s">
        <v>61</v>
      </c>
      <c r="C82" s="90" t="s">
        <v>78</v>
      </c>
      <c r="V82" s="94" t="s">
        <v>60</v>
      </c>
      <c r="W82" s="91"/>
      <c r="X82" s="91"/>
      <c r="Y82" s="91"/>
      <c r="Z82" s="91"/>
      <c r="AA82" s="92"/>
      <c r="AB82" s="91"/>
      <c r="AC82" s="91"/>
      <c r="AD82" s="92"/>
      <c r="AE82" s="93"/>
      <c r="AG82" s="99"/>
      <c r="AH82" s="99"/>
      <c r="AI82" s="99"/>
      <c r="AJ82" s="99"/>
      <c r="AK82" s="99"/>
      <c r="AL82" s="99"/>
      <c r="AM82" s="99"/>
      <c r="AN82" s="99"/>
      <c r="AO82" s="99"/>
      <c r="AP82" s="99"/>
      <c r="AQ82" s="99"/>
      <c r="AR82" s="99"/>
      <c r="AS82" s="99"/>
      <c r="AT82" s="99"/>
      <c r="AU82" s="99"/>
      <c r="AV82" s="99"/>
      <c r="AW82" s="99"/>
    </row>
    <row r="83" spans="1:49" s="48" customFormat="1" ht="12" x14ac:dyDescent="0.15">
      <c r="A83" s="98" t="s">
        <v>61</v>
      </c>
      <c r="C83" s="90" t="s">
        <v>79</v>
      </c>
      <c r="V83" s="95" t="s">
        <v>62</v>
      </c>
      <c r="W83" s="91"/>
      <c r="X83" s="91"/>
      <c r="Y83" s="91"/>
      <c r="Z83" s="91"/>
      <c r="AA83" s="92"/>
      <c r="AB83" s="91"/>
      <c r="AC83" s="91"/>
      <c r="AD83" s="92"/>
      <c r="AE83" s="93"/>
      <c r="AG83" s="99"/>
      <c r="AH83" s="99"/>
      <c r="AI83" s="99"/>
      <c r="AJ83" s="99"/>
      <c r="AK83" s="99"/>
      <c r="AL83" s="99"/>
      <c r="AM83" s="99"/>
      <c r="AN83" s="99"/>
      <c r="AO83" s="99"/>
      <c r="AP83" s="99"/>
      <c r="AQ83" s="99"/>
      <c r="AR83" s="99"/>
      <c r="AS83" s="99"/>
      <c r="AT83" s="99"/>
      <c r="AU83" s="99"/>
      <c r="AV83" s="99"/>
      <c r="AW83" s="99"/>
    </row>
    <row r="84" spans="1:49" s="48" customFormat="1" ht="12" x14ac:dyDescent="0.15">
      <c r="A84" s="98" t="s">
        <v>61</v>
      </c>
      <c r="C84" s="90" t="s">
        <v>80</v>
      </c>
      <c r="V84" s="48" t="s">
        <v>68</v>
      </c>
      <c r="X84" s="91"/>
      <c r="Y84" s="91"/>
      <c r="Z84" s="91"/>
      <c r="AA84" s="92"/>
      <c r="AB84" s="91"/>
      <c r="AC84" s="91"/>
      <c r="AD84" s="92"/>
      <c r="AE84" s="93"/>
      <c r="AG84" s="99"/>
      <c r="AH84" s="99"/>
      <c r="AI84" s="99"/>
      <c r="AJ84" s="99"/>
      <c r="AK84" s="99"/>
      <c r="AL84" s="99"/>
      <c r="AM84" s="99"/>
      <c r="AN84" s="99"/>
      <c r="AO84" s="99"/>
      <c r="AP84" s="99"/>
      <c r="AQ84" s="99"/>
      <c r="AR84" s="99"/>
      <c r="AS84" s="99"/>
      <c r="AT84" s="99"/>
      <c r="AU84" s="99"/>
      <c r="AV84" s="99"/>
      <c r="AW84" s="99"/>
    </row>
    <row r="85" spans="1:49" s="48" customFormat="1" ht="12" x14ac:dyDescent="0.15">
      <c r="A85" s="98" t="s">
        <v>61</v>
      </c>
      <c r="C85" s="90" t="s">
        <v>82</v>
      </c>
      <c r="V85" s="47" t="s">
        <v>69</v>
      </c>
      <c r="AA85" s="49"/>
      <c r="AD85" s="49"/>
      <c r="AE85" s="50"/>
      <c r="AG85" s="99"/>
      <c r="AH85" s="99"/>
      <c r="AI85" s="99"/>
      <c r="AJ85" s="99"/>
      <c r="AK85" s="99"/>
      <c r="AL85" s="99"/>
      <c r="AM85" s="99"/>
      <c r="AN85" s="99"/>
      <c r="AO85" s="99"/>
      <c r="AP85" s="99"/>
      <c r="AQ85" s="99"/>
      <c r="AR85" s="99"/>
      <c r="AS85" s="99"/>
      <c r="AT85" s="99"/>
      <c r="AU85" s="99"/>
      <c r="AV85" s="99"/>
      <c r="AW85" s="99"/>
    </row>
    <row r="86" spans="1:49" s="48" customFormat="1" ht="12" x14ac:dyDescent="0.15">
      <c r="A86" s="98" t="s">
        <v>61</v>
      </c>
      <c r="C86" s="90" t="s">
        <v>83</v>
      </c>
      <c r="V86" s="47" t="s">
        <v>88</v>
      </c>
      <c r="AA86" s="49"/>
      <c r="AD86" s="49"/>
      <c r="AE86" s="50"/>
      <c r="AG86" s="99"/>
      <c r="AH86" s="99"/>
      <c r="AI86" s="99"/>
      <c r="AJ86" s="99"/>
      <c r="AK86" s="99"/>
      <c r="AL86" s="99"/>
      <c r="AM86" s="99"/>
      <c r="AN86" s="99"/>
      <c r="AO86" s="99"/>
      <c r="AP86" s="99"/>
      <c r="AQ86" s="99"/>
      <c r="AR86" s="99"/>
      <c r="AS86" s="99"/>
      <c r="AT86" s="99"/>
      <c r="AU86" s="99"/>
      <c r="AV86" s="99"/>
      <c r="AW86" s="99"/>
    </row>
    <row r="87" spans="1:49" s="48" customFormat="1" ht="12" x14ac:dyDescent="0.15">
      <c r="A87" s="98" t="s">
        <v>61</v>
      </c>
      <c r="C87" s="90" t="s">
        <v>81</v>
      </c>
      <c r="AG87" s="99"/>
      <c r="AH87" s="99"/>
      <c r="AI87" s="99"/>
      <c r="AJ87" s="99"/>
      <c r="AK87" s="99"/>
      <c r="AL87" s="99"/>
      <c r="AM87" s="99"/>
      <c r="AN87" s="99"/>
      <c r="AO87" s="99"/>
      <c r="AP87" s="99"/>
      <c r="AQ87" s="99"/>
      <c r="AR87" s="99"/>
      <c r="AS87" s="99"/>
      <c r="AT87" s="99"/>
      <c r="AU87" s="99"/>
      <c r="AV87" s="99"/>
      <c r="AW87" s="99"/>
    </row>
    <row r="88" spans="1:49" x14ac:dyDescent="0.15">
      <c r="A88" s="98" t="s">
        <v>61</v>
      </c>
      <c r="C88" s="90" t="s">
        <v>84</v>
      </c>
      <c r="F88" s="48"/>
      <c r="G88" s="48"/>
      <c r="H88" s="48"/>
      <c r="I88" s="48"/>
      <c r="V88" s="48"/>
      <c r="W88" s="48"/>
      <c r="X88" s="48"/>
      <c r="Y88" s="48"/>
      <c r="Z88" s="48"/>
      <c r="AA88" s="48"/>
      <c r="AB88" s="48"/>
      <c r="AC88" s="48"/>
      <c r="AD88" s="48"/>
      <c r="AE88" s="48"/>
    </row>
    <row r="89" spans="1:49" x14ac:dyDescent="0.15">
      <c r="A89" s="98" t="s">
        <v>61</v>
      </c>
      <c r="C89" s="89" t="s">
        <v>49</v>
      </c>
      <c r="V89" s="48"/>
      <c r="W89" s="48"/>
      <c r="X89" s="48"/>
      <c r="Y89" s="48"/>
      <c r="Z89" s="48"/>
      <c r="AA89" s="48"/>
      <c r="AB89" s="48"/>
      <c r="AC89" s="48"/>
      <c r="AD89" s="48"/>
      <c r="AE89" s="48"/>
    </row>
    <row r="90" spans="1:49" x14ac:dyDescent="0.15">
      <c r="A90" s="98" t="s">
        <v>61</v>
      </c>
      <c r="C90" s="90" t="s">
        <v>50</v>
      </c>
      <c r="V90" s="48"/>
      <c r="W90" s="48"/>
      <c r="X90" s="48"/>
      <c r="Y90" s="48"/>
      <c r="Z90" s="48"/>
      <c r="AA90" s="48"/>
      <c r="AB90" s="48"/>
      <c r="AC90" s="48"/>
      <c r="AD90" s="48"/>
      <c r="AE90" s="48"/>
    </row>
    <row r="91" spans="1:49" x14ac:dyDescent="0.4">
      <c r="A91" s="98" t="s">
        <v>61</v>
      </c>
      <c r="V91" s="48"/>
      <c r="W91" s="48"/>
      <c r="X91" s="48"/>
      <c r="Y91" s="48"/>
      <c r="Z91" s="48"/>
      <c r="AA91" s="48"/>
      <c r="AB91" s="48"/>
      <c r="AC91" s="48"/>
      <c r="AD91" s="48"/>
      <c r="AE91" s="48"/>
    </row>
    <row r="92" spans="1:49" ht="15" thickBot="1" x14ac:dyDescent="0.45">
      <c r="A92" s="96" t="s">
        <v>61</v>
      </c>
      <c r="C92" s="88" t="s">
        <v>29</v>
      </c>
    </row>
    <row r="93" spans="1:49" ht="14.25" x14ac:dyDescent="0.4">
      <c r="A93" s="96" t="s">
        <v>61</v>
      </c>
      <c r="C93" s="156" t="s">
        <v>11</v>
      </c>
      <c r="D93" s="157"/>
      <c r="E93" s="158">
        <f>IF(E50="","",DATE(YEAR(E50),MONTH(E50)+1,1))</f>
        <v>46235</v>
      </c>
      <c r="F93" s="159"/>
      <c r="G93" s="159"/>
      <c r="H93" s="159"/>
      <c r="I93" s="159"/>
      <c r="J93" s="159"/>
      <c r="K93" s="159"/>
      <c r="L93" s="159"/>
      <c r="M93" s="159"/>
      <c r="N93" s="159"/>
      <c r="O93" s="159"/>
      <c r="P93" s="159"/>
      <c r="Q93" s="159"/>
      <c r="R93" s="159"/>
      <c r="S93" s="159"/>
      <c r="T93" s="160"/>
      <c r="V93" s="78"/>
      <c r="W93" s="78"/>
      <c r="X93" s="78"/>
      <c r="Y93" s="78"/>
      <c r="Z93" s="78"/>
      <c r="AA93" s="78"/>
      <c r="AB93" s="78"/>
      <c r="AC93" s="78"/>
      <c r="AD93" s="78"/>
      <c r="AE93" s="78"/>
    </row>
    <row r="94" spans="1:49" ht="14.25" x14ac:dyDescent="0.4">
      <c r="A94" s="96" t="s">
        <v>61</v>
      </c>
      <c r="C94" s="143" t="s">
        <v>3</v>
      </c>
      <c r="D94" s="144"/>
      <c r="E94" s="7">
        <f>IF(E93=0,"",E93)</f>
        <v>46235</v>
      </c>
      <c r="F94" s="7">
        <f>IF(E94="","",E94+1)</f>
        <v>46236</v>
      </c>
      <c r="G94" s="7">
        <f t="shared" ref="G94:S94" si="43">IF(F94="","",F94+1)</f>
        <v>46237</v>
      </c>
      <c r="H94" s="7">
        <f t="shared" si="43"/>
        <v>46238</v>
      </c>
      <c r="I94" s="7">
        <f t="shared" si="43"/>
        <v>46239</v>
      </c>
      <c r="J94" s="7">
        <f t="shared" si="43"/>
        <v>46240</v>
      </c>
      <c r="K94" s="7">
        <f t="shared" si="43"/>
        <v>46241</v>
      </c>
      <c r="L94" s="7">
        <f t="shared" si="43"/>
        <v>46242</v>
      </c>
      <c r="M94" s="7">
        <f t="shared" si="43"/>
        <v>46243</v>
      </c>
      <c r="N94" s="7">
        <f t="shared" si="43"/>
        <v>46244</v>
      </c>
      <c r="O94" s="7">
        <f t="shared" si="43"/>
        <v>46245</v>
      </c>
      <c r="P94" s="7">
        <f t="shared" si="43"/>
        <v>46246</v>
      </c>
      <c r="Q94" s="7">
        <f t="shared" si="43"/>
        <v>46247</v>
      </c>
      <c r="R94" s="7">
        <f t="shared" si="43"/>
        <v>46248</v>
      </c>
      <c r="S94" s="7">
        <f t="shared" si="43"/>
        <v>46249</v>
      </c>
      <c r="T94" s="17"/>
      <c r="V94" s="78"/>
      <c r="W94" s="78"/>
      <c r="X94" s="78"/>
      <c r="Y94" s="78"/>
      <c r="Z94" s="78"/>
      <c r="AA94" s="78"/>
      <c r="AB94" s="78"/>
      <c r="AC94" s="78"/>
      <c r="AD94" s="78"/>
      <c r="AE94" s="78"/>
    </row>
    <row r="95" spans="1:49" ht="14.25" x14ac:dyDescent="0.4">
      <c r="A95" s="96" t="s">
        <v>61</v>
      </c>
      <c r="C95" s="143" t="s">
        <v>4</v>
      </c>
      <c r="D95" s="144"/>
      <c r="E95" s="10" t="str">
        <f>IFERROR(IF(AND(WEEKDAY(E94)=1,VLOOKUP(E94,'(記載例用)初期設定'!$B$3:$C$14,2,FALSE)="休"),"日",VLOOKUP(E94,'(記載例用)初期設定'!$B$3:$C$14,2,FALSE)),TEXT(E94,"aaa"))</f>
        <v>土</v>
      </c>
      <c r="F95" s="10" t="str">
        <f>IFERROR(IF(AND(WEEKDAY(F94)=1,VLOOKUP(F94,'(記載例用)初期設定'!$B$3:$C$14,2,FALSE)="休"),"日",VLOOKUP(F94,'(記載例用)初期設定'!$B$3:$C$14,2,FALSE)),TEXT(F94,"aaa"))</f>
        <v>日</v>
      </c>
      <c r="G95" s="10" t="str">
        <f>IFERROR(IF(AND(WEEKDAY(G94)=1,VLOOKUP(G94,'(記載例用)初期設定'!$B$3:$C$14,2,FALSE)="休"),"日",VLOOKUP(G94,'(記載例用)初期設定'!$B$3:$C$14,2,FALSE)),TEXT(G94,"aaa"))</f>
        <v>月</v>
      </c>
      <c r="H95" s="10" t="str">
        <f>IFERROR(IF(AND(WEEKDAY(H94)=1,VLOOKUP(H94,'(記載例用)初期設定'!$B$3:$C$14,2,FALSE)="休"),"日",VLOOKUP(H94,'(記載例用)初期設定'!$B$3:$C$14,2,FALSE)),TEXT(H94,"aaa"))</f>
        <v>火</v>
      </c>
      <c r="I95" s="10" t="str">
        <f>IFERROR(IF(AND(WEEKDAY(I94)=1,VLOOKUP(I94,'(記載例用)初期設定'!$B$3:$C$14,2,FALSE)="休"),"日",VLOOKUP(I94,'(記載例用)初期設定'!$B$3:$C$14,2,FALSE)),TEXT(I94,"aaa"))</f>
        <v>水</v>
      </c>
      <c r="J95" s="10" t="str">
        <f>IFERROR(IF(AND(WEEKDAY(J94)=1,VLOOKUP(J94,'(記載例用)初期設定'!$B$3:$C$14,2,FALSE)="休"),"日",VLOOKUP(J94,'(記載例用)初期設定'!$B$3:$C$14,2,FALSE)),TEXT(J94,"aaa"))</f>
        <v>木</v>
      </c>
      <c r="K95" s="10" t="str">
        <f>IFERROR(IF(AND(WEEKDAY(K94)=1,VLOOKUP(K94,'(記載例用)初期設定'!$B$3:$C$14,2,FALSE)="休"),"日",VLOOKUP(K94,'(記載例用)初期設定'!$B$3:$C$14,2,FALSE)),TEXT(K94,"aaa"))</f>
        <v>金</v>
      </c>
      <c r="L95" s="10" t="str">
        <f>IFERROR(IF(AND(WEEKDAY(L94)=1,VLOOKUP(L94,'(記載例用)初期設定'!$B$3:$C$14,2,FALSE)="休"),"日",VLOOKUP(L94,'(記載例用)初期設定'!$B$3:$C$14,2,FALSE)),TEXT(L94,"aaa"))</f>
        <v>土</v>
      </c>
      <c r="M95" s="10" t="str">
        <f>IFERROR(IF(AND(WEEKDAY(M94)=1,VLOOKUP(M94,'(記載例用)初期設定'!$B$3:$C$14,2,FALSE)="休"),"日",VLOOKUP(M94,'(記載例用)初期設定'!$B$3:$C$14,2,FALSE)),TEXT(M94,"aaa"))</f>
        <v>日</v>
      </c>
      <c r="N95" s="10" t="str">
        <f>IFERROR(IF(AND(WEEKDAY(N94)=1,VLOOKUP(N94,'(記載例用)初期設定'!$B$3:$C$14,2,FALSE)="休"),"日",VLOOKUP(N94,'(記載例用)初期設定'!$B$3:$C$14,2,FALSE)),TEXT(N94,"aaa"))</f>
        <v>月</v>
      </c>
      <c r="O95" s="10" t="str">
        <f>IFERROR(IF(AND(WEEKDAY(O94)=1,VLOOKUP(O94,'(記載例用)初期設定'!$B$3:$C$14,2,FALSE)="休"),"日",VLOOKUP(O94,'(記載例用)初期設定'!$B$3:$C$14,2,FALSE)),TEXT(O94,"aaa"))</f>
        <v>祝</v>
      </c>
      <c r="P95" s="10" t="str">
        <f>IFERROR(IF(AND(WEEKDAY(P94)=1,VLOOKUP(P94,'(記載例用)初期設定'!$B$3:$C$14,2,FALSE)="休"),"日",VLOOKUP(P94,'(記載例用)初期設定'!$B$3:$C$14,2,FALSE)),TEXT(P94,"aaa"))</f>
        <v>水</v>
      </c>
      <c r="Q95" s="10" t="str">
        <f>IFERROR(IF(AND(WEEKDAY(Q94)=1,VLOOKUP(Q94,'(記載例用)初期設定'!$B$3:$C$14,2,FALSE)="休"),"日",VLOOKUP(Q94,'(記載例用)初期設定'!$B$3:$C$14,2,FALSE)),TEXT(Q94,"aaa"))</f>
        <v>休</v>
      </c>
      <c r="R95" s="10" t="str">
        <f>IFERROR(IF(AND(WEEKDAY(R94)=1,VLOOKUP(R94,'(記載例用)初期設定'!$B$3:$C$14,2,FALSE)="休"),"日",VLOOKUP(R94,'(記載例用)初期設定'!$B$3:$C$14,2,FALSE)),TEXT(R94,"aaa"))</f>
        <v>休</v>
      </c>
      <c r="S95" s="10" t="str">
        <f>IFERROR(IF(AND(WEEKDAY(S94)=1,VLOOKUP(S94,'(記載例用)初期設定'!$B$3:$C$14,2,FALSE)="休"),"日",VLOOKUP(S94,'(記載例用)初期設定'!$B$3:$C$14,2,FALSE)),TEXT(S94,"aaa"))</f>
        <v>休</v>
      </c>
      <c r="T95" s="18"/>
      <c r="V95" s="78"/>
      <c r="W95" s="78"/>
      <c r="X95" s="78"/>
      <c r="Y95" s="78"/>
      <c r="Z95" s="78"/>
      <c r="AA95" s="78"/>
      <c r="AB95" s="78"/>
      <c r="AC95" s="78"/>
      <c r="AD95" s="78"/>
      <c r="AE95" s="78"/>
    </row>
    <row r="96" spans="1:49" ht="14.25" x14ac:dyDescent="0.4">
      <c r="A96" s="96" t="s">
        <v>61</v>
      </c>
      <c r="C96" s="129" t="s">
        <v>51</v>
      </c>
      <c r="D96" s="58" t="s">
        <v>27</v>
      </c>
      <c r="E96" s="12"/>
      <c r="F96" s="12"/>
      <c r="G96" s="12" t="s">
        <v>45</v>
      </c>
      <c r="H96" s="12" t="s">
        <v>45</v>
      </c>
      <c r="I96" s="12" t="s">
        <v>45</v>
      </c>
      <c r="J96" s="12" t="s">
        <v>45</v>
      </c>
      <c r="K96" s="12" t="s">
        <v>45</v>
      </c>
      <c r="L96" s="12"/>
      <c r="M96" s="12"/>
      <c r="N96" s="12"/>
      <c r="O96" s="12"/>
      <c r="P96" s="12"/>
      <c r="Q96" s="12"/>
      <c r="R96" s="12"/>
      <c r="S96" s="12"/>
      <c r="T96" s="51"/>
      <c r="V96" s="78"/>
      <c r="W96" s="78"/>
      <c r="X96" s="78"/>
      <c r="Y96" s="78"/>
      <c r="Z96" s="78"/>
      <c r="AA96" s="78"/>
      <c r="AB96" s="78"/>
      <c r="AC96" s="78"/>
      <c r="AD96" s="78"/>
      <c r="AE96" s="78"/>
    </row>
    <row r="97" spans="1:49" ht="14.25" x14ac:dyDescent="0.4">
      <c r="A97" s="96" t="s">
        <v>61</v>
      </c>
      <c r="C97" s="130"/>
      <c r="D97" s="119" t="s">
        <v>52</v>
      </c>
      <c r="E97" s="40"/>
      <c r="F97" s="40"/>
      <c r="G97" s="40" t="s">
        <v>21</v>
      </c>
      <c r="H97" s="40" t="s">
        <v>21</v>
      </c>
      <c r="I97" s="40" t="s">
        <v>21</v>
      </c>
      <c r="J97" s="40"/>
      <c r="K97" s="40" t="s">
        <v>21</v>
      </c>
      <c r="L97" s="40"/>
      <c r="M97" s="40"/>
      <c r="N97" s="40"/>
      <c r="O97" s="40"/>
      <c r="P97" s="40"/>
      <c r="Q97" s="40"/>
      <c r="R97" s="40"/>
      <c r="S97" s="40"/>
      <c r="T97" s="120"/>
      <c r="V97" s="78"/>
      <c r="W97" s="78"/>
      <c r="X97" s="78"/>
      <c r="Y97" s="78"/>
      <c r="Z97" s="78"/>
      <c r="AA97" s="78"/>
      <c r="AB97" s="78"/>
      <c r="AC97" s="78"/>
      <c r="AD97" s="78"/>
      <c r="AE97" s="78"/>
    </row>
    <row r="98" spans="1:49" ht="14.25" x14ac:dyDescent="0.4">
      <c r="A98" s="96" t="s">
        <v>61</v>
      </c>
      <c r="C98" s="131"/>
      <c r="D98" s="59" t="s">
        <v>54</v>
      </c>
      <c r="E98" s="60"/>
      <c r="F98" s="60"/>
      <c r="G98" s="60">
        <v>33.200000000000003</v>
      </c>
      <c r="H98" s="60">
        <v>31</v>
      </c>
      <c r="I98" s="60">
        <v>32.1</v>
      </c>
      <c r="J98" s="60"/>
      <c r="K98" s="60">
        <v>30.6</v>
      </c>
      <c r="L98" s="60"/>
      <c r="M98" s="60"/>
      <c r="N98" s="60"/>
      <c r="O98" s="60"/>
      <c r="P98" s="60"/>
      <c r="Q98" s="60"/>
      <c r="R98" s="60"/>
      <c r="S98" s="60"/>
      <c r="T98" s="71"/>
      <c r="V98" s="78"/>
      <c r="W98" s="78"/>
      <c r="X98" s="78"/>
      <c r="Y98" s="78"/>
      <c r="Z98" s="78"/>
      <c r="AA98" s="78"/>
      <c r="AB98" s="78"/>
      <c r="AC98" s="78"/>
      <c r="AD98" s="78"/>
      <c r="AE98" s="78"/>
    </row>
    <row r="99" spans="1:49" ht="14.25" x14ac:dyDescent="0.4">
      <c r="A99" s="96" t="s">
        <v>61</v>
      </c>
      <c r="C99" s="141" t="s">
        <v>0</v>
      </c>
      <c r="D99" s="11" t="s">
        <v>27</v>
      </c>
      <c r="E99" s="12"/>
      <c r="F99" s="12"/>
      <c r="G99" s="12" t="s">
        <v>19</v>
      </c>
      <c r="H99" s="12" t="s">
        <v>19</v>
      </c>
      <c r="I99" s="12" t="s">
        <v>19</v>
      </c>
      <c r="J99" s="12" t="s">
        <v>19</v>
      </c>
      <c r="K99" s="12" t="s">
        <v>19</v>
      </c>
      <c r="L99" s="12"/>
      <c r="M99" s="12"/>
      <c r="N99" s="12"/>
      <c r="O99" s="12"/>
      <c r="P99" s="12"/>
      <c r="Q99" s="12"/>
      <c r="R99" s="12"/>
      <c r="S99" s="12"/>
      <c r="T99" s="51"/>
      <c r="V99" s="78"/>
      <c r="W99" s="78"/>
      <c r="X99" s="78"/>
      <c r="Y99" s="78"/>
      <c r="Z99" s="78"/>
      <c r="AA99" s="78"/>
      <c r="AB99" s="78"/>
      <c r="AC99" s="78"/>
      <c r="AD99" s="78"/>
      <c r="AE99" s="78"/>
    </row>
    <row r="100" spans="1:49" ht="14.25" x14ac:dyDescent="0.4">
      <c r="A100" s="96" t="s">
        <v>61</v>
      </c>
      <c r="C100" s="134"/>
      <c r="D100" s="13" t="s">
        <v>6</v>
      </c>
      <c r="E100" s="14"/>
      <c r="F100" s="14"/>
      <c r="G100" s="14" t="s">
        <v>55</v>
      </c>
      <c r="H100" s="14" t="s">
        <v>55</v>
      </c>
      <c r="I100" s="14" t="s">
        <v>55</v>
      </c>
      <c r="J100" s="14"/>
      <c r="K100" s="14"/>
      <c r="L100" s="14"/>
      <c r="M100" s="14"/>
      <c r="N100" s="14"/>
      <c r="O100" s="14"/>
      <c r="P100" s="14"/>
      <c r="Q100" s="14"/>
      <c r="R100" s="14"/>
      <c r="S100" s="14"/>
      <c r="T100" s="52"/>
      <c r="V100" s="78"/>
      <c r="W100" s="78"/>
      <c r="X100" s="78"/>
      <c r="Y100" s="78"/>
      <c r="Z100" s="78"/>
      <c r="AA100" s="78"/>
      <c r="AB100" s="78"/>
      <c r="AC100" s="78"/>
      <c r="AD100" s="78"/>
      <c r="AE100" s="78"/>
    </row>
    <row r="101" spans="1:49" ht="14.25" x14ac:dyDescent="0.4">
      <c r="A101" s="96" t="s">
        <v>61</v>
      </c>
      <c r="C101" s="132" t="s">
        <v>28</v>
      </c>
      <c r="D101" s="11" t="s">
        <v>27</v>
      </c>
      <c r="E101" s="12"/>
      <c r="F101" s="12"/>
      <c r="G101" s="12"/>
      <c r="H101" s="12"/>
      <c r="I101" s="12"/>
      <c r="J101" s="12"/>
      <c r="K101" s="12"/>
      <c r="L101" s="12"/>
      <c r="M101" s="12"/>
      <c r="N101" s="12"/>
      <c r="O101" s="12"/>
      <c r="P101" s="12"/>
      <c r="Q101" s="12"/>
      <c r="R101" s="12"/>
      <c r="S101" s="12"/>
      <c r="T101" s="51"/>
      <c r="V101" s="78"/>
      <c r="W101" s="78"/>
      <c r="X101" s="78"/>
      <c r="Y101" s="78"/>
      <c r="Z101" s="78"/>
      <c r="AA101" s="78"/>
      <c r="AB101" s="78"/>
      <c r="AC101" s="78"/>
      <c r="AD101" s="78"/>
      <c r="AE101" s="78"/>
    </row>
    <row r="102" spans="1:49" ht="14.25" x14ac:dyDescent="0.4">
      <c r="A102" s="96" t="s">
        <v>61</v>
      </c>
      <c r="C102" s="133"/>
      <c r="D102" s="42" t="s">
        <v>46</v>
      </c>
      <c r="E102" s="43"/>
      <c r="F102" s="43"/>
      <c r="G102" s="43"/>
      <c r="H102" s="43"/>
      <c r="I102" s="43"/>
      <c r="J102" s="43"/>
      <c r="K102" s="43"/>
      <c r="L102" s="43"/>
      <c r="M102" s="43"/>
      <c r="N102" s="43"/>
      <c r="O102" s="43"/>
      <c r="P102" s="43"/>
      <c r="Q102" s="43"/>
      <c r="R102" s="43"/>
      <c r="S102" s="43"/>
      <c r="T102" s="53"/>
      <c r="V102" s="78"/>
      <c r="W102" s="78"/>
      <c r="X102" s="78"/>
      <c r="Y102" s="78"/>
      <c r="Z102" s="78"/>
      <c r="AA102" s="78"/>
      <c r="AB102" s="78"/>
      <c r="AC102" s="78"/>
      <c r="AD102" s="78"/>
      <c r="AE102" s="78"/>
    </row>
    <row r="103" spans="1:49" ht="14.25" x14ac:dyDescent="0.4">
      <c r="A103" s="96" t="s">
        <v>61</v>
      </c>
      <c r="C103" s="134"/>
      <c r="D103" s="13" t="s">
        <v>47</v>
      </c>
      <c r="E103" s="44"/>
      <c r="F103" s="44"/>
      <c r="G103" s="44"/>
      <c r="H103" s="44"/>
      <c r="I103" s="44"/>
      <c r="J103" s="44"/>
      <c r="K103" s="44"/>
      <c r="L103" s="44"/>
      <c r="M103" s="44"/>
      <c r="N103" s="44"/>
      <c r="O103" s="44"/>
      <c r="P103" s="44"/>
      <c r="Q103" s="44"/>
      <c r="R103" s="44"/>
      <c r="S103" s="44"/>
      <c r="T103" s="54"/>
      <c r="V103" s="78"/>
      <c r="W103" s="78"/>
      <c r="X103" s="78"/>
      <c r="Y103" s="78"/>
      <c r="Z103" s="78"/>
      <c r="AA103" s="78"/>
      <c r="AB103" s="78"/>
      <c r="AC103" s="78"/>
      <c r="AD103" s="78"/>
      <c r="AE103" s="78"/>
    </row>
    <row r="104" spans="1:49" ht="14.25" x14ac:dyDescent="0.4">
      <c r="A104" s="96" t="s">
        <v>61</v>
      </c>
      <c r="C104" s="141" t="s">
        <v>71</v>
      </c>
      <c r="D104" s="11" t="s">
        <v>27</v>
      </c>
      <c r="E104" s="125"/>
      <c r="F104" s="125"/>
      <c r="G104" s="125" t="s">
        <v>74</v>
      </c>
      <c r="H104" s="125" t="s">
        <v>74</v>
      </c>
      <c r="I104" s="125" t="s">
        <v>74</v>
      </c>
      <c r="J104" s="125" t="s">
        <v>74</v>
      </c>
      <c r="K104" s="125" t="s">
        <v>74</v>
      </c>
      <c r="L104" s="125"/>
      <c r="M104" s="125"/>
      <c r="N104" s="125"/>
      <c r="O104" s="125"/>
      <c r="P104" s="125"/>
      <c r="Q104" s="125"/>
      <c r="R104" s="125"/>
      <c r="S104" s="125"/>
      <c r="T104" s="126"/>
      <c r="V104" s="78"/>
      <c r="W104" s="78"/>
      <c r="X104" s="78"/>
      <c r="Y104" s="78"/>
      <c r="Z104" s="78"/>
      <c r="AA104" s="78"/>
      <c r="AB104" s="78"/>
      <c r="AC104" s="78"/>
      <c r="AD104" s="78"/>
      <c r="AE104" s="78"/>
      <c r="AH104" s="123">
        <f t="shared" ref="AH104:AV104" si="44">E94</f>
        <v>46235</v>
      </c>
      <c r="AI104" s="123">
        <f t="shared" si="44"/>
        <v>46236</v>
      </c>
      <c r="AJ104" s="123">
        <f t="shared" si="44"/>
        <v>46237</v>
      </c>
      <c r="AK104" s="123">
        <f t="shared" si="44"/>
        <v>46238</v>
      </c>
      <c r="AL104" s="123">
        <f t="shared" si="44"/>
        <v>46239</v>
      </c>
      <c r="AM104" s="123">
        <f t="shared" si="44"/>
        <v>46240</v>
      </c>
      <c r="AN104" s="123">
        <f t="shared" si="44"/>
        <v>46241</v>
      </c>
      <c r="AO104" s="123">
        <f t="shared" si="44"/>
        <v>46242</v>
      </c>
      <c r="AP104" s="123">
        <f t="shared" si="44"/>
        <v>46243</v>
      </c>
      <c r="AQ104" s="123">
        <f t="shared" si="44"/>
        <v>46244</v>
      </c>
      <c r="AR104" s="123">
        <f t="shared" si="44"/>
        <v>46245</v>
      </c>
      <c r="AS104" s="123">
        <f t="shared" si="44"/>
        <v>46246</v>
      </c>
      <c r="AT104" s="123">
        <f t="shared" si="44"/>
        <v>46247</v>
      </c>
      <c r="AU104" s="123">
        <f t="shared" si="44"/>
        <v>46248</v>
      </c>
      <c r="AV104" s="123">
        <f t="shared" si="44"/>
        <v>46249</v>
      </c>
      <c r="AW104" s="123"/>
    </row>
    <row r="105" spans="1:49" ht="15" thickBot="1" x14ac:dyDescent="0.45">
      <c r="A105" s="96" t="s">
        <v>61</v>
      </c>
      <c r="C105" s="142"/>
      <c r="D105" s="21" t="s">
        <v>75</v>
      </c>
      <c r="E105" s="55"/>
      <c r="F105" s="55"/>
      <c r="G105" s="55"/>
      <c r="H105" s="55"/>
      <c r="I105" s="55"/>
      <c r="J105" s="55"/>
      <c r="K105" s="55">
        <v>8.3333333333333329E-2</v>
      </c>
      <c r="L105" s="55"/>
      <c r="M105" s="55"/>
      <c r="N105" s="55"/>
      <c r="O105" s="55"/>
      <c r="P105" s="55"/>
      <c r="Q105" s="55"/>
      <c r="R105" s="55"/>
      <c r="S105" s="55"/>
      <c r="T105" s="56"/>
      <c r="V105" s="78"/>
      <c r="W105" s="78"/>
      <c r="X105" s="78"/>
      <c r="Y105" s="78"/>
      <c r="Z105" s="78"/>
      <c r="AA105" s="78"/>
      <c r="AB105" s="78"/>
      <c r="AC105" s="78"/>
      <c r="AD105" s="78"/>
      <c r="AE105" s="78"/>
      <c r="AH105" s="128">
        <f t="shared" ref="AH105" si="45">VALUE(HOUR(E105)*60+MINUTE(E105))</f>
        <v>0</v>
      </c>
      <c r="AI105" s="128">
        <f t="shared" ref="AI105" si="46">VALUE(HOUR(F105)*60+MINUTE(F105))</f>
        <v>0</v>
      </c>
      <c r="AJ105" s="128">
        <f t="shared" ref="AJ105" si="47">VALUE(HOUR(G105)*60+MINUTE(G105))</f>
        <v>0</v>
      </c>
      <c r="AK105" s="128">
        <f t="shared" ref="AK105" si="48">VALUE(HOUR(H105)*60+MINUTE(H105))</f>
        <v>0</v>
      </c>
      <c r="AL105" s="128">
        <f t="shared" ref="AL105" si="49">VALUE(HOUR(I105)*60+MINUTE(I105))</f>
        <v>0</v>
      </c>
      <c r="AM105" s="128">
        <f t="shared" ref="AM105" si="50">VALUE(HOUR(J105)*60+MINUTE(J105))</f>
        <v>0</v>
      </c>
      <c r="AN105" s="128">
        <f t="shared" ref="AN105" si="51">VALUE(HOUR(K105)*60+MINUTE(K105))</f>
        <v>120</v>
      </c>
      <c r="AO105" s="128">
        <f t="shared" ref="AO105" si="52">VALUE(HOUR(L105)*60+MINUTE(L105))</f>
        <v>0</v>
      </c>
      <c r="AP105" s="128">
        <f t="shared" ref="AP105" si="53">VALUE(HOUR(M105)*60+MINUTE(M105))</f>
        <v>0</v>
      </c>
      <c r="AQ105" s="128">
        <f t="shared" ref="AQ105" si="54">VALUE(HOUR(N105)*60+MINUTE(N105))</f>
        <v>0</v>
      </c>
      <c r="AR105" s="128">
        <f t="shared" ref="AR105" si="55">VALUE(HOUR(O105)*60+MINUTE(O105))</f>
        <v>0</v>
      </c>
      <c r="AS105" s="128">
        <f t="shared" ref="AS105" si="56">VALUE(HOUR(P105)*60+MINUTE(P105))</f>
        <v>0</v>
      </c>
      <c r="AT105" s="128">
        <f t="shared" ref="AT105" si="57">VALUE(HOUR(Q105)*60+MINUTE(Q105))</f>
        <v>0</v>
      </c>
      <c r="AU105" s="128">
        <f t="shared" ref="AU105" si="58">VALUE(HOUR(R105)*60+MINUTE(R105))</f>
        <v>0</v>
      </c>
      <c r="AV105" s="128">
        <f t="shared" ref="AV105" si="59">VALUE(HOUR(S105)*60+MINUTE(S105))</f>
        <v>0</v>
      </c>
      <c r="AW105" s="128"/>
    </row>
    <row r="106" spans="1:49" ht="15" thickBot="1" x14ac:dyDescent="0.45">
      <c r="A106" s="96" t="s">
        <v>61</v>
      </c>
      <c r="C106" s="38"/>
      <c r="V106" s="88" t="s">
        <v>30</v>
      </c>
      <c r="AA106" s="9"/>
      <c r="AD106" s="9"/>
      <c r="AE106" s="22"/>
    </row>
    <row r="107" spans="1:49" ht="14.25" x14ac:dyDescent="0.4">
      <c r="A107" s="96" t="s">
        <v>61</v>
      </c>
      <c r="C107" s="156" t="s">
        <v>11</v>
      </c>
      <c r="D107" s="157"/>
      <c r="E107" s="158">
        <f>IF(E93="","",E93)</f>
        <v>46235</v>
      </c>
      <c r="F107" s="159"/>
      <c r="G107" s="159"/>
      <c r="H107" s="159"/>
      <c r="I107" s="159"/>
      <c r="J107" s="159"/>
      <c r="K107" s="159"/>
      <c r="L107" s="159"/>
      <c r="M107" s="159"/>
      <c r="N107" s="159"/>
      <c r="O107" s="159"/>
      <c r="P107" s="159"/>
      <c r="Q107" s="159"/>
      <c r="R107" s="159"/>
      <c r="S107" s="159"/>
      <c r="T107" s="160"/>
      <c r="V107" s="153" t="s">
        <v>26</v>
      </c>
      <c r="W107" s="154"/>
      <c r="X107" s="154"/>
      <c r="Y107" s="155"/>
      <c r="Z107" s="161" t="s">
        <v>23</v>
      </c>
      <c r="AA107" s="157"/>
      <c r="AB107" s="161" t="s">
        <v>24</v>
      </c>
      <c r="AC107" s="157"/>
      <c r="AD107" s="162" t="s">
        <v>25</v>
      </c>
      <c r="AE107" s="163"/>
    </row>
    <row r="108" spans="1:49" ht="14.25" x14ac:dyDescent="0.4">
      <c r="A108" s="96" t="s">
        <v>61</v>
      </c>
      <c r="C108" s="143" t="s">
        <v>3</v>
      </c>
      <c r="D108" s="144"/>
      <c r="E108" s="7">
        <f>IF(E107="","",S94+1)</f>
        <v>46250</v>
      </c>
      <c r="F108" s="7">
        <f>IF(E108="","",E108+1)</f>
        <v>46251</v>
      </c>
      <c r="G108" s="7">
        <f t="shared" ref="G108:S108" si="60">IF(F108="","",F108+1)</f>
        <v>46252</v>
      </c>
      <c r="H108" s="7">
        <f t="shared" si="60"/>
        <v>46253</v>
      </c>
      <c r="I108" s="7">
        <f t="shared" si="60"/>
        <v>46254</v>
      </c>
      <c r="J108" s="7">
        <f t="shared" si="60"/>
        <v>46255</v>
      </c>
      <c r="K108" s="7">
        <f t="shared" si="60"/>
        <v>46256</v>
      </c>
      <c r="L108" s="7">
        <f t="shared" si="60"/>
        <v>46257</v>
      </c>
      <c r="M108" s="7">
        <f t="shared" si="60"/>
        <v>46258</v>
      </c>
      <c r="N108" s="7">
        <f t="shared" si="60"/>
        <v>46259</v>
      </c>
      <c r="O108" s="7">
        <f t="shared" si="60"/>
        <v>46260</v>
      </c>
      <c r="P108" s="7">
        <f t="shared" si="60"/>
        <v>46261</v>
      </c>
      <c r="Q108" s="7">
        <f t="shared" si="60"/>
        <v>46262</v>
      </c>
      <c r="R108" s="7">
        <f t="shared" si="60"/>
        <v>46263</v>
      </c>
      <c r="S108" s="7">
        <f t="shared" si="60"/>
        <v>46264</v>
      </c>
      <c r="T108" s="17">
        <f>IF(S108="","",IF(DAY(S108+1)=1,"",S108+1))</f>
        <v>46265</v>
      </c>
      <c r="V108" s="164" t="s">
        <v>64</v>
      </c>
      <c r="W108" s="165"/>
      <c r="X108" s="165"/>
      <c r="Y108" s="72"/>
      <c r="Z108" s="15" t="s">
        <v>32</v>
      </c>
      <c r="AA108" s="25">
        <f>COUNTIF(E95:T95,"月")+COUNTIF(E95:T95,"火")+COUNTIF(E95:T95,"水")+COUNTIF(E95:T95,"木")+COUNTIF(E95:T95,"金")+COUNTIF(E109:T109,"月")+COUNTIF(E109:T109,"火")+COUNTIF(E109:T109,"水")+COUNTIF(E109:T109,"木")+COUNTIF(E109:T109,"金")</f>
        <v>18</v>
      </c>
      <c r="AB108" s="73"/>
      <c r="AC108" s="113"/>
      <c r="AD108" s="15"/>
      <c r="AE108" s="27"/>
    </row>
    <row r="109" spans="1:49" ht="14.25" x14ac:dyDescent="0.4">
      <c r="A109" s="96" t="s">
        <v>61</v>
      </c>
      <c r="C109" s="143" t="s">
        <v>4</v>
      </c>
      <c r="D109" s="144"/>
      <c r="E109" s="10" t="str">
        <f>IFERROR(IF(AND(WEEKDAY(E108)=1,VLOOKUP(E108,'(記載例用)初期設定'!$B$3:$C$14,2,FALSE)="休"),"日",VLOOKUP(E108,'(記載例用)初期設定'!$B$3:$C$14,2,FALSE)),TEXT(E108,"aaa"))</f>
        <v>日</v>
      </c>
      <c r="F109" s="10" t="str">
        <f>IFERROR(IF(AND(WEEKDAY(F108)=1,VLOOKUP(F108,'(記載例用)初期設定'!$B$3:$C$14,2,FALSE)="休"),"日",VLOOKUP(F108,'(記載例用)初期設定'!$B$3:$C$14,2,FALSE)),TEXT(F108,"aaa"))</f>
        <v>月</v>
      </c>
      <c r="G109" s="10" t="str">
        <f>IFERROR(IF(AND(WEEKDAY(G108)=1,VLOOKUP(G108,'(記載例用)初期設定'!$B$3:$C$14,2,FALSE)="休"),"日",VLOOKUP(G108,'(記載例用)初期設定'!$B$3:$C$14,2,FALSE)),TEXT(G108,"aaa"))</f>
        <v>火</v>
      </c>
      <c r="H109" s="10" t="str">
        <f>IFERROR(IF(AND(WEEKDAY(H108)=1,VLOOKUP(H108,'(記載例用)初期設定'!$B$3:$C$14,2,FALSE)="休"),"日",VLOOKUP(H108,'(記載例用)初期設定'!$B$3:$C$14,2,FALSE)),TEXT(H108,"aaa"))</f>
        <v>水</v>
      </c>
      <c r="I109" s="10" t="str">
        <f>IFERROR(IF(AND(WEEKDAY(I108)=1,VLOOKUP(I108,'(記載例用)初期設定'!$B$3:$C$14,2,FALSE)="休"),"日",VLOOKUP(I108,'(記載例用)初期設定'!$B$3:$C$14,2,FALSE)),TEXT(I108,"aaa"))</f>
        <v>木</v>
      </c>
      <c r="J109" s="10" t="str">
        <f>IFERROR(IF(AND(WEEKDAY(J108)=1,VLOOKUP(J108,'(記載例用)初期設定'!$B$3:$C$14,2,FALSE)="休"),"日",VLOOKUP(J108,'(記載例用)初期設定'!$B$3:$C$14,2,FALSE)),TEXT(J108,"aaa"))</f>
        <v>金</v>
      </c>
      <c r="K109" s="10" t="str">
        <f>IFERROR(IF(AND(WEEKDAY(K108)=1,VLOOKUP(K108,'(記載例用)初期設定'!$B$3:$C$14,2,FALSE)="休"),"日",VLOOKUP(K108,'(記載例用)初期設定'!$B$3:$C$14,2,FALSE)),TEXT(K108,"aaa"))</f>
        <v>土</v>
      </c>
      <c r="L109" s="10" t="str">
        <f>IFERROR(IF(AND(WEEKDAY(L108)=1,VLOOKUP(L108,'(記載例用)初期設定'!$B$3:$C$14,2,FALSE)="休"),"日",VLOOKUP(L108,'(記載例用)初期設定'!$B$3:$C$14,2,FALSE)),TEXT(L108,"aaa"))</f>
        <v>日</v>
      </c>
      <c r="M109" s="10" t="str">
        <f>IFERROR(IF(AND(WEEKDAY(M108)=1,VLOOKUP(M108,'(記載例用)初期設定'!$B$3:$C$14,2,FALSE)="休"),"日",VLOOKUP(M108,'(記載例用)初期設定'!$B$3:$C$14,2,FALSE)),TEXT(M108,"aaa"))</f>
        <v>月</v>
      </c>
      <c r="N109" s="10" t="str">
        <f>IFERROR(IF(AND(WEEKDAY(N108)=1,VLOOKUP(N108,'(記載例用)初期設定'!$B$3:$C$14,2,FALSE)="休"),"日",VLOOKUP(N108,'(記載例用)初期設定'!$B$3:$C$14,2,FALSE)),TEXT(N108,"aaa"))</f>
        <v>火</v>
      </c>
      <c r="O109" s="10" t="str">
        <f>IFERROR(IF(AND(WEEKDAY(O108)=1,VLOOKUP(O108,'(記載例用)初期設定'!$B$3:$C$14,2,FALSE)="休"),"日",VLOOKUP(O108,'(記載例用)初期設定'!$B$3:$C$14,2,FALSE)),TEXT(O108,"aaa"))</f>
        <v>水</v>
      </c>
      <c r="P109" s="10" t="str">
        <f>IFERROR(IF(AND(WEEKDAY(P108)=1,VLOOKUP(P108,'(記載例用)初期設定'!$B$3:$C$14,2,FALSE)="休"),"日",VLOOKUP(P108,'(記載例用)初期設定'!$B$3:$C$14,2,FALSE)),TEXT(P108,"aaa"))</f>
        <v>木</v>
      </c>
      <c r="Q109" s="10" t="str">
        <f>IFERROR(IF(AND(WEEKDAY(Q108)=1,VLOOKUP(Q108,'(記載例用)初期設定'!$B$3:$C$14,2,FALSE)="休"),"日",VLOOKUP(Q108,'(記載例用)初期設定'!$B$3:$C$14,2,FALSE)),TEXT(Q108,"aaa"))</f>
        <v>金</v>
      </c>
      <c r="R109" s="10" t="str">
        <f>IFERROR(IF(AND(WEEKDAY(R108)=1,VLOOKUP(R108,'(記載例用)初期設定'!$B$3:$C$14,2,FALSE)="休"),"日",VLOOKUP(R108,'(記載例用)初期設定'!$B$3:$C$14,2,FALSE)),TEXT(R108,"aaa"))</f>
        <v>土</v>
      </c>
      <c r="S109" s="10" t="str">
        <f>IFERROR(IF(AND(WEEKDAY(S108)=1,VLOOKUP(S108,'(記載例用)初期設定'!$B$3:$C$14,2,FALSE)="休"),"日",VLOOKUP(S108,'(記載例用)初期設定'!$B$3:$C$14,2,FALSE)),TEXT(S108,"aaa"))</f>
        <v>日</v>
      </c>
      <c r="T109" s="18" t="str">
        <f>IFERROR(IF(AND(WEEKDAY(T108)=1,VLOOKUP(T108,'(記載例用)初期設定'!$B$3:$C$14,2,FALSE)="休"),"日",VLOOKUP(T108,'(記載例用)初期設定'!$B$3:$C$14,2,FALSE)),TEXT(T108,"aaa"))</f>
        <v>月</v>
      </c>
      <c r="V109" s="86"/>
      <c r="W109" s="145" t="s">
        <v>53</v>
      </c>
      <c r="X109" s="146"/>
      <c r="Y109" s="75"/>
      <c r="Z109" s="16" t="s">
        <v>33</v>
      </c>
      <c r="AA109" s="84">
        <f>IFERROR(VLOOKUP(MONTH(E107),'(記載例用)初期設定'!$E$4:$F$7,2,FALSE),0)</f>
        <v>6.88</v>
      </c>
      <c r="AB109" s="74"/>
      <c r="AC109" s="114"/>
      <c r="AD109" s="85"/>
      <c r="AE109" s="28"/>
    </row>
    <row r="110" spans="1:49" ht="14.25" x14ac:dyDescent="0.4">
      <c r="A110" s="96" t="s">
        <v>61</v>
      </c>
      <c r="C110" s="129" t="s">
        <v>51</v>
      </c>
      <c r="D110" s="58" t="s">
        <v>27</v>
      </c>
      <c r="E110" s="12"/>
      <c r="F110" s="12" t="s">
        <v>45</v>
      </c>
      <c r="G110" s="12" t="s">
        <v>45</v>
      </c>
      <c r="H110" s="12" t="s">
        <v>45</v>
      </c>
      <c r="I110" s="12" t="s">
        <v>45</v>
      </c>
      <c r="J110" s="12" t="s">
        <v>45</v>
      </c>
      <c r="K110" s="12"/>
      <c r="L110" s="12"/>
      <c r="M110" s="12" t="s">
        <v>45</v>
      </c>
      <c r="N110" s="12" t="s">
        <v>45</v>
      </c>
      <c r="O110" s="12" t="s">
        <v>45</v>
      </c>
      <c r="P110" s="12" t="s">
        <v>45</v>
      </c>
      <c r="Q110" s="12" t="s">
        <v>45</v>
      </c>
      <c r="R110" s="12"/>
      <c r="S110" s="12"/>
      <c r="T110" s="19" t="s">
        <v>45</v>
      </c>
      <c r="V110" s="147" t="s">
        <v>51</v>
      </c>
      <c r="W110" s="148"/>
      <c r="X110" s="73" t="s">
        <v>27</v>
      </c>
      <c r="Y110" s="72" t="s">
        <v>45</v>
      </c>
      <c r="Z110" s="15"/>
      <c r="AA110" s="25">
        <f>COUNTIF(E96:T96,"○")+COUNTIF(E110:T110,"○")</f>
        <v>16</v>
      </c>
      <c r="AB110" s="73"/>
      <c r="AC110" s="113"/>
      <c r="AD110" s="15"/>
      <c r="AE110" s="27"/>
    </row>
    <row r="111" spans="1:49" ht="14.25" x14ac:dyDescent="0.4">
      <c r="A111" s="96" t="s">
        <v>61</v>
      </c>
      <c r="C111" s="130"/>
      <c r="D111" s="119" t="s">
        <v>52</v>
      </c>
      <c r="E111" s="40"/>
      <c r="F111" s="40" t="s">
        <v>21</v>
      </c>
      <c r="G111" s="40" t="s">
        <v>21</v>
      </c>
      <c r="H111" s="40" t="s">
        <v>21</v>
      </c>
      <c r="I111" s="40" t="s">
        <v>21</v>
      </c>
      <c r="J111" s="40" t="s">
        <v>21</v>
      </c>
      <c r="K111" s="40"/>
      <c r="L111" s="40"/>
      <c r="M111" s="40" t="s">
        <v>21</v>
      </c>
      <c r="N111" s="40" t="s">
        <v>21</v>
      </c>
      <c r="O111" s="40" t="s">
        <v>21</v>
      </c>
      <c r="P111" s="40" t="s">
        <v>21</v>
      </c>
      <c r="Q111" s="40" t="s">
        <v>21</v>
      </c>
      <c r="R111" s="40"/>
      <c r="S111" s="40"/>
      <c r="T111" s="41" t="s">
        <v>21</v>
      </c>
      <c r="V111" s="149"/>
      <c r="W111" s="150"/>
      <c r="X111" s="121" t="s">
        <v>6</v>
      </c>
      <c r="Y111" s="122" t="s">
        <v>21</v>
      </c>
      <c r="Z111" s="62"/>
      <c r="AA111" s="64">
        <f>COUNTIF(E97:T97,"●")+COUNTIF(E111:T111,"●")</f>
        <v>15</v>
      </c>
      <c r="AB111" s="121"/>
      <c r="AC111" s="115"/>
      <c r="AD111" s="62"/>
      <c r="AE111" s="66"/>
    </row>
    <row r="112" spans="1:49" ht="14.25" x14ac:dyDescent="0.4">
      <c r="A112" s="96" t="s">
        <v>61</v>
      </c>
      <c r="C112" s="131"/>
      <c r="D112" s="59" t="s">
        <v>54</v>
      </c>
      <c r="E112" s="60"/>
      <c r="F112" s="60">
        <v>32.4</v>
      </c>
      <c r="G112" s="60">
        <v>32.9</v>
      </c>
      <c r="H112" s="60">
        <v>30.8</v>
      </c>
      <c r="I112" s="60">
        <v>32.700000000000003</v>
      </c>
      <c r="J112" s="60">
        <v>31.6</v>
      </c>
      <c r="K112" s="60"/>
      <c r="L112" s="60"/>
      <c r="M112" s="60">
        <v>33.700000000000003</v>
      </c>
      <c r="N112" s="60">
        <v>33.1</v>
      </c>
      <c r="O112" s="60">
        <v>31.1</v>
      </c>
      <c r="P112" s="60">
        <v>31.7</v>
      </c>
      <c r="Q112" s="60">
        <v>31.1</v>
      </c>
      <c r="R112" s="60"/>
      <c r="S112" s="60"/>
      <c r="T112" s="61">
        <v>32.9</v>
      </c>
      <c r="V112" s="151"/>
      <c r="W112" s="152"/>
      <c r="X112" s="74"/>
      <c r="Y112" s="75"/>
      <c r="Z112" s="16"/>
      <c r="AA112" s="26"/>
      <c r="AB112" s="74"/>
      <c r="AC112" s="114"/>
      <c r="AD112" s="16"/>
      <c r="AE112" s="28"/>
    </row>
    <row r="113" spans="1:49" ht="14.25" x14ac:dyDescent="0.4">
      <c r="A113" s="96" t="s">
        <v>61</v>
      </c>
      <c r="C113" s="141" t="s">
        <v>0</v>
      </c>
      <c r="D113" s="11" t="s">
        <v>27</v>
      </c>
      <c r="E113" s="12"/>
      <c r="F113" s="12"/>
      <c r="G113" s="12"/>
      <c r="H113" s="12"/>
      <c r="I113" s="12"/>
      <c r="J113" s="12"/>
      <c r="K113" s="12"/>
      <c r="L113" s="12"/>
      <c r="M113" s="12"/>
      <c r="N113" s="12"/>
      <c r="O113" s="12"/>
      <c r="P113" s="12"/>
      <c r="Q113" s="12"/>
      <c r="R113" s="12"/>
      <c r="S113" s="12"/>
      <c r="T113" s="19"/>
      <c r="V113" s="135" t="s">
        <v>0</v>
      </c>
      <c r="W113" s="136"/>
      <c r="X113" s="15" t="s">
        <v>27</v>
      </c>
      <c r="Y113" s="23" t="s">
        <v>20</v>
      </c>
      <c r="Z113" s="15" t="s">
        <v>34</v>
      </c>
      <c r="AA113" s="25">
        <f>COUNTIF(E99:T99,"◇")+COUNTIF(E113:T113,"◇")</f>
        <v>5</v>
      </c>
      <c r="AB113" s="15"/>
      <c r="AC113" s="113"/>
      <c r="AD113" s="15"/>
      <c r="AE113" s="27"/>
    </row>
    <row r="114" spans="1:49" ht="14.25" x14ac:dyDescent="0.4">
      <c r="A114" s="96" t="s">
        <v>61</v>
      </c>
      <c r="C114" s="134"/>
      <c r="D114" s="13" t="s">
        <v>6</v>
      </c>
      <c r="E114" s="14"/>
      <c r="F114" s="14"/>
      <c r="G114" s="14"/>
      <c r="H114" s="14"/>
      <c r="I114" s="14"/>
      <c r="J114" s="14"/>
      <c r="K114" s="14"/>
      <c r="L114" s="14"/>
      <c r="M114" s="14"/>
      <c r="N114" s="14"/>
      <c r="O114" s="14"/>
      <c r="P114" s="14"/>
      <c r="Q114" s="14"/>
      <c r="R114" s="14"/>
      <c r="S114" s="14"/>
      <c r="T114" s="20"/>
      <c r="V114" s="139"/>
      <c r="W114" s="140"/>
      <c r="X114" s="16" t="s">
        <v>6</v>
      </c>
      <c r="Y114" s="24" t="s">
        <v>56</v>
      </c>
      <c r="Z114" s="16" t="s">
        <v>35</v>
      </c>
      <c r="AA114" s="26">
        <f>COUNTIF(E100:T100,"◆")+COUNTIF(E114:T114,"◆")</f>
        <v>3</v>
      </c>
      <c r="AB114" s="16"/>
      <c r="AC114" s="114"/>
      <c r="AD114" s="16" t="s">
        <v>36</v>
      </c>
      <c r="AE114" s="28">
        <f>IFERROR(ROUND(AA114-AA109*AA113/AA108,2),"")</f>
        <v>1.0900000000000001</v>
      </c>
    </row>
    <row r="115" spans="1:49" ht="14.25" x14ac:dyDescent="0.4">
      <c r="A115" s="96" t="s">
        <v>61</v>
      </c>
      <c r="C115" s="132" t="s">
        <v>28</v>
      </c>
      <c r="D115" s="11" t="s">
        <v>27</v>
      </c>
      <c r="E115" s="12"/>
      <c r="F115" s="12" t="s">
        <v>22</v>
      </c>
      <c r="G115" s="12" t="s">
        <v>22</v>
      </c>
      <c r="H115" s="12" t="s">
        <v>22</v>
      </c>
      <c r="I115" s="12" t="s">
        <v>22</v>
      </c>
      <c r="J115" s="12" t="s">
        <v>22</v>
      </c>
      <c r="K115" s="12"/>
      <c r="L115" s="12"/>
      <c r="M115" s="12" t="s">
        <v>22</v>
      </c>
      <c r="N115" s="12" t="s">
        <v>22</v>
      </c>
      <c r="O115" s="12" t="s">
        <v>22</v>
      </c>
      <c r="P115" s="12" t="s">
        <v>22</v>
      </c>
      <c r="Q115" s="12" t="s">
        <v>22</v>
      </c>
      <c r="R115" s="12"/>
      <c r="S115" s="12"/>
      <c r="T115" s="19"/>
      <c r="V115" s="135" t="s">
        <v>28</v>
      </c>
      <c r="W115" s="136"/>
      <c r="X115" s="15" t="s">
        <v>27</v>
      </c>
      <c r="Y115" s="23" t="s">
        <v>31</v>
      </c>
      <c r="Z115" s="15"/>
      <c r="AA115" s="25">
        <f>COUNTIF(E101:T101,"△")+COUNTIF(E115:T115,"△")</f>
        <v>10</v>
      </c>
      <c r="AB115" s="15"/>
      <c r="AC115" s="113"/>
      <c r="AD115" s="69"/>
      <c r="AE115" s="27"/>
    </row>
    <row r="116" spans="1:49" ht="14.25" x14ac:dyDescent="0.4">
      <c r="A116" s="96" t="s">
        <v>61</v>
      </c>
      <c r="C116" s="133"/>
      <c r="D116" s="42" t="s">
        <v>46</v>
      </c>
      <c r="E116" s="43"/>
      <c r="F116" s="43">
        <v>0.29166666666666669</v>
      </c>
      <c r="G116" s="43">
        <v>0.29166666666666669</v>
      </c>
      <c r="H116" s="43">
        <v>0.29166666666666669</v>
      </c>
      <c r="I116" s="43">
        <v>0.29166666666666669</v>
      </c>
      <c r="J116" s="43">
        <v>0.29166666666666669</v>
      </c>
      <c r="K116" s="43"/>
      <c r="L116" s="43"/>
      <c r="M116" s="43">
        <v>0.29166666666666669</v>
      </c>
      <c r="N116" s="43">
        <v>0.29166666666666669</v>
      </c>
      <c r="O116" s="43">
        <v>0.29166666666666669</v>
      </c>
      <c r="P116" s="43">
        <v>0.29166666666666669</v>
      </c>
      <c r="Q116" s="43">
        <v>0.29166666666666669</v>
      </c>
      <c r="R116" s="43"/>
      <c r="S116" s="43"/>
      <c r="T116" s="45"/>
      <c r="V116" s="137"/>
      <c r="W116" s="138"/>
      <c r="X116" s="62" t="s">
        <v>6</v>
      </c>
      <c r="Y116" s="63"/>
      <c r="Z116" s="62"/>
      <c r="AA116" s="65">
        <f>COUNTA(E102:T102)+COUNTA(E116:T116)</f>
        <v>10</v>
      </c>
      <c r="AB116" s="62"/>
      <c r="AC116" s="115"/>
      <c r="AD116" s="70"/>
      <c r="AE116" s="66"/>
    </row>
    <row r="117" spans="1:49" ht="14.25" x14ac:dyDescent="0.4">
      <c r="A117" s="96" t="s">
        <v>61</v>
      </c>
      <c r="C117" s="134"/>
      <c r="D117" s="13" t="s">
        <v>47</v>
      </c>
      <c r="E117" s="44"/>
      <c r="F117" s="44">
        <v>0.66666666666666663</v>
      </c>
      <c r="G117" s="44">
        <v>0.66666666666666663</v>
      </c>
      <c r="H117" s="44">
        <v>0.66666666666666663</v>
      </c>
      <c r="I117" s="44">
        <v>0.66666666666666663</v>
      </c>
      <c r="J117" s="44">
        <v>0.66666666666666663</v>
      </c>
      <c r="K117" s="44"/>
      <c r="L117" s="44"/>
      <c r="M117" s="44">
        <v>0.66666666666666663</v>
      </c>
      <c r="N117" s="44">
        <v>0.66666666666666663</v>
      </c>
      <c r="O117" s="44">
        <v>0.66666666666666663</v>
      </c>
      <c r="P117" s="44">
        <v>0.66666666666666663</v>
      </c>
      <c r="Q117" s="44">
        <v>0.66666666666666663</v>
      </c>
      <c r="R117" s="44"/>
      <c r="S117" s="44"/>
      <c r="T117" s="46"/>
      <c r="V117" s="139"/>
      <c r="W117" s="140"/>
      <c r="X117" s="16"/>
      <c r="Y117" s="26"/>
      <c r="Z117" s="67"/>
      <c r="AA117" s="26"/>
      <c r="AB117" s="67"/>
      <c r="AC117" s="114"/>
      <c r="AD117" s="68"/>
      <c r="AE117" s="107"/>
    </row>
    <row r="118" spans="1:49" ht="14.25" x14ac:dyDescent="0.4">
      <c r="A118" s="96" t="s">
        <v>61</v>
      </c>
      <c r="C118" s="141" t="s">
        <v>71</v>
      </c>
      <c r="D118" s="11" t="s">
        <v>27</v>
      </c>
      <c r="E118" s="125"/>
      <c r="F118" s="125" t="s">
        <v>74</v>
      </c>
      <c r="G118" s="125" t="s">
        <v>74</v>
      </c>
      <c r="H118" s="125" t="s">
        <v>74</v>
      </c>
      <c r="I118" s="125" t="s">
        <v>74</v>
      </c>
      <c r="J118" s="125" t="s">
        <v>74</v>
      </c>
      <c r="K118" s="125"/>
      <c r="L118" s="125"/>
      <c r="M118" s="125" t="s">
        <v>74</v>
      </c>
      <c r="N118" s="125" t="s">
        <v>74</v>
      </c>
      <c r="O118" s="125" t="s">
        <v>74</v>
      </c>
      <c r="P118" s="125" t="s">
        <v>74</v>
      </c>
      <c r="Q118" s="125" t="s">
        <v>74</v>
      </c>
      <c r="R118" s="125"/>
      <c r="S118" s="125" t="s">
        <v>74</v>
      </c>
      <c r="T118" s="127" t="s">
        <v>74</v>
      </c>
      <c r="V118" s="135" t="s">
        <v>1</v>
      </c>
      <c r="W118" s="136"/>
      <c r="X118" s="15" t="s">
        <v>27</v>
      </c>
      <c r="Y118" s="23" t="s">
        <v>74</v>
      </c>
      <c r="Z118" s="15" t="s">
        <v>38</v>
      </c>
      <c r="AA118" s="76">
        <f>COUNTA(E104:T104)+COUNTA(E118:T118)</f>
        <v>17</v>
      </c>
      <c r="AB118" s="15"/>
      <c r="AC118" s="113"/>
      <c r="AD118" s="15"/>
      <c r="AE118" s="27"/>
      <c r="AH118" s="123">
        <f t="shared" ref="AH118:AW118" si="61">E108</f>
        <v>46250</v>
      </c>
      <c r="AI118" s="123">
        <f t="shared" si="61"/>
        <v>46251</v>
      </c>
      <c r="AJ118" s="123">
        <f t="shared" si="61"/>
        <v>46252</v>
      </c>
      <c r="AK118" s="123">
        <f t="shared" si="61"/>
        <v>46253</v>
      </c>
      <c r="AL118" s="123">
        <f t="shared" si="61"/>
        <v>46254</v>
      </c>
      <c r="AM118" s="123">
        <f t="shared" si="61"/>
        <v>46255</v>
      </c>
      <c r="AN118" s="123">
        <f t="shared" si="61"/>
        <v>46256</v>
      </c>
      <c r="AO118" s="123">
        <f t="shared" si="61"/>
        <v>46257</v>
      </c>
      <c r="AP118" s="123">
        <f t="shared" si="61"/>
        <v>46258</v>
      </c>
      <c r="AQ118" s="123">
        <f t="shared" si="61"/>
        <v>46259</v>
      </c>
      <c r="AR118" s="123">
        <f t="shared" si="61"/>
        <v>46260</v>
      </c>
      <c r="AS118" s="123">
        <f t="shared" si="61"/>
        <v>46261</v>
      </c>
      <c r="AT118" s="123">
        <f t="shared" si="61"/>
        <v>46262</v>
      </c>
      <c r="AU118" s="123">
        <f t="shared" si="61"/>
        <v>46263</v>
      </c>
      <c r="AV118" s="123">
        <f t="shared" si="61"/>
        <v>46264</v>
      </c>
      <c r="AW118" s="123">
        <f t="shared" si="61"/>
        <v>46265</v>
      </c>
    </row>
    <row r="119" spans="1:49" ht="15" thickBot="1" x14ac:dyDescent="0.45">
      <c r="A119" s="96" t="s">
        <v>61</v>
      </c>
      <c r="C119" s="142"/>
      <c r="D119" s="21" t="s">
        <v>75</v>
      </c>
      <c r="E119" s="55"/>
      <c r="F119" s="55">
        <v>8.3333333333333329E-2</v>
      </c>
      <c r="G119" s="55">
        <v>8.3333333333333329E-2</v>
      </c>
      <c r="H119" s="55">
        <v>8.3333333333333329E-2</v>
      </c>
      <c r="I119" s="55">
        <v>8.3333333333333329E-2</v>
      </c>
      <c r="J119" s="55">
        <v>8.3333333333333329E-2</v>
      </c>
      <c r="K119" s="55"/>
      <c r="L119" s="55"/>
      <c r="M119" s="55">
        <v>8.3333333333333329E-2</v>
      </c>
      <c r="N119" s="55">
        <v>8.3333333333333329E-2</v>
      </c>
      <c r="O119" s="55">
        <v>8.3333333333333329E-2</v>
      </c>
      <c r="P119" s="55">
        <v>8.3333333333333329E-2</v>
      </c>
      <c r="Q119" s="55">
        <v>8.3333333333333329E-2</v>
      </c>
      <c r="R119" s="55"/>
      <c r="S119" s="55">
        <v>8.3333333333333329E-2</v>
      </c>
      <c r="T119" s="57">
        <v>8.3333333333333329E-2</v>
      </c>
      <c r="V119" s="137"/>
      <c r="W119" s="138"/>
      <c r="X119" s="79" t="s">
        <v>6</v>
      </c>
      <c r="Y119" s="80"/>
      <c r="Z119" s="79"/>
      <c r="AA119" s="81">
        <f>COUNTA(E105:T105)+COUNTA(E119:T119)</f>
        <v>13</v>
      </c>
      <c r="AB119" s="79" t="s">
        <v>39</v>
      </c>
      <c r="AC119" s="116">
        <f>SUM(AH105:AW105)/60+SUM(AH119:AW119)/60</f>
        <v>26</v>
      </c>
      <c r="AD119" s="82" t="s">
        <v>37</v>
      </c>
      <c r="AE119" s="83">
        <f>IFERROR(ROUND(AC119/8-AA109*AA118/AA108,2),"")</f>
        <v>-3.25</v>
      </c>
      <c r="AH119" s="128">
        <f>VALUE(HOUR(E119)*60+MINUTE(E119))</f>
        <v>0</v>
      </c>
      <c r="AI119" s="128">
        <f t="shared" ref="AI119" si="62">VALUE(HOUR(F119)*60+MINUTE(F119))</f>
        <v>120</v>
      </c>
      <c r="AJ119" s="128">
        <f t="shared" ref="AJ119" si="63">VALUE(HOUR(G119)*60+MINUTE(G119))</f>
        <v>120</v>
      </c>
      <c r="AK119" s="128">
        <f t="shared" ref="AK119" si="64">VALUE(HOUR(H119)*60+MINUTE(H119))</f>
        <v>120</v>
      </c>
      <c r="AL119" s="128">
        <f t="shared" ref="AL119" si="65">VALUE(HOUR(I119)*60+MINUTE(I119))</f>
        <v>120</v>
      </c>
      <c r="AM119" s="128">
        <f t="shared" ref="AM119" si="66">VALUE(HOUR(J119)*60+MINUTE(J119))</f>
        <v>120</v>
      </c>
      <c r="AN119" s="128">
        <f t="shared" ref="AN119" si="67">VALUE(HOUR(K119)*60+MINUTE(K119))</f>
        <v>0</v>
      </c>
      <c r="AO119" s="128">
        <f t="shared" ref="AO119" si="68">VALUE(HOUR(L119)*60+MINUTE(L119))</f>
        <v>0</v>
      </c>
      <c r="AP119" s="128">
        <f t="shared" ref="AP119" si="69">VALUE(HOUR(M119)*60+MINUTE(M119))</f>
        <v>120</v>
      </c>
      <c r="AQ119" s="128">
        <f t="shared" ref="AQ119" si="70">VALUE(HOUR(N119)*60+MINUTE(N119))</f>
        <v>120</v>
      </c>
      <c r="AR119" s="128">
        <f t="shared" ref="AR119" si="71">VALUE(HOUR(O119)*60+MINUTE(O119))</f>
        <v>120</v>
      </c>
      <c r="AS119" s="128">
        <f t="shared" ref="AS119" si="72">VALUE(HOUR(P119)*60+MINUTE(P119))</f>
        <v>120</v>
      </c>
      <c r="AT119" s="128">
        <f t="shared" ref="AT119" si="73">VALUE(HOUR(Q119)*60+MINUTE(Q119))</f>
        <v>120</v>
      </c>
      <c r="AU119" s="128">
        <f t="shared" ref="AU119" si="74">VALUE(HOUR(R119)*60+MINUTE(R119))</f>
        <v>0</v>
      </c>
      <c r="AV119" s="128">
        <f t="shared" ref="AV119" si="75">VALUE(HOUR(S119)*60+MINUTE(S119))</f>
        <v>120</v>
      </c>
      <c r="AW119" s="128">
        <f t="shared" ref="AW119" si="76">VALUE(HOUR(T119)*60+MINUTE(T119))</f>
        <v>120</v>
      </c>
    </row>
    <row r="120" spans="1:49" ht="15" thickTop="1" x14ac:dyDescent="0.15">
      <c r="A120" s="96" t="s">
        <v>61</v>
      </c>
      <c r="C120" s="89" t="s">
        <v>48</v>
      </c>
      <c r="V120" s="100"/>
      <c r="W120" s="101"/>
      <c r="X120" s="101"/>
      <c r="Y120" s="101"/>
      <c r="Z120" s="101"/>
      <c r="AA120" s="101"/>
      <c r="AB120" s="117" t="s">
        <v>66</v>
      </c>
      <c r="AC120" s="102"/>
      <c r="AD120" s="103"/>
      <c r="AE120" s="108">
        <f>IFERROR(AE114+AE119,0)</f>
        <v>-2.16</v>
      </c>
    </row>
    <row r="121" spans="1:49" s="48" customFormat="1" ht="15" thickBot="1" x14ac:dyDescent="0.2">
      <c r="A121" s="96" t="s">
        <v>61</v>
      </c>
      <c r="C121" s="90" t="s">
        <v>76</v>
      </c>
      <c r="F121" s="8"/>
      <c r="G121" s="8"/>
      <c r="H121" s="8"/>
      <c r="I121" s="8"/>
      <c r="V121" s="104"/>
      <c r="W121" s="105"/>
      <c r="X121" s="105"/>
      <c r="Y121" s="105"/>
      <c r="Z121" s="105"/>
      <c r="AA121" s="77"/>
      <c r="AB121" s="118" t="s">
        <v>67</v>
      </c>
      <c r="AC121" s="106"/>
      <c r="AD121" s="77"/>
      <c r="AE121" s="29">
        <f>IFERROR(AE78+AE120,0)</f>
        <v>-0.5199999999999998</v>
      </c>
      <c r="AF121" s="8"/>
      <c r="AG121" s="99"/>
      <c r="AH121" s="99"/>
      <c r="AI121" s="99"/>
      <c r="AJ121" s="99"/>
      <c r="AK121" s="99"/>
      <c r="AL121" s="99"/>
      <c r="AM121" s="99"/>
      <c r="AN121" s="99"/>
      <c r="AO121" s="99"/>
      <c r="AP121" s="99"/>
      <c r="AQ121" s="99"/>
      <c r="AR121" s="99"/>
      <c r="AS121" s="99"/>
      <c r="AT121" s="99"/>
      <c r="AU121" s="99"/>
      <c r="AV121" s="99"/>
      <c r="AW121" s="99"/>
    </row>
    <row r="122" spans="1:49" s="48" customFormat="1" ht="12" x14ac:dyDescent="0.15">
      <c r="A122" s="98" t="s">
        <v>61</v>
      </c>
      <c r="C122" s="90" t="s">
        <v>77</v>
      </c>
      <c r="V122" s="91" t="s">
        <v>57</v>
      </c>
      <c r="W122" s="91"/>
      <c r="X122" s="91"/>
      <c r="Y122" s="91"/>
      <c r="Z122" s="91"/>
      <c r="AA122" s="92"/>
      <c r="AB122" s="91"/>
      <c r="AC122" s="91"/>
      <c r="AD122" s="92"/>
      <c r="AE122" s="93"/>
      <c r="AG122" s="99"/>
      <c r="AH122" s="99"/>
      <c r="AI122" s="99"/>
      <c r="AJ122" s="99"/>
      <c r="AK122" s="99"/>
      <c r="AL122" s="99"/>
      <c r="AM122" s="99"/>
      <c r="AN122" s="99"/>
      <c r="AO122" s="99"/>
      <c r="AP122" s="99"/>
      <c r="AQ122" s="99"/>
      <c r="AR122" s="99"/>
      <c r="AS122" s="99"/>
      <c r="AT122" s="99"/>
      <c r="AU122" s="99"/>
      <c r="AV122" s="99"/>
      <c r="AW122" s="99"/>
    </row>
    <row r="123" spans="1:49" s="48" customFormat="1" ht="12" x14ac:dyDescent="0.15">
      <c r="A123" s="98" t="s">
        <v>61</v>
      </c>
      <c r="C123" s="90" t="s">
        <v>73</v>
      </c>
      <c r="V123" s="94" t="s">
        <v>59</v>
      </c>
      <c r="W123" s="91"/>
      <c r="X123" s="91"/>
      <c r="Y123" s="91"/>
      <c r="Z123" s="91"/>
      <c r="AA123" s="92"/>
      <c r="AB123" s="91"/>
      <c r="AC123" s="91"/>
      <c r="AD123" s="92"/>
      <c r="AE123" s="93"/>
      <c r="AG123" s="99"/>
      <c r="AH123" s="99"/>
      <c r="AI123" s="99"/>
      <c r="AJ123" s="99"/>
      <c r="AK123" s="99"/>
      <c r="AL123" s="99"/>
      <c r="AM123" s="99"/>
      <c r="AN123" s="99"/>
      <c r="AO123" s="99"/>
      <c r="AP123" s="99"/>
      <c r="AQ123" s="99"/>
      <c r="AR123" s="99"/>
      <c r="AS123" s="99"/>
      <c r="AT123" s="99"/>
      <c r="AU123" s="99"/>
      <c r="AV123" s="99"/>
      <c r="AW123" s="99"/>
    </row>
    <row r="124" spans="1:49" s="48" customFormat="1" ht="12" x14ac:dyDescent="0.15">
      <c r="A124" s="98" t="s">
        <v>61</v>
      </c>
      <c r="C124" s="90" t="s">
        <v>72</v>
      </c>
      <c r="V124" s="95" t="s">
        <v>58</v>
      </c>
      <c r="W124" s="91"/>
      <c r="X124" s="91"/>
      <c r="Y124" s="91"/>
      <c r="Z124" s="91"/>
      <c r="AA124" s="92"/>
      <c r="AB124" s="91"/>
      <c r="AC124" s="91"/>
      <c r="AD124" s="92"/>
      <c r="AE124" s="93"/>
      <c r="AG124" s="99"/>
      <c r="AH124" s="99"/>
      <c r="AI124" s="99"/>
      <c r="AJ124" s="99"/>
      <c r="AK124" s="99"/>
      <c r="AL124" s="99"/>
      <c r="AM124" s="99"/>
      <c r="AN124" s="99"/>
      <c r="AO124" s="99"/>
      <c r="AP124" s="99"/>
      <c r="AQ124" s="99"/>
      <c r="AR124" s="99"/>
      <c r="AS124" s="99"/>
      <c r="AT124" s="99"/>
      <c r="AU124" s="99"/>
      <c r="AV124" s="99"/>
      <c r="AW124" s="99"/>
    </row>
    <row r="125" spans="1:49" s="48" customFormat="1" ht="12" x14ac:dyDescent="0.15">
      <c r="A125" s="98" t="s">
        <v>61</v>
      </c>
      <c r="C125" s="90" t="s">
        <v>78</v>
      </c>
      <c r="V125" s="94" t="s">
        <v>60</v>
      </c>
      <c r="W125" s="91"/>
      <c r="X125" s="91"/>
      <c r="Y125" s="91"/>
      <c r="Z125" s="91"/>
      <c r="AA125" s="92"/>
      <c r="AB125" s="91"/>
      <c r="AC125" s="91"/>
      <c r="AD125" s="92"/>
      <c r="AE125" s="93"/>
      <c r="AG125" s="99"/>
      <c r="AH125" s="99"/>
      <c r="AI125" s="99"/>
      <c r="AJ125" s="99"/>
      <c r="AK125" s="99"/>
      <c r="AL125" s="99"/>
      <c r="AM125" s="99"/>
      <c r="AN125" s="99"/>
      <c r="AO125" s="99"/>
      <c r="AP125" s="99"/>
      <c r="AQ125" s="99"/>
      <c r="AR125" s="99"/>
      <c r="AS125" s="99"/>
      <c r="AT125" s="99"/>
      <c r="AU125" s="99"/>
      <c r="AV125" s="99"/>
      <c r="AW125" s="99"/>
    </row>
    <row r="126" spans="1:49" s="48" customFormat="1" ht="12" x14ac:dyDescent="0.15">
      <c r="A126" s="98" t="s">
        <v>61</v>
      </c>
      <c r="C126" s="90" t="s">
        <v>79</v>
      </c>
      <c r="V126" s="95" t="s">
        <v>62</v>
      </c>
      <c r="W126" s="91"/>
      <c r="X126" s="91"/>
      <c r="Y126" s="91"/>
      <c r="Z126" s="91"/>
      <c r="AA126" s="92"/>
      <c r="AB126" s="91"/>
      <c r="AC126" s="91"/>
      <c r="AD126" s="92"/>
      <c r="AE126" s="93"/>
      <c r="AG126" s="99"/>
      <c r="AH126" s="99"/>
      <c r="AI126" s="99"/>
      <c r="AJ126" s="99"/>
      <c r="AK126" s="99"/>
      <c r="AL126" s="99"/>
      <c r="AM126" s="99"/>
      <c r="AN126" s="99"/>
      <c r="AO126" s="99"/>
      <c r="AP126" s="99"/>
      <c r="AQ126" s="99"/>
      <c r="AR126" s="99"/>
      <c r="AS126" s="99"/>
      <c r="AT126" s="99"/>
      <c r="AU126" s="99"/>
      <c r="AV126" s="99"/>
      <c r="AW126" s="99"/>
    </row>
    <row r="127" spans="1:49" s="48" customFormat="1" ht="12" x14ac:dyDescent="0.15">
      <c r="A127" s="98" t="s">
        <v>61</v>
      </c>
      <c r="C127" s="90" t="s">
        <v>80</v>
      </c>
      <c r="V127" s="48" t="s">
        <v>68</v>
      </c>
      <c r="AA127" s="49"/>
      <c r="AD127" s="49"/>
      <c r="AE127" s="50"/>
      <c r="AG127" s="99"/>
      <c r="AH127" s="99"/>
      <c r="AI127" s="99"/>
      <c r="AJ127" s="99"/>
      <c r="AK127" s="99"/>
      <c r="AL127" s="99"/>
      <c r="AM127" s="99"/>
      <c r="AN127" s="99"/>
      <c r="AO127" s="99"/>
      <c r="AP127" s="99"/>
      <c r="AQ127" s="99"/>
      <c r="AR127" s="99"/>
      <c r="AS127" s="99"/>
      <c r="AT127" s="99"/>
      <c r="AU127" s="99"/>
      <c r="AV127" s="99"/>
      <c r="AW127" s="99"/>
    </row>
    <row r="128" spans="1:49" s="48" customFormat="1" ht="12" x14ac:dyDescent="0.15">
      <c r="A128" s="98" t="s">
        <v>61</v>
      </c>
      <c r="C128" s="90" t="s">
        <v>82</v>
      </c>
      <c r="V128" s="47" t="s">
        <v>69</v>
      </c>
      <c r="AA128" s="49"/>
      <c r="AD128" s="49"/>
      <c r="AE128" s="50"/>
      <c r="AG128" s="99"/>
      <c r="AH128" s="99"/>
      <c r="AI128" s="99"/>
      <c r="AJ128" s="99"/>
      <c r="AK128" s="99"/>
      <c r="AL128" s="99"/>
      <c r="AM128" s="99"/>
      <c r="AN128" s="99"/>
      <c r="AO128" s="99"/>
      <c r="AP128" s="99"/>
      <c r="AQ128" s="99"/>
      <c r="AR128" s="99"/>
      <c r="AS128" s="99"/>
      <c r="AT128" s="99"/>
      <c r="AU128" s="99"/>
      <c r="AV128" s="99"/>
      <c r="AW128" s="99"/>
    </row>
    <row r="129" spans="1:49" s="48" customFormat="1" ht="12" x14ac:dyDescent="0.15">
      <c r="A129" s="98" t="s">
        <v>61</v>
      </c>
      <c r="C129" s="90" t="s">
        <v>83</v>
      </c>
      <c r="V129" s="47" t="s">
        <v>88</v>
      </c>
      <c r="AG129" s="99"/>
      <c r="AH129" s="99"/>
      <c r="AI129" s="99"/>
      <c r="AJ129" s="99"/>
      <c r="AK129" s="99"/>
      <c r="AL129" s="99"/>
      <c r="AM129" s="99"/>
      <c r="AN129" s="99"/>
      <c r="AO129" s="99"/>
      <c r="AP129" s="99"/>
      <c r="AQ129" s="99"/>
      <c r="AR129" s="99"/>
      <c r="AS129" s="99"/>
      <c r="AT129" s="99"/>
      <c r="AU129" s="99"/>
      <c r="AV129" s="99"/>
      <c r="AW129" s="99"/>
    </row>
    <row r="130" spans="1:49" x14ac:dyDescent="0.15">
      <c r="A130" s="98" t="s">
        <v>61</v>
      </c>
      <c r="B130" s="48"/>
      <c r="C130" s="90" t="s">
        <v>81</v>
      </c>
      <c r="F130" s="48"/>
      <c r="G130" s="48"/>
      <c r="H130" s="48"/>
      <c r="I130" s="48"/>
      <c r="V130" s="48"/>
      <c r="W130" s="48"/>
      <c r="X130" s="48"/>
      <c r="Y130" s="48"/>
      <c r="Z130" s="48"/>
      <c r="AA130" s="48"/>
      <c r="AB130" s="48"/>
      <c r="AC130" s="48"/>
      <c r="AD130" s="48"/>
      <c r="AE130" s="48"/>
    </row>
    <row r="131" spans="1:49" x14ac:dyDescent="0.15">
      <c r="A131" s="98" t="s">
        <v>61</v>
      </c>
      <c r="C131" s="90" t="s">
        <v>84</v>
      </c>
      <c r="V131" s="48"/>
      <c r="W131" s="48"/>
      <c r="X131" s="48"/>
      <c r="Y131" s="48"/>
      <c r="Z131" s="48"/>
      <c r="AA131" s="48"/>
      <c r="AB131" s="48"/>
      <c r="AC131" s="48"/>
      <c r="AD131" s="48"/>
      <c r="AE131" s="48"/>
    </row>
    <row r="132" spans="1:49" x14ac:dyDescent="0.15">
      <c r="A132" s="98" t="s">
        <v>61</v>
      </c>
      <c r="C132" s="89" t="s">
        <v>49</v>
      </c>
      <c r="V132" s="48"/>
      <c r="W132" s="48"/>
      <c r="X132" s="48"/>
      <c r="Y132" s="48"/>
      <c r="Z132" s="48"/>
      <c r="AA132" s="48"/>
      <c r="AB132" s="48"/>
      <c r="AC132" s="48"/>
      <c r="AD132" s="48"/>
      <c r="AE132" s="48"/>
    </row>
    <row r="133" spans="1:49" x14ac:dyDescent="0.15">
      <c r="A133" s="98" t="s">
        <v>61</v>
      </c>
      <c r="C133" s="90" t="s">
        <v>50</v>
      </c>
      <c r="V133" s="48"/>
      <c r="W133" s="48"/>
      <c r="X133" s="48"/>
      <c r="Y133" s="48"/>
      <c r="Z133" s="48"/>
      <c r="AA133" s="48"/>
      <c r="AB133" s="48"/>
      <c r="AC133" s="48"/>
      <c r="AD133" s="48"/>
      <c r="AE133" s="48"/>
    </row>
    <row r="134" spans="1:49" x14ac:dyDescent="0.4">
      <c r="A134" s="98" t="s">
        <v>61</v>
      </c>
      <c r="V134" s="48"/>
      <c r="W134" s="48"/>
      <c r="X134" s="48"/>
      <c r="Y134" s="48"/>
      <c r="Z134" s="48"/>
      <c r="AA134" s="48"/>
      <c r="AB134" s="48"/>
      <c r="AC134" s="48"/>
      <c r="AD134" s="48"/>
      <c r="AE134" s="48"/>
    </row>
    <row r="135" spans="1:49" ht="15" thickBot="1" x14ac:dyDescent="0.45">
      <c r="A135" s="96" t="s">
        <v>61</v>
      </c>
      <c r="C135" s="88" t="s">
        <v>29</v>
      </c>
    </row>
    <row r="136" spans="1:49" ht="14.25" x14ac:dyDescent="0.4">
      <c r="A136" s="96" t="s">
        <v>61</v>
      </c>
      <c r="C136" s="156" t="s">
        <v>11</v>
      </c>
      <c r="D136" s="157"/>
      <c r="E136" s="158">
        <f>IF(E93="","",DATE(YEAR(E93),MONTH(E93)+1,1))</f>
        <v>46266</v>
      </c>
      <c r="F136" s="159"/>
      <c r="G136" s="159"/>
      <c r="H136" s="159"/>
      <c r="I136" s="159"/>
      <c r="J136" s="159"/>
      <c r="K136" s="159"/>
      <c r="L136" s="159"/>
      <c r="M136" s="159"/>
      <c r="N136" s="159"/>
      <c r="O136" s="159"/>
      <c r="P136" s="159"/>
      <c r="Q136" s="159"/>
      <c r="R136" s="159"/>
      <c r="S136" s="159"/>
      <c r="T136" s="160"/>
      <c r="V136" s="78"/>
    </row>
    <row r="137" spans="1:49" ht="14.25" x14ac:dyDescent="0.4">
      <c r="A137" s="96" t="s">
        <v>61</v>
      </c>
      <c r="C137" s="143" t="s">
        <v>3</v>
      </c>
      <c r="D137" s="144"/>
      <c r="E137" s="7">
        <f>IF(E136=0,"",E136)</f>
        <v>46266</v>
      </c>
      <c r="F137" s="7">
        <f>IF(E137="","",E137+1)</f>
        <v>46267</v>
      </c>
      <c r="G137" s="7">
        <f t="shared" ref="G137:S137" si="77">IF(F137="","",F137+1)</f>
        <v>46268</v>
      </c>
      <c r="H137" s="7">
        <f t="shared" si="77"/>
        <v>46269</v>
      </c>
      <c r="I137" s="7">
        <f t="shared" si="77"/>
        <v>46270</v>
      </c>
      <c r="J137" s="7">
        <f t="shared" si="77"/>
        <v>46271</v>
      </c>
      <c r="K137" s="7">
        <f t="shared" si="77"/>
        <v>46272</v>
      </c>
      <c r="L137" s="7">
        <f t="shared" si="77"/>
        <v>46273</v>
      </c>
      <c r="M137" s="7">
        <f t="shared" si="77"/>
        <v>46274</v>
      </c>
      <c r="N137" s="7">
        <f t="shared" si="77"/>
        <v>46275</v>
      </c>
      <c r="O137" s="7">
        <f t="shared" si="77"/>
        <v>46276</v>
      </c>
      <c r="P137" s="7">
        <f t="shared" si="77"/>
        <v>46277</v>
      </c>
      <c r="Q137" s="7">
        <f t="shared" si="77"/>
        <v>46278</v>
      </c>
      <c r="R137" s="7">
        <f t="shared" si="77"/>
        <v>46279</v>
      </c>
      <c r="S137" s="7">
        <f t="shared" si="77"/>
        <v>46280</v>
      </c>
      <c r="T137" s="17"/>
      <c r="V137" s="78"/>
    </row>
    <row r="138" spans="1:49" ht="14.25" x14ac:dyDescent="0.4">
      <c r="A138" s="96" t="s">
        <v>61</v>
      </c>
      <c r="C138" s="143" t="s">
        <v>4</v>
      </c>
      <c r="D138" s="144"/>
      <c r="E138" s="10" t="str">
        <f>IFERROR(IF(AND(WEEKDAY(E137)=1,VLOOKUP(E137,'(記載例用)初期設定'!$B$3:$C$14,2,FALSE)="休"),"日",VLOOKUP(E137,'(記載例用)初期設定'!$B$3:$C$14,2,FALSE)),TEXT(E137,"aaa"))</f>
        <v>火</v>
      </c>
      <c r="F138" s="10" t="str">
        <f>IFERROR(IF(AND(WEEKDAY(F137)=1,VLOOKUP(F137,'(記載例用)初期設定'!$B$3:$C$14,2,FALSE)="休"),"日",VLOOKUP(F137,'(記載例用)初期設定'!$B$3:$C$14,2,FALSE)),TEXT(F137,"aaa"))</f>
        <v>水</v>
      </c>
      <c r="G138" s="10" t="str">
        <f>IFERROR(IF(AND(WEEKDAY(G137)=1,VLOOKUP(G137,'(記載例用)初期設定'!$B$3:$C$14,2,FALSE)="休"),"日",VLOOKUP(G137,'(記載例用)初期設定'!$B$3:$C$14,2,FALSE)),TEXT(G137,"aaa"))</f>
        <v>木</v>
      </c>
      <c r="H138" s="10" t="str">
        <f>IFERROR(IF(AND(WEEKDAY(H137)=1,VLOOKUP(H137,'(記載例用)初期設定'!$B$3:$C$14,2,FALSE)="休"),"日",VLOOKUP(H137,'(記載例用)初期設定'!$B$3:$C$14,2,FALSE)),TEXT(H137,"aaa"))</f>
        <v>金</v>
      </c>
      <c r="I138" s="10" t="str">
        <f>IFERROR(IF(AND(WEEKDAY(I137)=1,VLOOKUP(I137,'(記載例用)初期設定'!$B$3:$C$14,2,FALSE)="休"),"日",VLOOKUP(I137,'(記載例用)初期設定'!$B$3:$C$14,2,FALSE)),TEXT(I137,"aaa"))</f>
        <v>土</v>
      </c>
      <c r="J138" s="10" t="str">
        <f>IFERROR(IF(AND(WEEKDAY(J137)=1,VLOOKUP(J137,'(記載例用)初期設定'!$B$3:$C$14,2,FALSE)="休"),"日",VLOOKUP(J137,'(記載例用)初期設定'!$B$3:$C$14,2,FALSE)),TEXT(J137,"aaa"))</f>
        <v>日</v>
      </c>
      <c r="K138" s="10" t="str">
        <f>IFERROR(IF(AND(WEEKDAY(K137)=1,VLOOKUP(K137,'(記載例用)初期設定'!$B$3:$C$14,2,FALSE)="休"),"日",VLOOKUP(K137,'(記載例用)初期設定'!$B$3:$C$14,2,FALSE)),TEXT(K137,"aaa"))</f>
        <v>月</v>
      </c>
      <c r="L138" s="10" t="str">
        <f>IFERROR(IF(AND(WEEKDAY(L137)=1,VLOOKUP(L137,'(記載例用)初期設定'!$B$3:$C$14,2,FALSE)="休"),"日",VLOOKUP(L137,'(記載例用)初期設定'!$B$3:$C$14,2,FALSE)),TEXT(L137,"aaa"))</f>
        <v>火</v>
      </c>
      <c r="M138" s="10" t="str">
        <f>IFERROR(IF(AND(WEEKDAY(M137)=1,VLOOKUP(M137,'(記載例用)初期設定'!$B$3:$C$14,2,FALSE)="休"),"日",VLOOKUP(M137,'(記載例用)初期設定'!$B$3:$C$14,2,FALSE)),TEXT(M137,"aaa"))</f>
        <v>水</v>
      </c>
      <c r="N138" s="10" t="str">
        <f>IFERROR(IF(AND(WEEKDAY(N137)=1,VLOOKUP(N137,'(記載例用)初期設定'!$B$3:$C$14,2,FALSE)="休"),"日",VLOOKUP(N137,'(記載例用)初期設定'!$B$3:$C$14,2,FALSE)),TEXT(N137,"aaa"))</f>
        <v>木</v>
      </c>
      <c r="O138" s="10" t="str">
        <f>IFERROR(IF(AND(WEEKDAY(O137)=1,VLOOKUP(O137,'(記載例用)初期設定'!$B$3:$C$14,2,FALSE)="休"),"日",VLOOKUP(O137,'(記載例用)初期設定'!$B$3:$C$14,2,FALSE)),TEXT(O137,"aaa"))</f>
        <v>金</v>
      </c>
      <c r="P138" s="10" t="str">
        <f>IFERROR(IF(AND(WEEKDAY(P137)=1,VLOOKUP(P137,'(記載例用)初期設定'!$B$3:$C$14,2,FALSE)="休"),"日",VLOOKUP(P137,'(記載例用)初期設定'!$B$3:$C$14,2,FALSE)),TEXT(P137,"aaa"))</f>
        <v>土</v>
      </c>
      <c r="Q138" s="10" t="str">
        <f>IFERROR(IF(AND(WEEKDAY(Q137)=1,VLOOKUP(Q137,'(記載例用)初期設定'!$B$3:$C$14,2,FALSE)="休"),"日",VLOOKUP(Q137,'(記載例用)初期設定'!$B$3:$C$14,2,FALSE)),TEXT(Q137,"aaa"))</f>
        <v>日</v>
      </c>
      <c r="R138" s="10" t="str">
        <f>IFERROR(IF(AND(WEEKDAY(R137)=1,VLOOKUP(R137,'(記載例用)初期設定'!$B$3:$C$14,2,FALSE)="休"),"日",VLOOKUP(R137,'(記載例用)初期設定'!$B$3:$C$14,2,FALSE)),TEXT(R137,"aaa"))</f>
        <v>月</v>
      </c>
      <c r="S138" s="10" t="str">
        <f>IFERROR(IF(AND(WEEKDAY(S137)=1,VLOOKUP(S137,'(記載例用)初期設定'!$B$3:$C$14,2,FALSE)="休"),"日",VLOOKUP(S137,'(記載例用)初期設定'!$B$3:$C$14,2,FALSE)),TEXT(S137,"aaa"))</f>
        <v>火</v>
      </c>
      <c r="T138" s="18"/>
      <c r="V138" s="78"/>
    </row>
    <row r="139" spans="1:49" ht="14.25" x14ac:dyDescent="0.4">
      <c r="A139" s="96" t="s">
        <v>61</v>
      </c>
      <c r="C139" s="129" t="s">
        <v>51</v>
      </c>
      <c r="D139" s="58" t="s">
        <v>27</v>
      </c>
      <c r="E139" s="12" t="s">
        <v>45</v>
      </c>
      <c r="F139" s="12" t="s">
        <v>45</v>
      </c>
      <c r="G139" s="12" t="s">
        <v>45</v>
      </c>
      <c r="H139" s="12" t="s">
        <v>45</v>
      </c>
      <c r="I139" s="12"/>
      <c r="J139" s="12"/>
      <c r="K139" s="12" t="s">
        <v>45</v>
      </c>
      <c r="L139" s="12" t="s">
        <v>45</v>
      </c>
      <c r="M139" s="12" t="s">
        <v>45</v>
      </c>
      <c r="N139" s="12" t="s">
        <v>45</v>
      </c>
      <c r="O139" s="12" t="s">
        <v>45</v>
      </c>
      <c r="P139" s="12"/>
      <c r="Q139" s="12"/>
      <c r="R139" s="12" t="s">
        <v>45</v>
      </c>
      <c r="S139" s="12" t="s">
        <v>45</v>
      </c>
      <c r="T139" s="51"/>
      <c r="V139" s="78"/>
    </row>
    <row r="140" spans="1:49" ht="14.25" x14ac:dyDescent="0.4">
      <c r="A140" s="96" t="s">
        <v>61</v>
      </c>
      <c r="C140" s="130"/>
      <c r="D140" s="119" t="s">
        <v>52</v>
      </c>
      <c r="E140" s="40" t="s">
        <v>21</v>
      </c>
      <c r="F140" s="40" t="s">
        <v>21</v>
      </c>
      <c r="G140" s="40"/>
      <c r="H140" s="40" t="s">
        <v>21</v>
      </c>
      <c r="I140" s="40"/>
      <c r="J140" s="40"/>
      <c r="K140" s="40" t="s">
        <v>21</v>
      </c>
      <c r="L140" s="40" t="s">
        <v>21</v>
      </c>
      <c r="M140" s="40" t="s">
        <v>21</v>
      </c>
      <c r="N140" s="40"/>
      <c r="O140" s="40" t="s">
        <v>21</v>
      </c>
      <c r="P140" s="40"/>
      <c r="Q140" s="40"/>
      <c r="R140" s="40" t="s">
        <v>21</v>
      </c>
      <c r="S140" s="40" t="s">
        <v>21</v>
      </c>
      <c r="T140" s="120"/>
      <c r="V140" s="78"/>
    </row>
    <row r="141" spans="1:49" ht="14.25" x14ac:dyDescent="0.4">
      <c r="A141" s="96" t="s">
        <v>61</v>
      </c>
      <c r="C141" s="131"/>
      <c r="D141" s="59" t="s">
        <v>54</v>
      </c>
      <c r="E141" s="60">
        <v>31.3</v>
      </c>
      <c r="F141" s="60">
        <v>31.9</v>
      </c>
      <c r="G141" s="60"/>
      <c r="H141" s="60">
        <v>29.3</v>
      </c>
      <c r="I141" s="60"/>
      <c r="J141" s="60"/>
      <c r="K141" s="60">
        <v>31.6</v>
      </c>
      <c r="L141" s="60">
        <v>31.4</v>
      </c>
      <c r="M141" s="60">
        <v>31.7</v>
      </c>
      <c r="N141" s="60"/>
      <c r="O141" s="60">
        <v>30.2</v>
      </c>
      <c r="P141" s="60"/>
      <c r="Q141" s="60"/>
      <c r="R141" s="60">
        <v>30.9</v>
      </c>
      <c r="S141" s="60">
        <v>31.4</v>
      </c>
      <c r="T141" s="71"/>
      <c r="V141" s="78"/>
    </row>
    <row r="142" spans="1:49" ht="14.25" x14ac:dyDescent="0.4">
      <c r="A142" s="96" t="s">
        <v>61</v>
      </c>
      <c r="C142" s="141" t="s">
        <v>0</v>
      </c>
      <c r="D142" s="11" t="s">
        <v>27</v>
      </c>
      <c r="E142" s="12"/>
      <c r="F142" s="12"/>
      <c r="G142" s="12"/>
      <c r="H142" s="12"/>
      <c r="I142" s="12"/>
      <c r="J142" s="12"/>
      <c r="K142" s="12"/>
      <c r="L142" s="12"/>
      <c r="M142" s="12"/>
      <c r="N142" s="12"/>
      <c r="O142" s="12"/>
      <c r="P142" s="12"/>
      <c r="Q142" s="12"/>
      <c r="R142" s="12"/>
      <c r="S142" s="12"/>
      <c r="T142" s="51"/>
      <c r="V142" s="78"/>
      <c r="W142" s="78"/>
      <c r="X142" s="78"/>
      <c r="Y142" s="78"/>
      <c r="Z142" s="78"/>
      <c r="AA142" s="78"/>
      <c r="AB142" s="78"/>
      <c r="AC142" s="78"/>
      <c r="AD142" s="78"/>
      <c r="AE142" s="78"/>
    </row>
    <row r="143" spans="1:49" ht="14.25" x14ac:dyDescent="0.4">
      <c r="A143" s="96" t="s">
        <v>61</v>
      </c>
      <c r="C143" s="134"/>
      <c r="D143" s="13" t="s">
        <v>6</v>
      </c>
      <c r="E143" s="14"/>
      <c r="F143" s="14"/>
      <c r="G143" s="14"/>
      <c r="H143" s="14"/>
      <c r="I143" s="14"/>
      <c r="J143" s="14"/>
      <c r="K143" s="14"/>
      <c r="L143" s="14"/>
      <c r="M143" s="14"/>
      <c r="N143" s="14"/>
      <c r="O143" s="14"/>
      <c r="P143" s="14"/>
      <c r="Q143" s="14"/>
      <c r="R143" s="14"/>
      <c r="S143" s="14"/>
      <c r="T143" s="52"/>
      <c r="V143" s="78"/>
      <c r="W143" s="78"/>
      <c r="X143" s="78"/>
      <c r="Y143" s="78"/>
      <c r="Z143" s="78"/>
      <c r="AA143" s="78"/>
      <c r="AB143" s="78"/>
      <c r="AC143" s="78"/>
      <c r="AD143" s="78"/>
      <c r="AE143" s="78"/>
    </row>
    <row r="144" spans="1:49" ht="14.25" x14ac:dyDescent="0.4">
      <c r="A144" s="96" t="s">
        <v>61</v>
      </c>
      <c r="C144" s="132" t="s">
        <v>28</v>
      </c>
      <c r="D144" s="11" t="s">
        <v>27</v>
      </c>
      <c r="E144" s="12"/>
      <c r="F144" s="12"/>
      <c r="G144" s="12"/>
      <c r="H144" s="12"/>
      <c r="I144" s="12"/>
      <c r="J144" s="12"/>
      <c r="K144" s="12"/>
      <c r="L144" s="12"/>
      <c r="M144" s="12"/>
      <c r="N144" s="12"/>
      <c r="O144" s="12"/>
      <c r="P144" s="12"/>
      <c r="Q144" s="12"/>
      <c r="R144" s="12"/>
      <c r="S144" s="12"/>
      <c r="T144" s="51"/>
      <c r="V144" s="78"/>
      <c r="W144" s="78"/>
      <c r="X144" s="78"/>
      <c r="Y144" s="78"/>
      <c r="Z144" s="78"/>
      <c r="AA144" s="78"/>
      <c r="AB144" s="78"/>
      <c r="AC144" s="78"/>
      <c r="AD144" s="78"/>
      <c r="AE144" s="78"/>
    </row>
    <row r="145" spans="1:49" ht="14.25" x14ac:dyDescent="0.4">
      <c r="A145" s="96" t="s">
        <v>61</v>
      </c>
      <c r="C145" s="133"/>
      <c r="D145" s="42" t="s">
        <v>46</v>
      </c>
      <c r="E145" s="43"/>
      <c r="F145" s="43"/>
      <c r="G145" s="43"/>
      <c r="H145" s="43"/>
      <c r="I145" s="43"/>
      <c r="J145" s="43"/>
      <c r="K145" s="43"/>
      <c r="L145" s="43"/>
      <c r="M145" s="43"/>
      <c r="N145" s="43"/>
      <c r="O145" s="43"/>
      <c r="P145" s="43"/>
      <c r="Q145" s="43"/>
      <c r="R145" s="43"/>
      <c r="S145" s="43"/>
      <c r="T145" s="53"/>
      <c r="V145" s="78"/>
      <c r="W145" s="78"/>
      <c r="X145" s="78"/>
      <c r="Y145" s="78"/>
      <c r="Z145" s="78"/>
      <c r="AA145" s="78"/>
      <c r="AB145" s="78"/>
      <c r="AC145" s="78"/>
      <c r="AD145" s="78"/>
      <c r="AE145" s="78"/>
    </row>
    <row r="146" spans="1:49" ht="14.25" x14ac:dyDescent="0.4">
      <c r="A146" s="96" t="s">
        <v>61</v>
      </c>
      <c r="C146" s="134"/>
      <c r="D146" s="13" t="s">
        <v>47</v>
      </c>
      <c r="E146" s="44"/>
      <c r="F146" s="44"/>
      <c r="G146" s="44"/>
      <c r="H146" s="44"/>
      <c r="I146" s="44"/>
      <c r="J146" s="44"/>
      <c r="K146" s="44"/>
      <c r="L146" s="44"/>
      <c r="M146" s="44"/>
      <c r="N146" s="44"/>
      <c r="O146" s="44"/>
      <c r="P146" s="44"/>
      <c r="Q146" s="44"/>
      <c r="R146" s="44"/>
      <c r="S146" s="44"/>
      <c r="T146" s="54"/>
      <c r="V146" s="78"/>
      <c r="W146" s="78"/>
      <c r="X146" s="78"/>
      <c r="Y146" s="78"/>
      <c r="Z146" s="78"/>
      <c r="AA146" s="78"/>
      <c r="AB146" s="78"/>
      <c r="AC146" s="78"/>
      <c r="AD146" s="78"/>
      <c r="AE146" s="78"/>
    </row>
    <row r="147" spans="1:49" ht="14.25" x14ac:dyDescent="0.4">
      <c r="A147" s="96" t="s">
        <v>61</v>
      </c>
      <c r="C147" s="141" t="s">
        <v>71</v>
      </c>
      <c r="D147" s="11" t="s">
        <v>27</v>
      </c>
      <c r="E147" s="125" t="s">
        <v>74</v>
      </c>
      <c r="F147" s="125" t="s">
        <v>74</v>
      </c>
      <c r="G147" s="125" t="s">
        <v>74</v>
      </c>
      <c r="H147" s="125" t="s">
        <v>74</v>
      </c>
      <c r="I147" s="125"/>
      <c r="J147" s="125"/>
      <c r="K147" s="125" t="s">
        <v>74</v>
      </c>
      <c r="L147" s="125" t="s">
        <v>74</v>
      </c>
      <c r="M147" s="125" t="s">
        <v>74</v>
      </c>
      <c r="N147" s="125" t="s">
        <v>74</v>
      </c>
      <c r="O147" s="125" t="s">
        <v>74</v>
      </c>
      <c r="P147" s="125"/>
      <c r="Q147" s="125"/>
      <c r="R147" s="125" t="s">
        <v>74</v>
      </c>
      <c r="S147" s="125" t="s">
        <v>74</v>
      </c>
      <c r="T147" s="126"/>
      <c r="V147" s="78"/>
      <c r="W147" s="78"/>
      <c r="X147" s="78"/>
      <c r="Y147" s="78"/>
      <c r="Z147" s="78"/>
      <c r="AA147" s="78"/>
      <c r="AB147" s="78"/>
      <c r="AC147" s="78"/>
      <c r="AD147" s="78"/>
      <c r="AE147" s="78"/>
      <c r="AH147" s="123">
        <f t="shared" ref="AH147:AV147" si="78">E137</f>
        <v>46266</v>
      </c>
      <c r="AI147" s="123">
        <f t="shared" si="78"/>
        <v>46267</v>
      </c>
      <c r="AJ147" s="123">
        <f t="shared" si="78"/>
        <v>46268</v>
      </c>
      <c r="AK147" s="123">
        <f t="shared" si="78"/>
        <v>46269</v>
      </c>
      <c r="AL147" s="123">
        <f t="shared" si="78"/>
        <v>46270</v>
      </c>
      <c r="AM147" s="123">
        <f t="shared" si="78"/>
        <v>46271</v>
      </c>
      <c r="AN147" s="123">
        <f t="shared" si="78"/>
        <v>46272</v>
      </c>
      <c r="AO147" s="123">
        <f t="shared" si="78"/>
        <v>46273</v>
      </c>
      <c r="AP147" s="123">
        <f t="shared" si="78"/>
        <v>46274</v>
      </c>
      <c r="AQ147" s="123">
        <f t="shared" si="78"/>
        <v>46275</v>
      </c>
      <c r="AR147" s="123">
        <f t="shared" si="78"/>
        <v>46276</v>
      </c>
      <c r="AS147" s="123">
        <f t="shared" si="78"/>
        <v>46277</v>
      </c>
      <c r="AT147" s="123">
        <f t="shared" si="78"/>
        <v>46278</v>
      </c>
      <c r="AU147" s="123">
        <f t="shared" si="78"/>
        <v>46279</v>
      </c>
      <c r="AV147" s="123">
        <f t="shared" si="78"/>
        <v>46280</v>
      </c>
      <c r="AW147" s="123"/>
    </row>
    <row r="148" spans="1:49" ht="15" thickBot="1" x14ac:dyDescent="0.45">
      <c r="A148" s="96" t="s">
        <v>61</v>
      </c>
      <c r="C148" s="142"/>
      <c r="D148" s="21" t="s">
        <v>75</v>
      </c>
      <c r="E148" s="55">
        <v>8.3333333333333329E-2</v>
      </c>
      <c r="F148" s="55">
        <v>8.3333333333333329E-2</v>
      </c>
      <c r="G148" s="55"/>
      <c r="H148" s="55">
        <v>4.1666666666666664E-2</v>
      </c>
      <c r="I148" s="55"/>
      <c r="J148" s="55"/>
      <c r="K148" s="55">
        <v>8.3333333333333329E-2</v>
      </c>
      <c r="L148" s="55">
        <v>8.3333333333333329E-2</v>
      </c>
      <c r="M148" s="55">
        <v>8.3333333333333329E-2</v>
      </c>
      <c r="N148" s="55"/>
      <c r="O148" s="55">
        <v>8.3333333333333329E-2</v>
      </c>
      <c r="P148" s="55"/>
      <c r="Q148" s="55"/>
      <c r="R148" s="55">
        <v>8.3333333333333329E-2</v>
      </c>
      <c r="S148" s="55">
        <v>8.3333333333333329E-2</v>
      </c>
      <c r="T148" s="56"/>
      <c r="V148" s="78"/>
      <c r="W148" s="78"/>
      <c r="X148" s="78"/>
      <c r="Y148" s="78"/>
      <c r="Z148" s="78"/>
      <c r="AA148" s="78"/>
      <c r="AB148" s="78"/>
      <c r="AC148" s="78"/>
      <c r="AD148" s="78"/>
      <c r="AE148" s="78"/>
      <c r="AH148" s="128">
        <f t="shared" ref="AH148" si="79">VALUE(HOUR(E148)*60+MINUTE(E148))</f>
        <v>120</v>
      </c>
      <c r="AI148" s="128">
        <f t="shared" ref="AI148" si="80">VALUE(HOUR(F148)*60+MINUTE(F148))</f>
        <v>120</v>
      </c>
      <c r="AJ148" s="128">
        <f t="shared" ref="AJ148" si="81">VALUE(HOUR(G148)*60+MINUTE(G148))</f>
        <v>0</v>
      </c>
      <c r="AK148" s="128">
        <f t="shared" ref="AK148" si="82">VALUE(HOUR(H148)*60+MINUTE(H148))</f>
        <v>60</v>
      </c>
      <c r="AL148" s="128">
        <f t="shared" ref="AL148" si="83">VALUE(HOUR(I148)*60+MINUTE(I148))</f>
        <v>0</v>
      </c>
      <c r="AM148" s="128">
        <f t="shared" ref="AM148" si="84">VALUE(HOUR(J148)*60+MINUTE(J148))</f>
        <v>0</v>
      </c>
      <c r="AN148" s="128">
        <f t="shared" ref="AN148" si="85">VALUE(HOUR(K148)*60+MINUTE(K148))</f>
        <v>120</v>
      </c>
      <c r="AO148" s="128">
        <f t="shared" ref="AO148" si="86">VALUE(HOUR(L148)*60+MINUTE(L148))</f>
        <v>120</v>
      </c>
      <c r="AP148" s="128">
        <f t="shared" ref="AP148" si="87">VALUE(HOUR(M148)*60+MINUTE(M148))</f>
        <v>120</v>
      </c>
      <c r="AQ148" s="128">
        <f t="shared" ref="AQ148" si="88">VALUE(HOUR(N148)*60+MINUTE(N148))</f>
        <v>0</v>
      </c>
      <c r="AR148" s="128">
        <f t="shared" ref="AR148" si="89">VALUE(HOUR(O148)*60+MINUTE(O148))</f>
        <v>120</v>
      </c>
      <c r="AS148" s="128">
        <f t="shared" ref="AS148" si="90">VALUE(HOUR(P148)*60+MINUTE(P148))</f>
        <v>0</v>
      </c>
      <c r="AT148" s="128">
        <f t="shared" ref="AT148" si="91">VALUE(HOUR(Q148)*60+MINUTE(Q148))</f>
        <v>0</v>
      </c>
      <c r="AU148" s="128">
        <f t="shared" ref="AU148" si="92">VALUE(HOUR(R148)*60+MINUTE(R148))</f>
        <v>120</v>
      </c>
      <c r="AV148" s="128">
        <f t="shared" ref="AV148" si="93">VALUE(HOUR(S148)*60+MINUTE(S148))</f>
        <v>120</v>
      </c>
      <c r="AW148" s="128"/>
    </row>
    <row r="149" spans="1:49" ht="15" thickBot="1" x14ac:dyDescent="0.45">
      <c r="A149" s="96" t="s">
        <v>61</v>
      </c>
      <c r="C149" s="38"/>
      <c r="V149" s="88" t="s">
        <v>30</v>
      </c>
      <c r="AA149" s="9"/>
      <c r="AD149" s="9"/>
      <c r="AE149" s="22"/>
    </row>
    <row r="150" spans="1:49" ht="14.25" x14ac:dyDescent="0.4">
      <c r="A150" s="96" t="s">
        <v>61</v>
      </c>
      <c r="C150" s="156" t="s">
        <v>11</v>
      </c>
      <c r="D150" s="157"/>
      <c r="E150" s="158">
        <f>IF(E136="","",E136)</f>
        <v>46266</v>
      </c>
      <c r="F150" s="159"/>
      <c r="G150" s="159"/>
      <c r="H150" s="159"/>
      <c r="I150" s="159"/>
      <c r="J150" s="159"/>
      <c r="K150" s="159"/>
      <c r="L150" s="159"/>
      <c r="M150" s="159"/>
      <c r="N150" s="159"/>
      <c r="O150" s="159"/>
      <c r="P150" s="159"/>
      <c r="Q150" s="159"/>
      <c r="R150" s="159"/>
      <c r="S150" s="159"/>
      <c r="T150" s="160"/>
      <c r="V150" s="153" t="s">
        <v>26</v>
      </c>
      <c r="W150" s="154"/>
      <c r="X150" s="154"/>
      <c r="Y150" s="155"/>
      <c r="Z150" s="161" t="s">
        <v>23</v>
      </c>
      <c r="AA150" s="157"/>
      <c r="AB150" s="161" t="s">
        <v>24</v>
      </c>
      <c r="AC150" s="157"/>
      <c r="AD150" s="162" t="s">
        <v>25</v>
      </c>
      <c r="AE150" s="163"/>
    </row>
    <row r="151" spans="1:49" ht="14.25" x14ac:dyDescent="0.4">
      <c r="A151" s="96" t="s">
        <v>61</v>
      </c>
      <c r="C151" s="143" t="s">
        <v>3</v>
      </c>
      <c r="D151" s="144"/>
      <c r="E151" s="7">
        <f>IF(E150="","",S137+1)</f>
        <v>46281</v>
      </c>
      <c r="F151" s="7">
        <f>IF(E151="","",E151+1)</f>
        <v>46282</v>
      </c>
      <c r="G151" s="7">
        <f t="shared" ref="G151:S151" si="94">IF(F151="","",F151+1)</f>
        <v>46283</v>
      </c>
      <c r="H151" s="7">
        <f t="shared" si="94"/>
        <v>46284</v>
      </c>
      <c r="I151" s="7">
        <f t="shared" si="94"/>
        <v>46285</v>
      </c>
      <c r="J151" s="7">
        <f t="shared" si="94"/>
        <v>46286</v>
      </c>
      <c r="K151" s="7">
        <f t="shared" si="94"/>
        <v>46287</v>
      </c>
      <c r="L151" s="7">
        <f t="shared" si="94"/>
        <v>46288</v>
      </c>
      <c r="M151" s="7">
        <f t="shared" si="94"/>
        <v>46289</v>
      </c>
      <c r="N151" s="7">
        <f t="shared" si="94"/>
        <v>46290</v>
      </c>
      <c r="O151" s="7">
        <f t="shared" si="94"/>
        <v>46291</v>
      </c>
      <c r="P151" s="7">
        <f t="shared" si="94"/>
        <v>46292</v>
      </c>
      <c r="Q151" s="7">
        <f t="shared" si="94"/>
        <v>46293</v>
      </c>
      <c r="R151" s="7">
        <f t="shared" si="94"/>
        <v>46294</v>
      </c>
      <c r="S151" s="7">
        <f t="shared" si="94"/>
        <v>46295</v>
      </c>
      <c r="T151" s="17" t="str">
        <f>IF(S151="","",IF(DAY(S151+1)=1,"",S151+1))</f>
        <v/>
      </c>
      <c r="V151" s="164" t="s">
        <v>64</v>
      </c>
      <c r="W151" s="165"/>
      <c r="X151" s="165"/>
      <c r="Y151" s="72"/>
      <c r="Z151" s="15" t="s">
        <v>32</v>
      </c>
      <c r="AA151" s="25">
        <f>COUNTIF(E138:T138,"月")+COUNTIF(E138:T138,"火")+COUNTIF(E138:T138,"水")+COUNTIF(E138:T138,"木")+COUNTIF(E138:T138,"金")+COUNTIF(E152:T152,"月")+COUNTIF(E152:T152,"火")+COUNTIF(E152:T152,"水")+COUNTIF(E152:T152,"木")+COUNTIF(E152:T152,"金")</f>
        <v>19</v>
      </c>
      <c r="AB151" s="73"/>
      <c r="AC151" s="113"/>
      <c r="AD151" s="15"/>
      <c r="AE151" s="27"/>
    </row>
    <row r="152" spans="1:49" ht="14.25" x14ac:dyDescent="0.4">
      <c r="A152" s="96" t="s">
        <v>61</v>
      </c>
      <c r="C152" s="143" t="s">
        <v>4</v>
      </c>
      <c r="D152" s="144"/>
      <c r="E152" s="10" t="str">
        <f>IFERROR(IF(AND(WEEKDAY(E151)=1,VLOOKUP(E151,'(記載例用)初期設定'!$B$3:$C$14,2,FALSE)="休"),"日",VLOOKUP(E151,'(記載例用)初期設定'!$B$3:$C$14,2,FALSE)),TEXT(E151,"aaa"))</f>
        <v>水</v>
      </c>
      <c r="F152" s="10" t="str">
        <f>IFERROR(IF(AND(WEEKDAY(F151)=1,VLOOKUP(F151,'(記載例用)初期設定'!$B$3:$C$14,2,FALSE)="休"),"日",VLOOKUP(F151,'(記載例用)初期設定'!$B$3:$C$14,2,FALSE)),TEXT(F151,"aaa"))</f>
        <v>木</v>
      </c>
      <c r="G152" s="10" t="str">
        <f>IFERROR(IF(AND(WEEKDAY(G151)=1,VLOOKUP(G151,'(記載例用)初期設定'!$B$3:$C$14,2,FALSE)="休"),"日",VLOOKUP(G151,'(記載例用)初期設定'!$B$3:$C$14,2,FALSE)),TEXT(G151,"aaa"))</f>
        <v>金</v>
      </c>
      <c r="H152" s="10" t="str">
        <f>IFERROR(IF(AND(WEEKDAY(H151)=1,VLOOKUP(H151,'(記載例用)初期設定'!$B$3:$C$14,2,FALSE)="休"),"日",VLOOKUP(H151,'(記載例用)初期設定'!$B$3:$C$14,2,FALSE)),TEXT(H151,"aaa"))</f>
        <v>土</v>
      </c>
      <c r="I152" s="10" t="str">
        <f>IFERROR(IF(AND(WEEKDAY(I151)=1,VLOOKUP(I151,'(記載例用)初期設定'!$B$3:$C$14,2,FALSE)="休"),"日",VLOOKUP(I151,'(記載例用)初期設定'!$B$3:$C$14,2,FALSE)),TEXT(I151,"aaa"))</f>
        <v>日</v>
      </c>
      <c r="J152" s="10" t="str">
        <f>IFERROR(IF(AND(WEEKDAY(J151)=1,VLOOKUP(J151,'(記載例用)初期設定'!$B$3:$C$14,2,FALSE)="休"),"日",VLOOKUP(J151,'(記載例用)初期設定'!$B$3:$C$14,2,FALSE)),TEXT(J151,"aaa"))</f>
        <v>祝</v>
      </c>
      <c r="K152" s="10" t="str">
        <f>IFERROR(IF(AND(WEEKDAY(K151)=1,VLOOKUP(K151,'(記載例用)初期設定'!$B$3:$C$14,2,FALSE)="休"),"日",VLOOKUP(K151,'(記載例用)初期設定'!$B$3:$C$14,2,FALSE)),TEXT(K151,"aaa"))</f>
        <v>休</v>
      </c>
      <c r="L152" s="10" t="str">
        <f>IFERROR(IF(AND(WEEKDAY(L151)=1,VLOOKUP(L151,'(記載例用)初期設定'!$B$3:$C$14,2,FALSE)="休"),"日",VLOOKUP(L151,'(記載例用)初期設定'!$B$3:$C$14,2,FALSE)),TEXT(L151,"aaa"))</f>
        <v>祝</v>
      </c>
      <c r="M152" s="10" t="str">
        <f>IFERROR(IF(AND(WEEKDAY(M151)=1,VLOOKUP(M151,'(記載例用)初期設定'!$B$3:$C$14,2,FALSE)="休"),"日",VLOOKUP(M151,'(記載例用)初期設定'!$B$3:$C$14,2,FALSE)),TEXT(M151,"aaa"))</f>
        <v>木</v>
      </c>
      <c r="N152" s="10" t="str">
        <f>IFERROR(IF(AND(WEEKDAY(N151)=1,VLOOKUP(N151,'(記載例用)初期設定'!$B$3:$C$14,2,FALSE)="休"),"日",VLOOKUP(N151,'(記載例用)初期設定'!$B$3:$C$14,2,FALSE)),TEXT(N151,"aaa"))</f>
        <v>金</v>
      </c>
      <c r="O152" s="10" t="str">
        <f>IFERROR(IF(AND(WEEKDAY(O151)=1,VLOOKUP(O151,'(記載例用)初期設定'!$B$3:$C$14,2,FALSE)="休"),"日",VLOOKUP(O151,'(記載例用)初期設定'!$B$3:$C$14,2,FALSE)),TEXT(O151,"aaa"))</f>
        <v>土</v>
      </c>
      <c r="P152" s="10" t="str">
        <f>IFERROR(IF(AND(WEEKDAY(P151)=1,VLOOKUP(P151,'(記載例用)初期設定'!$B$3:$C$14,2,FALSE)="休"),"日",VLOOKUP(P151,'(記載例用)初期設定'!$B$3:$C$14,2,FALSE)),TEXT(P151,"aaa"))</f>
        <v>日</v>
      </c>
      <c r="Q152" s="10" t="str">
        <f>IFERROR(IF(AND(WEEKDAY(Q151)=1,VLOOKUP(Q151,'(記載例用)初期設定'!$B$3:$C$14,2,FALSE)="休"),"日",VLOOKUP(Q151,'(記載例用)初期設定'!$B$3:$C$14,2,FALSE)),TEXT(Q151,"aaa"))</f>
        <v>月</v>
      </c>
      <c r="R152" s="10" t="str">
        <f>IFERROR(IF(AND(WEEKDAY(R151)=1,VLOOKUP(R151,'(記載例用)初期設定'!$B$3:$C$14,2,FALSE)="休"),"日",VLOOKUP(R151,'(記載例用)初期設定'!$B$3:$C$14,2,FALSE)),TEXT(R151,"aaa"))</f>
        <v>火</v>
      </c>
      <c r="S152" s="10" t="str">
        <f>IFERROR(IF(AND(WEEKDAY(S151)=1,VLOOKUP(S151,'(記載例用)初期設定'!$B$3:$C$14,2,FALSE)="休"),"日",VLOOKUP(S151,'(記載例用)初期設定'!$B$3:$C$14,2,FALSE)),TEXT(S151,"aaa"))</f>
        <v>水</v>
      </c>
      <c r="T152" s="18" t="str">
        <f>IFERROR(IF(AND(WEEKDAY(T151)=1,VLOOKUP(T151,'(記載例用)初期設定'!$B$3:$C$14,2,FALSE)="休"),"日",VLOOKUP(T151,'(記載例用)初期設定'!$B$3:$C$14,2,FALSE)),TEXT(T151,"aaa"))</f>
        <v/>
      </c>
      <c r="V152" s="86"/>
      <c r="W152" s="145" t="s">
        <v>53</v>
      </c>
      <c r="X152" s="146"/>
      <c r="Y152" s="75"/>
      <c r="Z152" s="16" t="s">
        <v>33</v>
      </c>
      <c r="AA152" s="84">
        <f>IFERROR(VLOOKUP(MONTH(E150),'(記載例用)初期設定'!$E$4:$F$7,2,FALSE),0)</f>
        <v>2.1</v>
      </c>
      <c r="AB152" s="74"/>
      <c r="AC152" s="114"/>
      <c r="AD152" s="85"/>
      <c r="AE152" s="28"/>
    </row>
    <row r="153" spans="1:49" ht="14.25" x14ac:dyDescent="0.4">
      <c r="A153" s="96" t="s">
        <v>61</v>
      </c>
      <c r="C153" s="129" t="s">
        <v>51</v>
      </c>
      <c r="D153" s="58" t="s">
        <v>27</v>
      </c>
      <c r="E153" s="12" t="s">
        <v>45</v>
      </c>
      <c r="F153" s="12" t="s">
        <v>45</v>
      </c>
      <c r="G153" s="12" t="s">
        <v>45</v>
      </c>
      <c r="H153" s="12"/>
      <c r="I153" s="12"/>
      <c r="J153" s="12"/>
      <c r="K153" s="12"/>
      <c r="L153" s="12"/>
      <c r="M153" s="12" t="s">
        <v>45</v>
      </c>
      <c r="N153" s="12" t="s">
        <v>45</v>
      </c>
      <c r="O153" s="12"/>
      <c r="P153" s="12"/>
      <c r="Q153" s="12" t="s">
        <v>45</v>
      </c>
      <c r="R153" s="12" t="s">
        <v>45</v>
      </c>
      <c r="S153" s="12" t="s">
        <v>45</v>
      </c>
      <c r="T153" s="19" t="s">
        <v>45</v>
      </c>
      <c r="V153" s="147" t="s">
        <v>51</v>
      </c>
      <c r="W153" s="148"/>
      <c r="X153" s="73" t="s">
        <v>27</v>
      </c>
      <c r="Y153" s="72" t="s">
        <v>45</v>
      </c>
      <c r="Z153" s="15"/>
      <c r="AA153" s="25">
        <f>COUNTIF(E139:T139,"○")+COUNTIF(E153:T153,"○")</f>
        <v>20</v>
      </c>
      <c r="AB153" s="73"/>
      <c r="AC153" s="113"/>
      <c r="AD153" s="15"/>
      <c r="AE153" s="27"/>
    </row>
    <row r="154" spans="1:49" ht="14.25" x14ac:dyDescent="0.4">
      <c r="A154" s="96" t="s">
        <v>61</v>
      </c>
      <c r="C154" s="130"/>
      <c r="D154" s="119" t="s">
        <v>52</v>
      </c>
      <c r="E154" s="40" t="s">
        <v>21</v>
      </c>
      <c r="F154" s="40" t="s">
        <v>21</v>
      </c>
      <c r="G154" s="40" t="s">
        <v>21</v>
      </c>
      <c r="H154" s="40"/>
      <c r="I154" s="40"/>
      <c r="J154" s="40"/>
      <c r="K154" s="40"/>
      <c r="L154" s="40"/>
      <c r="M154" s="40" t="s">
        <v>21</v>
      </c>
      <c r="N154" s="40" t="s">
        <v>21</v>
      </c>
      <c r="O154" s="40"/>
      <c r="P154" s="40"/>
      <c r="Q154" s="40" t="s">
        <v>21</v>
      </c>
      <c r="R154" s="40" t="s">
        <v>21</v>
      </c>
      <c r="S154" s="40"/>
      <c r="T154" s="41"/>
      <c r="V154" s="149"/>
      <c r="W154" s="150"/>
      <c r="X154" s="121" t="s">
        <v>6</v>
      </c>
      <c r="Y154" s="122" t="s">
        <v>21</v>
      </c>
      <c r="Z154" s="62"/>
      <c r="AA154" s="64">
        <f>COUNTIF(E140:T140,"●")+COUNTIF(E154:T154,"●")</f>
        <v>16</v>
      </c>
      <c r="AB154" s="121"/>
      <c r="AC154" s="115"/>
      <c r="AD154" s="62"/>
      <c r="AE154" s="66"/>
    </row>
    <row r="155" spans="1:49" ht="14.25" x14ac:dyDescent="0.4">
      <c r="A155" s="96" t="s">
        <v>61</v>
      </c>
      <c r="C155" s="131"/>
      <c r="D155" s="59" t="s">
        <v>54</v>
      </c>
      <c r="E155" s="60">
        <v>31.9</v>
      </c>
      <c r="F155" s="60">
        <v>31.4</v>
      </c>
      <c r="G155" s="60">
        <v>30.5</v>
      </c>
      <c r="H155" s="60"/>
      <c r="I155" s="60"/>
      <c r="J155" s="60"/>
      <c r="K155" s="60"/>
      <c r="L155" s="60"/>
      <c r="M155" s="60">
        <v>25.4</v>
      </c>
      <c r="N155" s="60">
        <v>24.8</v>
      </c>
      <c r="O155" s="60"/>
      <c r="P155" s="60"/>
      <c r="Q155" s="60">
        <v>27</v>
      </c>
      <c r="R155" s="60">
        <v>25.4</v>
      </c>
      <c r="S155" s="60"/>
      <c r="T155" s="61"/>
      <c r="V155" s="151"/>
      <c r="W155" s="152"/>
      <c r="X155" s="74"/>
      <c r="Y155" s="75"/>
      <c r="Z155" s="16"/>
      <c r="AA155" s="26"/>
      <c r="AB155" s="74"/>
      <c r="AC155" s="114"/>
      <c r="AD155" s="16"/>
      <c r="AE155" s="28"/>
    </row>
    <row r="156" spans="1:49" ht="14.25" x14ac:dyDescent="0.4">
      <c r="A156" s="96" t="s">
        <v>61</v>
      </c>
      <c r="C156" s="141" t="s">
        <v>0</v>
      </c>
      <c r="D156" s="11" t="s">
        <v>27</v>
      </c>
      <c r="E156" s="12"/>
      <c r="F156" s="12"/>
      <c r="G156" s="12"/>
      <c r="H156" s="12"/>
      <c r="I156" s="12"/>
      <c r="J156" s="12"/>
      <c r="K156" s="12"/>
      <c r="L156" s="12"/>
      <c r="M156" s="12"/>
      <c r="N156" s="12"/>
      <c r="O156" s="12"/>
      <c r="P156" s="12"/>
      <c r="Q156" s="12"/>
      <c r="R156" s="12"/>
      <c r="S156" s="12"/>
      <c r="T156" s="19"/>
      <c r="V156" s="135" t="s">
        <v>0</v>
      </c>
      <c r="W156" s="136"/>
      <c r="X156" s="15" t="s">
        <v>27</v>
      </c>
      <c r="Y156" s="23" t="s">
        <v>20</v>
      </c>
      <c r="Z156" s="15" t="s">
        <v>34</v>
      </c>
      <c r="AA156" s="25">
        <f>COUNTIF(E142:T142,"◇")+COUNTIF(E156:T156,"◇")</f>
        <v>0</v>
      </c>
      <c r="AB156" s="15"/>
      <c r="AC156" s="113"/>
      <c r="AD156" s="15"/>
      <c r="AE156" s="27"/>
    </row>
    <row r="157" spans="1:49" ht="14.25" x14ac:dyDescent="0.4">
      <c r="A157" s="96" t="s">
        <v>61</v>
      </c>
      <c r="C157" s="134"/>
      <c r="D157" s="13" t="s">
        <v>6</v>
      </c>
      <c r="E157" s="14"/>
      <c r="F157" s="14"/>
      <c r="G157" s="14"/>
      <c r="H157" s="14"/>
      <c r="I157" s="14"/>
      <c r="J157" s="14"/>
      <c r="K157" s="14"/>
      <c r="L157" s="14"/>
      <c r="M157" s="14"/>
      <c r="N157" s="14"/>
      <c r="O157" s="14"/>
      <c r="P157" s="14"/>
      <c r="Q157" s="14"/>
      <c r="R157" s="14"/>
      <c r="S157" s="14"/>
      <c r="T157" s="20"/>
      <c r="V157" s="139"/>
      <c r="W157" s="140"/>
      <c r="X157" s="16" t="s">
        <v>6</v>
      </c>
      <c r="Y157" s="24" t="s">
        <v>56</v>
      </c>
      <c r="Z157" s="16" t="s">
        <v>35</v>
      </c>
      <c r="AA157" s="26">
        <f>COUNTIF(E143:T143,"◆")+COUNTIF(E157:T157,"◆")</f>
        <v>0</v>
      </c>
      <c r="AB157" s="16"/>
      <c r="AC157" s="114"/>
      <c r="AD157" s="16" t="s">
        <v>36</v>
      </c>
      <c r="AE157" s="28">
        <f>IFERROR(ROUND(AA157-AA152*AA156/AA151,2),"")</f>
        <v>0</v>
      </c>
    </row>
    <row r="158" spans="1:49" ht="14.25" x14ac:dyDescent="0.4">
      <c r="A158" s="96" t="s">
        <v>61</v>
      </c>
      <c r="C158" s="132" t="s">
        <v>28</v>
      </c>
      <c r="D158" s="11" t="s">
        <v>27</v>
      </c>
      <c r="E158" s="12"/>
      <c r="F158" s="12"/>
      <c r="G158" s="12"/>
      <c r="H158" s="12"/>
      <c r="I158" s="12"/>
      <c r="J158" s="12"/>
      <c r="K158" s="12"/>
      <c r="L158" s="12"/>
      <c r="M158" s="12"/>
      <c r="N158" s="12"/>
      <c r="O158" s="12"/>
      <c r="P158" s="12"/>
      <c r="Q158" s="12"/>
      <c r="R158" s="12"/>
      <c r="S158" s="12"/>
      <c r="T158" s="19"/>
      <c r="V158" s="135" t="s">
        <v>28</v>
      </c>
      <c r="W158" s="136"/>
      <c r="X158" s="15" t="s">
        <v>27</v>
      </c>
      <c r="Y158" s="23" t="s">
        <v>31</v>
      </c>
      <c r="Z158" s="15"/>
      <c r="AA158" s="25">
        <f>COUNTIF(E144:T144,"△")+COUNTIF(E158:T158,"△")</f>
        <v>0</v>
      </c>
      <c r="AB158" s="15"/>
      <c r="AC158" s="113"/>
      <c r="AD158" s="69"/>
      <c r="AE158" s="27"/>
    </row>
    <row r="159" spans="1:49" ht="14.25" x14ac:dyDescent="0.4">
      <c r="A159" s="96" t="s">
        <v>61</v>
      </c>
      <c r="C159" s="133"/>
      <c r="D159" s="42" t="s">
        <v>46</v>
      </c>
      <c r="E159" s="43"/>
      <c r="F159" s="43"/>
      <c r="G159" s="43"/>
      <c r="H159" s="43"/>
      <c r="I159" s="43"/>
      <c r="J159" s="43"/>
      <c r="K159" s="43"/>
      <c r="L159" s="43"/>
      <c r="M159" s="43"/>
      <c r="N159" s="43"/>
      <c r="O159" s="43"/>
      <c r="P159" s="43"/>
      <c r="Q159" s="43"/>
      <c r="R159" s="43"/>
      <c r="S159" s="43"/>
      <c r="T159" s="45"/>
      <c r="V159" s="137"/>
      <c r="W159" s="138"/>
      <c r="X159" s="62" t="s">
        <v>6</v>
      </c>
      <c r="Y159" s="63"/>
      <c r="Z159" s="62"/>
      <c r="AA159" s="65">
        <f>COUNTA(E145:T145)+COUNTA(E159:T159)</f>
        <v>0</v>
      </c>
      <c r="AB159" s="62"/>
      <c r="AC159" s="115"/>
      <c r="AD159" s="70"/>
      <c r="AE159" s="66"/>
    </row>
    <row r="160" spans="1:49" ht="14.25" x14ac:dyDescent="0.4">
      <c r="A160" s="96" t="s">
        <v>61</v>
      </c>
      <c r="C160" s="134"/>
      <c r="D160" s="13" t="s">
        <v>47</v>
      </c>
      <c r="E160" s="44"/>
      <c r="F160" s="44"/>
      <c r="G160" s="44"/>
      <c r="H160" s="44"/>
      <c r="I160" s="44"/>
      <c r="J160" s="44"/>
      <c r="K160" s="44"/>
      <c r="L160" s="44"/>
      <c r="M160" s="44"/>
      <c r="N160" s="44"/>
      <c r="O160" s="44"/>
      <c r="P160" s="44"/>
      <c r="Q160" s="44"/>
      <c r="R160" s="44"/>
      <c r="S160" s="44"/>
      <c r="T160" s="46"/>
      <c r="V160" s="139"/>
      <c r="W160" s="140"/>
      <c r="X160" s="16"/>
      <c r="Y160" s="26"/>
      <c r="Z160" s="67"/>
      <c r="AA160" s="26"/>
      <c r="AB160" s="67"/>
      <c r="AC160" s="114"/>
      <c r="AD160" s="68"/>
      <c r="AE160" s="107"/>
    </row>
    <row r="161" spans="1:49" ht="14.25" x14ac:dyDescent="0.4">
      <c r="A161" s="96" t="s">
        <v>61</v>
      </c>
      <c r="C161" s="141" t="s">
        <v>71</v>
      </c>
      <c r="D161" s="11" t="s">
        <v>27</v>
      </c>
      <c r="E161" s="125" t="s">
        <v>74</v>
      </c>
      <c r="F161" s="125" t="s">
        <v>74</v>
      </c>
      <c r="G161" s="125" t="s">
        <v>74</v>
      </c>
      <c r="H161" s="125"/>
      <c r="I161" s="125"/>
      <c r="J161" s="125"/>
      <c r="K161" s="125"/>
      <c r="L161" s="125"/>
      <c r="M161" s="125"/>
      <c r="N161" s="125"/>
      <c r="O161" s="125"/>
      <c r="P161" s="125"/>
      <c r="Q161" s="125"/>
      <c r="R161" s="125"/>
      <c r="S161" s="125"/>
      <c r="T161" s="127"/>
      <c r="V161" s="135" t="s">
        <v>1</v>
      </c>
      <c r="W161" s="136"/>
      <c r="X161" s="15" t="s">
        <v>27</v>
      </c>
      <c r="Y161" s="23" t="s">
        <v>74</v>
      </c>
      <c r="Z161" s="15" t="s">
        <v>38</v>
      </c>
      <c r="AA161" s="76">
        <f>COUNTA(E147:T147)+COUNTA(E161:T161)</f>
        <v>14</v>
      </c>
      <c r="AB161" s="15"/>
      <c r="AC161" s="113"/>
      <c r="AD161" s="15"/>
      <c r="AE161" s="27"/>
      <c r="AH161" s="123">
        <f t="shared" ref="AH161:AW161" si="95">E151</f>
        <v>46281</v>
      </c>
      <c r="AI161" s="123">
        <f t="shared" si="95"/>
        <v>46282</v>
      </c>
      <c r="AJ161" s="123">
        <f t="shared" si="95"/>
        <v>46283</v>
      </c>
      <c r="AK161" s="123">
        <f t="shared" si="95"/>
        <v>46284</v>
      </c>
      <c r="AL161" s="123">
        <f t="shared" si="95"/>
        <v>46285</v>
      </c>
      <c r="AM161" s="123">
        <f t="shared" si="95"/>
        <v>46286</v>
      </c>
      <c r="AN161" s="123">
        <f t="shared" si="95"/>
        <v>46287</v>
      </c>
      <c r="AO161" s="123">
        <f t="shared" si="95"/>
        <v>46288</v>
      </c>
      <c r="AP161" s="123">
        <f t="shared" si="95"/>
        <v>46289</v>
      </c>
      <c r="AQ161" s="123">
        <f t="shared" si="95"/>
        <v>46290</v>
      </c>
      <c r="AR161" s="123">
        <f t="shared" si="95"/>
        <v>46291</v>
      </c>
      <c r="AS161" s="123">
        <f t="shared" si="95"/>
        <v>46292</v>
      </c>
      <c r="AT161" s="123">
        <f t="shared" si="95"/>
        <v>46293</v>
      </c>
      <c r="AU161" s="123">
        <f t="shared" si="95"/>
        <v>46294</v>
      </c>
      <c r="AV161" s="123">
        <f t="shared" si="95"/>
        <v>46295</v>
      </c>
      <c r="AW161" s="123" t="str">
        <f t="shared" si="95"/>
        <v/>
      </c>
    </row>
    <row r="162" spans="1:49" ht="15" thickBot="1" x14ac:dyDescent="0.45">
      <c r="A162" s="96" t="s">
        <v>61</v>
      </c>
      <c r="C162" s="142"/>
      <c r="D162" s="21" t="s">
        <v>75</v>
      </c>
      <c r="E162" s="55">
        <v>8.3333333333333329E-2</v>
      </c>
      <c r="F162" s="55">
        <v>8.3333333333333329E-2</v>
      </c>
      <c r="G162" s="55">
        <v>8.3333333333333329E-2</v>
      </c>
      <c r="H162" s="55"/>
      <c r="I162" s="55"/>
      <c r="J162" s="55"/>
      <c r="K162" s="55"/>
      <c r="L162" s="55"/>
      <c r="M162" s="55"/>
      <c r="N162" s="55"/>
      <c r="O162" s="55"/>
      <c r="P162" s="55"/>
      <c r="Q162" s="55"/>
      <c r="R162" s="55"/>
      <c r="S162" s="55"/>
      <c r="T162" s="57"/>
      <c r="V162" s="137"/>
      <c r="W162" s="138"/>
      <c r="X162" s="79" t="s">
        <v>6</v>
      </c>
      <c r="Y162" s="80"/>
      <c r="Z162" s="79"/>
      <c r="AA162" s="81">
        <f>COUNTA(E148:T148)+COUNTA(E162:T162)</f>
        <v>12</v>
      </c>
      <c r="AB162" s="79" t="s">
        <v>39</v>
      </c>
      <c r="AC162" s="116">
        <f>SUM(AH148:AW148)/60+SUM(AH162:AW162)/60</f>
        <v>23</v>
      </c>
      <c r="AD162" s="82" t="s">
        <v>37</v>
      </c>
      <c r="AE162" s="83">
        <f>IFERROR(ROUND(AC162/8-AA152*AA161/AA151,2),"")</f>
        <v>1.33</v>
      </c>
      <c r="AH162" s="128">
        <f>VALUE(HOUR(E162)*60+MINUTE(E162))</f>
        <v>120</v>
      </c>
      <c r="AI162" s="128">
        <f t="shared" ref="AI162" si="96">VALUE(HOUR(F162)*60+MINUTE(F162))</f>
        <v>120</v>
      </c>
      <c r="AJ162" s="128">
        <f t="shared" ref="AJ162" si="97">VALUE(HOUR(G162)*60+MINUTE(G162))</f>
        <v>120</v>
      </c>
      <c r="AK162" s="128">
        <f t="shared" ref="AK162" si="98">VALUE(HOUR(H162)*60+MINUTE(H162))</f>
        <v>0</v>
      </c>
      <c r="AL162" s="128">
        <f t="shared" ref="AL162" si="99">VALUE(HOUR(I162)*60+MINUTE(I162))</f>
        <v>0</v>
      </c>
      <c r="AM162" s="128">
        <f t="shared" ref="AM162" si="100">VALUE(HOUR(J162)*60+MINUTE(J162))</f>
        <v>0</v>
      </c>
      <c r="AN162" s="128">
        <f t="shared" ref="AN162" si="101">VALUE(HOUR(K162)*60+MINUTE(K162))</f>
        <v>0</v>
      </c>
      <c r="AO162" s="128">
        <f t="shared" ref="AO162" si="102">VALUE(HOUR(L162)*60+MINUTE(L162))</f>
        <v>0</v>
      </c>
      <c r="AP162" s="128">
        <f t="shared" ref="AP162" si="103">VALUE(HOUR(M162)*60+MINUTE(M162))</f>
        <v>0</v>
      </c>
      <c r="AQ162" s="128">
        <f t="shared" ref="AQ162" si="104">VALUE(HOUR(N162)*60+MINUTE(N162))</f>
        <v>0</v>
      </c>
      <c r="AR162" s="128">
        <f t="shared" ref="AR162" si="105">VALUE(HOUR(O162)*60+MINUTE(O162))</f>
        <v>0</v>
      </c>
      <c r="AS162" s="128">
        <f t="shared" ref="AS162" si="106">VALUE(HOUR(P162)*60+MINUTE(P162))</f>
        <v>0</v>
      </c>
      <c r="AT162" s="128">
        <f t="shared" ref="AT162" si="107">VALUE(HOUR(Q162)*60+MINUTE(Q162))</f>
        <v>0</v>
      </c>
      <c r="AU162" s="128">
        <f t="shared" ref="AU162" si="108">VALUE(HOUR(R162)*60+MINUTE(R162))</f>
        <v>0</v>
      </c>
      <c r="AV162" s="128">
        <f t="shared" ref="AV162" si="109">VALUE(HOUR(S162)*60+MINUTE(S162))</f>
        <v>0</v>
      </c>
      <c r="AW162" s="128">
        <f t="shared" ref="AW162" si="110">VALUE(HOUR(T162)*60+MINUTE(T162))</f>
        <v>0</v>
      </c>
    </row>
    <row r="163" spans="1:49" ht="15" thickTop="1" x14ac:dyDescent="0.15">
      <c r="A163" s="96" t="s">
        <v>61</v>
      </c>
      <c r="C163" s="89" t="s">
        <v>48</v>
      </c>
      <c r="V163" s="100"/>
      <c r="W163" s="101"/>
      <c r="X163" s="101"/>
      <c r="Y163" s="101"/>
      <c r="Z163" s="101"/>
      <c r="AA163" s="101"/>
      <c r="AB163" s="117" t="s">
        <v>66</v>
      </c>
      <c r="AC163" s="102"/>
      <c r="AD163" s="103"/>
      <c r="AE163" s="108">
        <f>IFERROR(AE157+AE162,0)</f>
        <v>1.33</v>
      </c>
    </row>
    <row r="164" spans="1:49" s="48" customFormat="1" ht="15" thickBot="1" x14ac:dyDescent="0.2">
      <c r="A164" s="96" t="s">
        <v>61</v>
      </c>
      <c r="C164" s="90" t="s">
        <v>76</v>
      </c>
      <c r="F164" s="8"/>
      <c r="G164" s="8"/>
      <c r="H164" s="8"/>
      <c r="I164" s="8"/>
      <c r="V164" s="104"/>
      <c r="W164" s="105"/>
      <c r="X164" s="105"/>
      <c r="Y164" s="105"/>
      <c r="Z164" s="105"/>
      <c r="AA164" s="77"/>
      <c r="AB164" s="118" t="s">
        <v>67</v>
      </c>
      <c r="AC164" s="106"/>
      <c r="AD164" s="77"/>
      <c r="AE164" s="29">
        <f>IFERROR(AE121+AE163,0)</f>
        <v>0.81000000000000028</v>
      </c>
      <c r="AF164" s="8"/>
      <c r="AG164" s="99"/>
      <c r="AH164" s="99"/>
      <c r="AI164" s="99"/>
      <c r="AJ164" s="99"/>
      <c r="AK164" s="99"/>
      <c r="AL164" s="99"/>
      <c r="AM164" s="99"/>
      <c r="AN164" s="99"/>
      <c r="AO164" s="99"/>
      <c r="AP164" s="99"/>
      <c r="AQ164" s="99"/>
      <c r="AR164" s="99"/>
      <c r="AS164" s="99"/>
      <c r="AT164" s="99"/>
      <c r="AU164" s="99"/>
      <c r="AV164" s="99"/>
      <c r="AW164" s="99"/>
    </row>
    <row r="165" spans="1:49" s="48" customFormat="1" ht="12" x14ac:dyDescent="0.15">
      <c r="A165" s="98" t="s">
        <v>61</v>
      </c>
      <c r="C165" s="90" t="s">
        <v>77</v>
      </c>
      <c r="V165" s="91" t="s">
        <v>57</v>
      </c>
      <c r="W165" s="91"/>
      <c r="X165" s="91"/>
      <c r="Y165" s="91"/>
      <c r="Z165" s="91"/>
      <c r="AA165" s="92"/>
      <c r="AB165" s="91"/>
      <c r="AC165" s="91"/>
      <c r="AD165" s="92"/>
      <c r="AE165" s="93"/>
      <c r="AG165" s="99"/>
      <c r="AH165" s="99"/>
      <c r="AI165" s="99"/>
      <c r="AJ165" s="99"/>
      <c r="AK165" s="99"/>
      <c r="AL165" s="99"/>
      <c r="AM165" s="99"/>
      <c r="AN165" s="99"/>
      <c r="AO165" s="99"/>
      <c r="AP165" s="99"/>
      <c r="AQ165" s="99"/>
      <c r="AR165" s="99"/>
      <c r="AS165" s="99"/>
      <c r="AT165" s="99"/>
      <c r="AU165" s="99"/>
      <c r="AV165" s="99"/>
      <c r="AW165" s="99"/>
    </row>
    <row r="166" spans="1:49" s="48" customFormat="1" ht="12" x14ac:dyDescent="0.15">
      <c r="A166" s="98" t="s">
        <v>61</v>
      </c>
      <c r="C166" s="90" t="s">
        <v>73</v>
      </c>
      <c r="V166" s="94" t="s">
        <v>59</v>
      </c>
      <c r="W166" s="91"/>
      <c r="X166" s="91"/>
      <c r="Y166" s="91"/>
      <c r="Z166" s="91"/>
      <c r="AA166" s="92"/>
      <c r="AB166" s="91"/>
      <c r="AC166" s="91"/>
      <c r="AD166" s="92"/>
      <c r="AE166" s="93"/>
      <c r="AG166" s="99"/>
      <c r="AH166" s="99"/>
      <c r="AI166" s="99"/>
      <c r="AJ166" s="99"/>
      <c r="AK166" s="99"/>
      <c r="AL166" s="99"/>
      <c r="AM166" s="99"/>
      <c r="AN166" s="99"/>
      <c r="AO166" s="99"/>
      <c r="AP166" s="99"/>
      <c r="AQ166" s="99"/>
      <c r="AR166" s="99"/>
      <c r="AS166" s="99"/>
      <c r="AT166" s="99"/>
      <c r="AU166" s="99"/>
      <c r="AV166" s="99"/>
      <c r="AW166" s="99"/>
    </row>
    <row r="167" spans="1:49" s="48" customFormat="1" ht="12" x14ac:dyDescent="0.15">
      <c r="A167" s="98" t="s">
        <v>61</v>
      </c>
      <c r="C167" s="90" t="s">
        <v>72</v>
      </c>
      <c r="V167" s="95" t="s">
        <v>58</v>
      </c>
      <c r="W167" s="91"/>
      <c r="X167" s="91"/>
      <c r="Y167" s="91"/>
      <c r="Z167" s="91"/>
      <c r="AA167" s="92"/>
      <c r="AB167" s="91"/>
      <c r="AC167" s="91"/>
      <c r="AD167" s="92"/>
      <c r="AE167" s="93"/>
      <c r="AG167" s="99"/>
      <c r="AH167" s="99"/>
      <c r="AI167" s="99"/>
      <c r="AJ167" s="99"/>
      <c r="AK167" s="99"/>
      <c r="AL167" s="99"/>
      <c r="AM167" s="99"/>
      <c r="AN167" s="99"/>
      <c r="AO167" s="99"/>
      <c r="AP167" s="99"/>
      <c r="AQ167" s="99"/>
      <c r="AR167" s="99"/>
      <c r="AS167" s="99"/>
      <c r="AT167" s="99"/>
      <c r="AU167" s="99"/>
      <c r="AV167" s="99"/>
      <c r="AW167" s="99"/>
    </row>
    <row r="168" spans="1:49" s="48" customFormat="1" ht="12" x14ac:dyDescent="0.15">
      <c r="A168" s="98" t="s">
        <v>61</v>
      </c>
      <c r="C168" s="90" t="s">
        <v>78</v>
      </c>
      <c r="V168" s="94" t="s">
        <v>60</v>
      </c>
      <c r="W168" s="91"/>
      <c r="X168" s="91"/>
      <c r="Y168" s="91"/>
      <c r="Z168" s="91"/>
      <c r="AA168" s="92"/>
      <c r="AB168" s="91"/>
      <c r="AC168" s="91"/>
      <c r="AD168" s="92"/>
      <c r="AE168" s="93"/>
      <c r="AG168" s="99"/>
      <c r="AH168" s="99"/>
      <c r="AI168" s="99"/>
      <c r="AJ168" s="99"/>
      <c r="AK168" s="99"/>
      <c r="AL168" s="99"/>
      <c r="AM168" s="99"/>
      <c r="AN168" s="99"/>
      <c r="AO168" s="99"/>
      <c r="AP168" s="99"/>
      <c r="AQ168" s="99"/>
      <c r="AR168" s="99"/>
      <c r="AS168" s="99"/>
      <c r="AT168" s="99"/>
      <c r="AU168" s="99"/>
      <c r="AV168" s="99"/>
      <c r="AW168" s="99"/>
    </row>
    <row r="169" spans="1:49" s="48" customFormat="1" ht="12" x14ac:dyDescent="0.15">
      <c r="A169" s="98" t="s">
        <v>61</v>
      </c>
      <c r="C169" s="90" t="s">
        <v>79</v>
      </c>
      <c r="V169" s="95" t="s">
        <v>62</v>
      </c>
      <c r="W169" s="91"/>
      <c r="X169" s="91"/>
      <c r="Y169" s="91"/>
      <c r="Z169" s="91"/>
      <c r="AA169" s="92"/>
      <c r="AB169" s="91"/>
      <c r="AC169" s="91"/>
      <c r="AD169" s="92"/>
      <c r="AE169" s="93"/>
      <c r="AG169" s="99"/>
      <c r="AH169" s="99"/>
      <c r="AI169" s="99"/>
      <c r="AJ169" s="99"/>
      <c r="AK169" s="99"/>
      <c r="AL169" s="99"/>
      <c r="AM169" s="99"/>
      <c r="AN169" s="99"/>
      <c r="AO169" s="99"/>
      <c r="AP169" s="99"/>
      <c r="AQ169" s="99"/>
      <c r="AR169" s="99"/>
      <c r="AS169" s="99"/>
      <c r="AT169" s="99"/>
      <c r="AU169" s="99"/>
      <c r="AV169" s="99"/>
      <c r="AW169" s="99"/>
    </row>
    <row r="170" spans="1:49" s="48" customFormat="1" ht="12" x14ac:dyDescent="0.15">
      <c r="A170" s="98" t="s">
        <v>61</v>
      </c>
      <c r="C170" s="90" t="s">
        <v>80</v>
      </c>
      <c r="V170" s="48" t="s">
        <v>68</v>
      </c>
      <c r="AA170" s="49"/>
      <c r="AD170" s="49"/>
      <c r="AE170" s="50"/>
      <c r="AG170" s="99"/>
      <c r="AH170" s="99"/>
      <c r="AI170" s="99"/>
      <c r="AJ170" s="99"/>
      <c r="AK170" s="99"/>
      <c r="AL170" s="99"/>
      <c r="AM170" s="99"/>
      <c r="AN170" s="99"/>
      <c r="AO170" s="99"/>
      <c r="AP170" s="99"/>
      <c r="AQ170" s="99"/>
      <c r="AR170" s="99"/>
      <c r="AS170" s="99"/>
      <c r="AT170" s="99"/>
      <c r="AU170" s="99"/>
      <c r="AV170" s="99"/>
      <c r="AW170" s="99"/>
    </row>
    <row r="171" spans="1:49" s="48" customFormat="1" ht="12" x14ac:dyDescent="0.15">
      <c r="A171" s="98" t="s">
        <v>61</v>
      </c>
      <c r="C171" s="90" t="s">
        <v>82</v>
      </c>
      <c r="V171" s="47" t="s">
        <v>69</v>
      </c>
      <c r="AA171" s="49"/>
      <c r="AD171" s="49"/>
      <c r="AE171" s="50"/>
      <c r="AG171" s="99"/>
      <c r="AH171" s="99"/>
      <c r="AI171" s="99"/>
      <c r="AJ171" s="99"/>
      <c r="AK171" s="99"/>
      <c r="AL171" s="99"/>
      <c r="AM171" s="99"/>
      <c r="AN171" s="99"/>
      <c r="AO171" s="99"/>
      <c r="AP171" s="99"/>
      <c r="AQ171" s="99"/>
      <c r="AR171" s="99"/>
      <c r="AS171" s="99"/>
      <c r="AT171" s="99"/>
      <c r="AU171" s="99"/>
      <c r="AV171" s="99"/>
      <c r="AW171" s="99"/>
    </row>
    <row r="172" spans="1:49" s="48" customFormat="1" ht="12" x14ac:dyDescent="0.15">
      <c r="A172" s="98" t="s">
        <v>61</v>
      </c>
      <c r="C172" s="90" t="s">
        <v>83</v>
      </c>
      <c r="V172" s="47" t="s">
        <v>88</v>
      </c>
      <c r="AG172" s="99"/>
      <c r="AH172" s="99"/>
      <c r="AI172" s="99"/>
      <c r="AJ172" s="99"/>
      <c r="AK172" s="99"/>
      <c r="AL172" s="99"/>
      <c r="AM172" s="99"/>
      <c r="AN172" s="99"/>
      <c r="AO172" s="99"/>
      <c r="AP172" s="99"/>
      <c r="AQ172" s="99"/>
      <c r="AR172" s="99"/>
      <c r="AS172" s="99"/>
      <c r="AT172" s="99"/>
      <c r="AU172" s="99"/>
      <c r="AV172" s="99"/>
      <c r="AW172" s="99"/>
    </row>
    <row r="173" spans="1:49" x14ac:dyDescent="0.15">
      <c r="A173" s="98" t="s">
        <v>61</v>
      </c>
      <c r="B173" s="48"/>
      <c r="C173" s="90" t="s">
        <v>81</v>
      </c>
      <c r="F173" s="48"/>
      <c r="G173" s="48"/>
      <c r="H173" s="48"/>
      <c r="I173" s="48"/>
      <c r="V173" s="48"/>
      <c r="W173" s="48"/>
      <c r="X173" s="48"/>
      <c r="Y173" s="48"/>
      <c r="Z173" s="48"/>
      <c r="AA173" s="48"/>
      <c r="AB173" s="48"/>
      <c r="AC173" s="48"/>
      <c r="AD173" s="48"/>
      <c r="AE173" s="48"/>
    </row>
    <row r="174" spans="1:49" x14ac:dyDescent="0.15">
      <c r="A174" s="98" t="s">
        <v>61</v>
      </c>
      <c r="C174" s="90" t="s">
        <v>84</v>
      </c>
      <c r="V174" s="48"/>
      <c r="W174" s="48"/>
      <c r="X174" s="48"/>
      <c r="Y174" s="48"/>
      <c r="Z174" s="48"/>
      <c r="AA174" s="48"/>
      <c r="AB174" s="48"/>
      <c r="AC174" s="48"/>
      <c r="AD174" s="48"/>
      <c r="AE174" s="48"/>
    </row>
    <row r="175" spans="1:49" x14ac:dyDescent="0.15">
      <c r="A175" s="98" t="s">
        <v>61</v>
      </c>
      <c r="C175" s="89" t="s">
        <v>49</v>
      </c>
      <c r="V175" s="48"/>
      <c r="W175" s="48"/>
      <c r="X175" s="48"/>
      <c r="Y175" s="48"/>
      <c r="Z175" s="48"/>
      <c r="AA175" s="48"/>
      <c r="AB175" s="48"/>
      <c r="AC175" s="48"/>
      <c r="AD175" s="48"/>
      <c r="AE175" s="48"/>
    </row>
    <row r="176" spans="1:49" x14ac:dyDescent="0.15">
      <c r="A176" s="98" t="s">
        <v>61</v>
      </c>
      <c r="C176" s="90" t="s">
        <v>50</v>
      </c>
      <c r="V176" s="48"/>
      <c r="W176" s="48"/>
      <c r="X176" s="48"/>
      <c r="Y176" s="48"/>
      <c r="Z176" s="48"/>
      <c r="AA176" s="48"/>
      <c r="AB176" s="48"/>
      <c r="AC176" s="48"/>
      <c r="AD176" s="48"/>
      <c r="AE176" s="48"/>
    </row>
    <row r="177" spans="1:49" x14ac:dyDescent="0.4">
      <c r="A177" s="98" t="s">
        <v>61</v>
      </c>
      <c r="V177" s="48"/>
      <c r="W177" s="48"/>
      <c r="X177" s="48"/>
      <c r="Y177" s="48"/>
      <c r="Z177" s="48"/>
      <c r="AA177" s="48"/>
      <c r="AB177" s="48"/>
      <c r="AC177" s="48"/>
      <c r="AD177" s="48"/>
      <c r="AE177" s="48"/>
    </row>
    <row r="181" spans="1:49" x14ac:dyDescent="0.4">
      <c r="V181" s="48"/>
      <c r="W181" s="48"/>
      <c r="X181" s="48"/>
      <c r="Y181" s="48"/>
      <c r="Z181" s="48"/>
      <c r="AA181" s="49"/>
      <c r="AB181" s="48"/>
      <c r="AC181" s="48"/>
      <c r="AD181" s="49"/>
      <c r="AE181" s="50"/>
    </row>
    <row r="182" spans="1:49" s="48" customFormat="1" ht="11.25" x14ac:dyDescent="0.4">
      <c r="A182" s="99"/>
      <c r="C182" s="47"/>
      <c r="AA182" s="49"/>
      <c r="AD182" s="49"/>
      <c r="AE182" s="50"/>
      <c r="AG182" s="99"/>
      <c r="AH182" s="99"/>
      <c r="AI182" s="99"/>
      <c r="AJ182" s="99"/>
      <c r="AK182" s="99"/>
      <c r="AL182" s="99"/>
      <c r="AM182" s="99"/>
      <c r="AN182" s="99"/>
      <c r="AO182" s="99"/>
      <c r="AP182" s="99"/>
      <c r="AQ182" s="99"/>
      <c r="AR182" s="99"/>
      <c r="AS182" s="99"/>
      <c r="AT182" s="99"/>
      <c r="AU182" s="99"/>
      <c r="AV182" s="99"/>
      <c r="AW182" s="99"/>
    </row>
    <row r="183" spans="1:49" s="48" customFormat="1" ht="11.25" x14ac:dyDescent="0.4">
      <c r="A183" s="99"/>
      <c r="AA183" s="49"/>
      <c r="AD183" s="49"/>
      <c r="AE183" s="50"/>
      <c r="AG183" s="99"/>
      <c r="AH183" s="99"/>
      <c r="AI183" s="99"/>
      <c r="AJ183" s="99"/>
      <c r="AK183" s="99"/>
      <c r="AL183" s="99"/>
      <c r="AM183" s="99"/>
      <c r="AN183" s="99"/>
      <c r="AO183" s="99"/>
      <c r="AP183" s="99"/>
      <c r="AQ183" s="99"/>
      <c r="AR183" s="99"/>
      <c r="AS183" s="99"/>
      <c r="AT183" s="99"/>
      <c r="AU183" s="99"/>
      <c r="AV183" s="99"/>
      <c r="AW183" s="99"/>
    </row>
    <row r="184" spans="1:49" s="48" customFormat="1" ht="11.25" x14ac:dyDescent="0.4">
      <c r="A184" s="99"/>
      <c r="AA184" s="49"/>
      <c r="AD184" s="49"/>
      <c r="AE184" s="50"/>
      <c r="AG184" s="99"/>
      <c r="AH184" s="99"/>
      <c r="AI184" s="99"/>
      <c r="AJ184" s="99"/>
      <c r="AK184" s="99"/>
      <c r="AL184" s="99"/>
      <c r="AM184" s="99"/>
      <c r="AN184" s="99"/>
      <c r="AO184" s="99"/>
      <c r="AP184" s="99"/>
      <c r="AQ184" s="99"/>
      <c r="AR184" s="99"/>
      <c r="AS184" s="99"/>
      <c r="AT184" s="99"/>
      <c r="AU184" s="99"/>
      <c r="AV184" s="99"/>
      <c r="AW184" s="99"/>
    </row>
    <row r="185" spans="1:49" s="48" customFormat="1" ht="11.25" x14ac:dyDescent="0.4">
      <c r="A185" s="99"/>
      <c r="AA185" s="49"/>
      <c r="AD185" s="49"/>
      <c r="AE185" s="50"/>
      <c r="AG185" s="99"/>
      <c r="AH185" s="99"/>
      <c r="AI185" s="99"/>
      <c r="AJ185" s="99"/>
      <c r="AK185" s="99"/>
      <c r="AL185" s="99"/>
      <c r="AM185" s="99"/>
      <c r="AN185" s="99"/>
      <c r="AO185" s="99"/>
      <c r="AP185" s="99"/>
      <c r="AQ185" s="99"/>
      <c r="AR185" s="99"/>
      <c r="AS185" s="99"/>
      <c r="AT185" s="99"/>
      <c r="AU185" s="99"/>
      <c r="AV185" s="99"/>
      <c r="AW185" s="99"/>
    </row>
  </sheetData>
  <mergeCells count="107">
    <mergeCell ref="C2:AE2"/>
    <mergeCell ref="C3:I3"/>
    <mergeCell ref="C4:I4"/>
    <mergeCell ref="C7:D7"/>
    <mergeCell ref="E7:T7"/>
    <mergeCell ref="C8:D8"/>
    <mergeCell ref="AB21:AC21"/>
    <mergeCell ref="AD21:AE21"/>
    <mergeCell ref="C22:D22"/>
    <mergeCell ref="V22:X22"/>
    <mergeCell ref="C9:D9"/>
    <mergeCell ref="C13:C14"/>
    <mergeCell ref="C15:C17"/>
    <mergeCell ref="C18:C19"/>
    <mergeCell ref="C21:D21"/>
    <mergeCell ref="C10:C12"/>
    <mergeCell ref="C23:D23"/>
    <mergeCell ref="W23:X23"/>
    <mergeCell ref="C27:C28"/>
    <mergeCell ref="V27:W28"/>
    <mergeCell ref="C24:C26"/>
    <mergeCell ref="V24:W26"/>
    <mergeCell ref="E21:T21"/>
    <mergeCell ref="V21:Y21"/>
    <mergeCell ref="Z21:AA21"/>
    <mergeCell ref="AB64:AC64"/>
    <mergeCell ref="AD64:AE64"/>
    <mergeCell ref="C51:D51"/>
    <mergeCell ref="C52:D52"/>
    <mergeCell ref="C56:C57"/>
    <mergeCell ref="C58:C60"/>
    <mergeCell ref="C61:C62"/>
    <mergeCell ref="C53:C55"/>
    <mergeCell ref="C29:C31"/>
    <mergeCell ref="V29:W31"/>
    <mergeCell ref="C32:C33"/>
    <mergeCell ref="V32:W33"/>
    <mergeCell ref="C50:D50"/>
    <mergeCell ref="E50:T50"/>
    <mergeCell ref="C65:D65"/>
    <mergeCell ref="V65:X65"/>
    <mergeCell ref="C66:D66"/>
    <mergeCell ref="W66:X66"/>
    <mergeCell ref="V67:W69"/>
    <mergeCell ref="C64:D64"/>
    <mergeCell ref="E64:T64"/>
    <mergeCell ref="V64:Y64"/>
    <mergeCell ref="Z64:AA64"/>
    <mergeCell ref="C93:D93"/>
    <mergeCell ref="E93:T93"/>
    <mergeCell ref="C94:D94"/>
    <mergeCell ref="C95:D95"/>
    <mergeCell ref="C99:C100"/>
    <mergeCell ref="C70:C71"/>
    <mergeCell ref="V70:W71"/>
    <mergeCell ref="C72:C74"/>
    <mergeCell ref="V72:W74"/>
    <mergeCell ref="C75:C76"/>
    <mergeCell ref="V75:W76"/>
    <mergeCell ref="V115:W117"/>
    <mergeCell ref="V110:W112"/>
    <mergeCell ref="AB107:AC107"/>
    <mergeCell ref="AD107:AE107"/>
    <mergeCell ref="C108:D108"/>
    <mergeCell ref="V108:X108"/>
    <mergeCell ref="C109:D109"/>
    <mergeCell ref="W109:X109"/>
    <mergeCell ref="C101:C103"/>
    <mergeCell ref="C104:C105"/>
    <mergeCell ref="C107:D107"/>
    <mergeCell ref="E107:T107"/>
    <mergeCell ref="V107:Y107"/>
    <mergeCell ref="Z107:AA107"/>
    <mergeCell ref="Z150:AA150"/>
    <mergeCell ref="AB150:AC150"/>
    <mergeCell ref="AD150:AE150"/>
    <mergeCell ref="C151:D151"/>
    <mergeCell ref="V151:X151"/>
    <mergeCell ref="C142:C143"/>
    <mergeCell ref="C144:C146"/>
    <mergeCell ref="C147:C148"/>
    <mergeCell ref="C150:D150"/>
    <mergeCell ref="E150:T150"/>
    <mergeCell ref="C153:C155"/>
    <mergeCell ref="C139:C141"/>
    <mergeCell ref="C110:C112"/>
    <mergeCell ref="C96:C98"/>
    <mergeCell ref="C67:C69"/>
    <mergeCell ref="C158:C160"/>
    <mergeCell ref="V158:W160"/>
    <mergeCell ref="C161:C162"/>
    <mergeCell ref="V161:W162"/>
    <mergeCell ref="C152:D152"/>
    <mergeCell ref="W152:X152"/>
    <mergeCell ref="C156:C157"/>
    <mergeCell ref="V156:W157"/>
    <mergeCell ref="V153:W155"/>
    <mergeCell ref="V150:Y150"/>
    <mergeCell ref="C118:C119"/>
    <mergeCell ref="V118:W119"/>
    <mergeCell ref="C136:D136"/>
    <mergeCell ref="E136:T136"/>
    <mergeCell ref="C137:D137"/>
    <mergeCell ref="C138:D138"/>
    <mergeCell ref="C113:C114"/>
    <mergeCell ref="V113:W114"/>
    <mergeCell ref="C115:C117"/>
  </mergeCells>
  <phoneticPr fontId="1"/>
  <conditionalFormatting sqref="E9:T9">
    <cfRule type="cellIs" dxfId="31" priority="37" operator="equal">
      <formula>"土"</formula>
    </cfRule>
    <cfRule type="cellIs" dxfId="30" priority="38" operator="equal">
      <formula>"日"</formula>
    </cfRule>
    <cfRule type="cellIs" dxfId="29" priority="39" operator="equal">
      <formula>"祝"</formula>
    </cfRule>
    <cfRule type="cellIs" dxfId="28" priority="40" operator="equal">
      <formula>"休"</formula>
    </cfRule>
  </conditionalFormatting>
  <conditionalFormatting sqref="E23:T23">
    <cfRule type="cellIs" dxfId="27" priority="33" operator="equal">
      <formula>"土"</formula>
    </cfRule>
    <cfRule type="cellIs" dxfId="26" priority="34" operator="equal">
      <formula>"日"</formula>
    </cfRule>
    <cfRule type="cellIs" dxfId="25" priority="35" operator="equal">
      <formula>"祝"</formula>
    </cfRule>
    <cfRule type="cellIs" dxfId="24" priority="36" operator="equal">
      <formula>"休"</formula>
    </cfRule>
  </conditionalFormatting>
  <conditionalFormatting sqref="E52:T52">
    <cfRule type="cellIs" dxfId="23" priority="9" operator="equal">
      <formula>"土"</formula>
    </cfRule>
    <cfRule type="cellIs" dxfId="22" priority="10" operator="equal">
      <formula>"日"</formula>
    </cfRule>
    <cfRule type="cellIs" dxfId="21" priority="11" operator="equal">
      <formula>"祝"</formula>
    </cfRule>
    <cfRule type="cellIs" dxfId="20" priority="12" operator="equal">
      <formula>"休"</formula>
    </cfRule>
  </conditionalFormatting>
  <conditionalFormatting sqref="E66:T66">
    <cfRule type="cellIs" dxfId="19" priority="25" operator="equal">
      <formula>"土"</formula>
    </cfRule>
    <cfRule type="cellIs" dxfId="18" priority="26" operator="equal">
      <formula>"日"</formula>
    </cfRule>
    <cfRule type="cellIs" dxfId="17" priority="27" operator="equal">
      <formula>"祝"</formula>
    </cfRule>
    <cfRule type="cellIs" dxfId="16" priority="28" operator="equal">
      <formula>"休"</formula>
    </cfRule>
  </conditionalFormatting>
  <conditionalFormatting sqref="E95:T95">
    <cfRule type="cellIs" dxfId="15" priority="5" operator="equal">
      <formula>"土"</formula>
    </cfRule>
    <cfRule type="cellIs" dxfId="14" priority="6" operator="equal">
      <formula>"日"</formula>
    </cfRule>
    <cfRule type="cellIs" dxfId="13" priority="7" operator="equal">
      <formula>"祝"</formula>
    </cfRule>
    <cfRule type="cellIs" dxfId="12" priority="8" operator="equal">
      <formula>"休"</formula>
    </cfRule>
  </conditionalFormatting>
  <conditionalFormatting sqref="E109:T109">
    <cfRule type="cellIs" dxfId="11" priority="21" operator="equal">
      <formula>"土"</formula>
    </cfRule>
    <cfRule type="cellIs" dxfId="10" priority="22" operator="equal">
      <formula>"日"</formula>
    </cfRule>
    <cfRule type="cellIs" dxfId="9" priority="23" operator="equal">
      <formula>"祝"</formula>
    </cfRule>
    <cfRule type="cellIs" dxfId="8" priority="24" operator="equal">
      <formula>"休"</formula>
    </cfRule>
  </conditionalFormatting>
  <conditionalFormatting sqref="E138:T138">
    <cfRule type="cellIs" dxfId="7" priority="1" operator="equal">
      <formula>"土"</formula>
    </cfRule>
    <cfRule type="cellIs" dxfId="6" priority="2" operator="equal">
      <formula>"日"</formula>
    </cfRule>
    <cfRule type="cellIs" dxfId="5" priority="3" operator="equal">
      <formula>"祝"</formula>
    </cfRule>
    <cfRule type="cellIs" dxfId="4" priority="4" operator="equal">
      <formula>"休"</formula>
    </cfRule>
  </conditionalFormatting>
  <conditionalFormatting sqref="E152:T152">
    <cfRule type="cellIs" dxfId="3" priority="13" operator="equal">
      <formula>"土"</formula>
    </cfRule>
    <cfRule type="cellIs" dxfId="2" priority="14" operator="equal">
      <formula>"日"</formula>
    </cfRule>
    <cfRule type="cellIs" dxfId="1" priority="15" operator="equal">
      <formula>"祝"</formula>
    </cfRule>
    <cfRule type="cellIs" dxfId="0" priority="16" operator="equal">
      <formula>"休"</formula>
    </cfRule>
  </conditionalFormatting>
  <dataValidations count="6">
    <dataValidation type="list" allowBlank="1" showInputMessage="1" showErrorMessage="1" sqref="E13:S13 E27:T27 E56:S56 E156:T156 E70:T70 E113:T113 E142:S142 E99:S99" xr:uid="{48DE8B6F-4402-453D-8C36-B2672EA7CED0}">
      <formula1>"◇,"</formula1>
    </dataValidation>
    <dataValidation type="list" allowBlank="1" showInputMessage="1" showErrorMessage="1" sqref="E10:S10 E24:T24 E53:S53 E96:S96 E139:S139 E67:T67 E110:T110 E153:T153" xr:uid="{16E6DCDA-43EB-4080-B08F-0B217A6340D4}">
      <formula1>"○,"</formula1>
    </dataValidation>
    <dataValidation type="list" allowBlank="1" showInputMessage="1" showErrorMessage="1" sqref="E68:T68 E97:S97 E140:S140 E54:S54 E111:T111 E154:T154 E11:S11 E25:T25" xr:uid="{70E6D641-07E2-4E5B-BFA1-2A2F4B486019}">
      <formula1>"●,"</formula1>
    </dataValidation>
    <dataValidation type="list" allowBlank="1" showInputMessage="1" showErrorMessage="1" sqref="E15:S15 E29:T29 E58:S58 E72:T72 E101:S101 E115:T115 E144:S144 E158:T158" xr:uid="{6FB7301C-E0B6-4942-BB3B-1434CA94EFA6}">
      <formula1>"△,"</formula1>
    </dataValidation>
    <dataValidation type="list" allowBlank="1" showInputMessage="1" showErrorMessage="1" sqref="E14:S14 E57:S57 E100:S100 E114:T114 E28:T28 E71:T71 E143:S143 E157:T157" xr:uid="{B569DC22-827F-4C8E-85B9-20F7240967EC}">
      <formula1>"◆,"</formula1>
    </dataValidation>
    <dataValidation type="list" allowBlank="1" showInputMessage="1" showErrorMessage="1" sqref="E104:S104 E118:T118 E161:T161 E32:T32 E18:S18 E75:T75 E61:S61 E147:S147" xr:uid="{FAC8EC3D-1822-4029-A6F1-FB56F450A4BD}">
      <formula1>"☆,"</formula1>
    </dataValidation>
  </dataValidations>
  <printOptions horizontalCentered="1"/>
  <pageMargins left="0.19685039370078741" right="0.19685039370078741" top="0.9055118110236221" bottom="0.47244094488188981" header="0.31496062992125984" footer="0.31496062992125984"/>
  <pageSetup paperSize="9" scale="71" fitToHeight="4" orientation="landscape" r:id="rId1"/>
  <rowBreaks count="3" manualBreakCount="3">
    <brk id="48" min="2" max="30" man="1"/>
    <brk id="91" min="2" max="30" man="1"/>
    <brk id="134" min="2"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初期設定</vt:lpstr>
      <vt:lpstr>様式</vt:lpstr>
      <vt:lpstr>(記載例用)初期設定</vt:lpstr>
      <vt:lpstr>記載例</vt:lpstr>
      <vt:lpstr>記載例!Print_Area</vt:lpstr>
      <vt:lpstr>様式!Print_Area</vt:lpstr>
      <vt:lpstr>記載例!Print_Titles</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田河　寧之</dc:creator>
  <cp:lastModifiedBy>田河　寧之</cp:lastModifiedBy>
  <cp:lastPrinted>2026-08-27T08:46:17Z</cp:lastPrinted>
  <dcterms:created xsi:type="dcterms:W3CDTF">2026-08-21T02:32:27Z</dcterms:created>
  <dcterms:modified xsi:type="dcterms:W3CDTF">2026-08-28T08:44:31Z</dcterms:modified>
</cp:coreProperties>
</file>