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484w$\作業用\財務調査G\財政状況資料集\R5決算\05 HP公表用\"/>
    </mc:Choice>
  </mc:AlternateContent>
  <xr:revisionPtr revIDLastSave="0" documentId="13_ncr:1_{104FECD7-B9C1-411F-BD60-7077078FB2BE}" xr6:coauthVersionLast="47" xr6:coauthVersionMax="47" xr10:uidLastSave="{00000000-0000-0000-0000-000000000000}"/>
  <bookViews>
    <workbookView xWindow="-28920" yWindow="-2025" windowWidth="29040" windowHeight="1584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3" i="10" l="1"/>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CO41" i="10" s="1"/>
  <c r="BW32" i="10"/>
  <c r="C32" i="10"/>
  <c r="U32" i="10" l="1"/>
  <c r="C33" i="10"/>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AM32" i="10"/>
  <c r="AM33" i="10" s="1"/>
  <c r="AM34" i="10" s="1"/>
</calcChain>
</file>

<file path=xl/sharedStrings.xml><?xml version="1.0" encoding="utf-8"?>
<sst xmlns="http://schemas.openxmlformats.org/spreadsheetml/2006/main" count="1151" uniqueCount="589">
  <si>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</si>
  <si>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</si>
  <si>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</si>
  <si>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</si>
  <si>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</si>
  <si>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</si>
  <si>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</si>
  <si>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</si>
  <si>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</si>
  <si>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</si>
  <si>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</si>
  <si>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</si>
  <si>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</si>
  <si>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</si>
  <si>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</si>
  <si>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</si>
  <si>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</si>
  <si>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</si>
  <si>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</si>
  <si>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</si>
  <si>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</si>
  <si>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</si>
  <si>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</si>
  <si>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</si>
  <si>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</si>
  <si>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</si>
  <si>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</si>
  <si>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</si>
  <si>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</si>
  <si>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</si>
  <si>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</si>
  <si>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</si>
  <si>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</si>
  <si>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</si>
  <si>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</si>
  <si>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</si>
  <si>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</si>
  <si>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</si>
  <si>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</si>
  <si>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</si>
  <si>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</si>
  <si>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</si>
  <si>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</si>
  <si>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</si>
  <si>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</si>
  <si>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</si>
  <si>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</si>
  <si>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</si>
  <si>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</si>
  <si>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</si>
  <si>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</si>
  <si>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</si>
  <si>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</si>
  <si>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</si>
  <si>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</si>
  <si>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</si>
  <si>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</si>
  <si>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</si>
  <si>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</si>
  <si>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</si>
  <si>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</si>
  <si>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</si>
  <si>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</si>
  <si>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</si>
  <si>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</si>
  <si>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</si>
  <si>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</si>
  <si>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</si>
  <si>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</si>
  <si>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</si>
  <si>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</si>
  <si>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</si>
  <si>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</si>
  <si>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</si>
  <si>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</si>
  <si>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</si>
  <si>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</si>
  <si>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</si>
  <si>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</si>
  <si>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</si>
  <si>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大阪府</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</si>
  <si>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</si>
  <si>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</si>
  <si>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</si>
  <si>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</si>
  <si>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</si>
  <si>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</si>
  <si>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</si>
  <si>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</si>
  <si>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</si>
  <si>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</si>
  <si>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</si>
  <si>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</si>
  <si>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</si>
  <si>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</si>
  <si>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</si>
  <si>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</si>
  <si>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</si>
  <si>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</si>
  <si>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</si>
  <si>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</si>
  <si>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</si>
  <si>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</si>
  <si>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</si>
  <si>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</si>
  <si>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</si>
  <si>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</si>
  <si>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</si>
  <si>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</si>
  <si>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</si>
  <si>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</si>
  <si>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</si>
  <si>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</si>
  <si>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</si>
  <si>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</si>
  <si>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</si>
  <si>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</si>
  <si>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</si>
  <si>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</si>
  <si>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</si>
  <si>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</si>
  <si>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</si>
  <si>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</si>
  <si>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</si>
  <si>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</si>
  <si>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</si>
  <si>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</si>
  <si>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</si>
  <si>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</si>
  <si>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</si>
  <si>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</si>
  <si>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</si>
  <si>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</si>
  <si>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</si>
  <si>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</si>
  <si>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</si>
  <si>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</si>
  <si>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</si>
  <si>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</si>
  <si>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</si>
  <si>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</si>
  <si>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</si>
  <si>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</si>
  <si>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</si>
  <si>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</si>
  <si>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</si>
  <si>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</si>
  <si>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</si>
  <si>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</si>
  <si>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</si>
  <si>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</si>
  <si>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</si>
  <si>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</si>
  <si>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</si>
  <si>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</si>
  <si>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</si>
  <si>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</si>
  <si>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</si>
  <si>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</si>
  <si>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</si>
  <si>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</si>
  <si>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</si>
  <si>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</si>
  <si>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</si>
  <si>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</si>
  <si>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</si>
  <si>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</si>
  <si>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</si>
  <si>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</si>
  <si>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</si>
  <si>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</si>
  <si>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</si>
  <si>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</si>
  <si>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</si>
  <si>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</si>
  <si>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</si>
  <si>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</si>
  <si>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</si>
  <si>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</si>
  <si>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</si>
  <si>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</si>
  <si>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</si>
  <si>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大阪府</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</si>
  <si>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</si>
  <si>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</si>
  <si>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</si>
  <si>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</si>
  <si>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</si>
  <si>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</si>
  <si>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</si>
  <si>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</si>
  <si>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</si>
  <si>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</si>
  <si>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</si>
  <si>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</si>
  <si>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</si>
  <si>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</si>
  <si>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</si>
  <si>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</si>
  <si>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</si>
  <si>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</si>
  <si>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</si>
  <si>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</si>
  <si>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</si>
  <si>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</si>
  <si>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</si>
  <si>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</si>
  <si>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</si>
  <si>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</si>
  <si>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</si>
  <si>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</si>
  <si>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</si>
  <si>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</si>
  <si>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</si>
  <si>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</si>
  <si>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</si>
  <si>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</si>
  <si>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</si>
  <si>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</si>
  <si>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</si>
  <si>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</si>
  <si>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</si>
  <si>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</si>
  <si>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</si>
  <si>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</si>
  <si>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</si>
  <si>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</si>
  <si>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</si>
  <si>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</si>
  <si>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</si>
  <si>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</si>
  <si>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</si>
  <si>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</si>
  <si>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</si>
  <si>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</si>
  <si>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</si>
  <si>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</si>
  <si>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</si>
  <si>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</si>
  <si>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</si>
  <si>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</si>
  <si>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</si>
  <si>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</si>
  <si>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</si>
  <si>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</si>
  <si>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</si>
  <si>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</si>
  <si>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</si>
  <si>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</si>
  <si>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</si>
  <si>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</si>
  <si>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</si>
  <si>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</si>
  <si>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</si>
  <si>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</si>
  <si>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</si>
  <si>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</si>
  <si>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</si>
  <si>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</si>
  <si>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</si>
  <si>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</si>
  <si>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</si>
  <si>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</si>
  <si>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</si>
  <si>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</si>
  <si>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</si>
  <si>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</si>
  <si>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</si>
  <si>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</si>
  <si>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</si>
  <si>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</si>
  <si>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</si>
  <si>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</si>
  <si>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</si>
  <si>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</si>
  <si>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</si>
  <si>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</si>
  <si>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</si>
  <si>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</si>
  <si>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</si>
  <si>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</si>
  <si>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</si>
  <si>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</si>
  <si>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</si>
  <si>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</si>
  <si>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</si>
  <si>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</si>
  <si>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</si>
  <si>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</si>
  <si>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</si>
  <si>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</si>
  <si>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</si>
  <si>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</si>
  <si>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</si>
  <si>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</si>
  <si>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</si>
  <si>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</si>
  <si>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</si>
  <si>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</si>
  <si>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</si>
  <si>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</si>
  <si>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</si>
  <si>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</si>
  <si>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</si>
  <si>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</si>
  <si>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</si>
  <si>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</si>
  <si>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</si>
  <si>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</si>
  <si>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</si>
  <si>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</si>
  <si>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</si>
  <si>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</si>
  <si>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</si>
  <si>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</si>
  <si>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</si>
  <si>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</si>
  <si>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</si>
  <si>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</si>
  <si>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</si>
  <si>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</si>
  <si>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</si>
  <si>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</si>
  <si>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</si>
  <si>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</si>
  <si>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</si>
  <si>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</si>
  <si>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</si>
  <si>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</si>
  <si>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</si>
  <si>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</si>
  <si>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</si>
  <si>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</si>
  <si>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</si>
  <si>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大阪府</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</si>
  <si>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</si>
  <si>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</si>
  <si>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</si>
  <si>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</si>
  <si>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</si>
  <si>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</si>
  <si>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</si>
  <si>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</si>
  <si>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</si>
  <si>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</si>
  <si>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</si>
  <si>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</si>
  <si>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</si>
  <si>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</si>
  <si>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</si>
  <si>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</si>
  <si>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</si>
  <si>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</si>
  <si>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</si>
  <si>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</si>
  <si>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日本万国博覧会記念公園事業特別会計</t>
    <phoneticPr fontId="3"/>
  </si>
  <si>
    <t>就農支援資金等特別会計</t>
    <phoneticPr fontId="3"/>
  </si>
  <si>
    <t>大阪府営住宅事業特別会計</t>
    <phoneticPr fontId="3"/>
  </si>
  <si>
    <t>関西国際空港関連事業特別会計</t>
    <phoneticPr fontId="3"/>
  </si>
  <si>
    <t>不動産調達特別会計</t>
    <phoneticPr fontId="3"/>
  </si>
  <si>
    <t>市町村施設整備資金特別会計</t>
    <phoneticPr fontId="3"/>
  </si>
  <si>
    <t>公債管理特別会計</t>
    <phoneticPr fontId="3"/>
  </si>
  <si>
    <t>地方消費税清算特別会計</t>
    <phoneticPr fontId="3"/>
  </si>
  <si>
    <t>母子父子寡婦福祉資金特別会計</t>
    <phoneticPr fontId="3"/>
  </si>
  <si>
    <t>中小企業振興資金特別会計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</si>
  <si>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</si>
  <si>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</si>
  <si>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</si>
  <si>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</si>
  <si>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</si>
  <si>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</si>
  <si>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</si>
  <si>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</si>
  <si>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</si>
  <si>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</si>
  <si>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</si>
  <si>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</si>
  <si>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</si>
  <si>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</si>
  <si>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</si>
  <si>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</si>
  <si>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大阪府中央卸売市場事業会計</t>
    <phoneticPr fontId="3"/>
  </si>
  <si>
    <t>法適用企業</t>
    <phoneticPr fontId="3"/>
  </si>
  <si>
    <t>大阪府流域下水道事業会計</t>
    <phoneticPr fontId="3"/>
  </si>
  <si>
    <t>大阪府まちづくり促進事業会計</t>
    <phoneticPr fontId="3"/>
  </si>
  <si>
    <t>港湾整備事業特別会計</t>
    <phoneticPr fontId="3"/>
  </si>
  <si>
    <t>法非適用企業</t>
    <phoneticPr fontId="3"/>
  </si>
  <si>
    <t>箕面北部丘陵整備事業特別会計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</si>
  <si>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</si>
  <si>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</si>
  <si>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</si>
  <si>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</si>
  <si>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</si>
  <si>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</si>
  <si>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</si>
  <si>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</si>
  <si>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</si>
  <si>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</si>
  <si>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</si>
  <si>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</si>
  <si>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</si>
  <si>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</si>
  <si>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</si>
  <si>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</si>
  <si>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</si>
  <si>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</si>
  <si>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</si>
  <si>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</si>
  <si>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</si>
  <si>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</si>
  <si>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</si>
  <si>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</si>
  <si>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</si>
  <si>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</si>
  <si>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</si>
  <si>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</si>
  <si>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</si>
  <si>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</si>
  <si>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</si>
  <si>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</si>
  <si>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</si>
  <si>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</si>
  <si>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</si>
  <si>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</si>
  <si>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</si>
  <si>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</si>
  <si>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</si>
  <si>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</si>
  <si>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</si>
  <si>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</si>
  <si>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</si>
  <si>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</si>
  <si>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</si>
  <si>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</si>
  <si>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</si>
  <si>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</si>
  <si>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</si>
  <si>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</si>
  <si>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</si>
  <si>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</si>
  <si>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</si>
  <si>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</si>
  <si>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</si>
  <si>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</si>
  <si>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</si>
  <si>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</si>
  <si>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</si>
  <si>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</si>
  <si>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</si>
  <si>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</si>
  <si>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</si>
  <si>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</si>
  <si>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</si>
  <si>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</si>
  <si>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</si>
  <si>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</si>
  <si>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</si>
  <si>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</si>
  <si>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</si>
  <si>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</si>
  <si>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</si>
  <si>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</si>
  <si>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</si>
  <si>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</si>
  <si>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</si>
  <si>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</si>
  <si>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</si>
  <si>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</si>
  <si>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</si>
  <si>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</si>
  <si>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</si>
  <si>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</si>
  <si>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</si>
  <si>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</si>
  <si>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</si>
  <si>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</si>
  <si>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</si>
  <si>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</si>
  <si>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</si>
  <si>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</si>
  <si>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</si>
  <si>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</si>
  <si>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</si>
  <si>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</si>
  <si>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</si>
  <si>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</si>
  <si>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</si>
  <si>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</si>
  <si>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</si>
  <si>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</si>
  <si>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</si>
  <si>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</si>
  <si>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</si>
  <si>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</si>
  <si>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</si>
  <si>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</si>
  <si>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</si>
  <si>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</si>
  <si>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</si>
  <si>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</si>
  <si>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</si>
  <si>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</si>
  <si>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</si>
  <si>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</si>
  <si>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</si>
  <si>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</si>
  <si>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</si>
  <si>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</si>
  <si>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</si>
  <si>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</si>
  <si>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</si>
  <si>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</si>
  <si>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</si>
  <si>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</si>
  <si>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</si>
  <si>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</si>
  <si>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</si>
  <si>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</si>
  <si>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</si>
  <si>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</si>
  <si>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0.11</t>
  </si>
  <si>
    <t>▲ 3.37</t>
  </si>
  <si>
    <t>▲ 0.89</t>
  </si>
  <si>
    <t>国民健康保険特別会計</t>
  </si>
  <si>
    <t>一般会計</t>
  </si>
  <si>
    <t>港湾整備事業特別会計</t>
  </si>
  <si>
    <t>大阪府流域下水道事業会計</t>
  </si>
  <si>
    <t>大阪府中央卸売市場事業会計</t>
  </si>
  <si>
    <t>大阪府まちづくり促進事業会計</t>
  </si>
  <si>
    <t>大阪府営住宅事業特別会計</t>
  </si>
  <si>
    <t>公債管理特別会計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</si>
  <si>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</si>
  <si>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</si>
  <si>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</si>
  <si>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</si>
  <si>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</si>
  <si>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</si>
  <si>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</si>
  <si>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</si>
  <si>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関西広域連合</t>
    <rPh sb="0" eb="2">
      <t>カンサイ</t>
    </rPh>
    <rPh sb="2" eb="4">
      <t>コウイキ</t>
    </rPh>
    <rPh sb="4" eb="6">
      <t>レンゴウ</t>
    </rPh>
    <phoneticPr fontId="2"/>
  </si>
  <si>
    <t>○</t>
  </si>
  <si>
    <t>大阪府都市整備推進センター</t>
  </si>
  <si>
    <t>関西・大阪二十一世紀協会</t>
  </si>
  <si>
    <t>大阪府みどり公社</t>
  </si>
  <si>
    <t>大阪府漁業振興基金</t>
  </si>
  <si>
    <t>大阪府地域支援人権金融公社</t>
  </si>
  <si>
    <t>大阪産業局</t>
    <rPh sb="0" eb="2">
      <t>オオサカ</t>
    </rPh>
    <rPh sb="2" eb="4">
      <t>サンギョウ</t>
    </rPh>
    <rPh sb="4" eb="5">
      <t>キョク</t>
    </rPh>
    <phoneticPr fontId="2"/>
  </si>
  <si>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</si>
  <si>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</si>
  <si>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</si>
  <si>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</si>
  <si>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</si>
  <si>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</si>
  <si>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</si>
  <si>
    <t>大阪国際児童文学振興財団</t>
  </si>
  <si>
    <t>大阪府育英会</t>
  </si>
  <si>
    <t>大阪府スポーツ協会</t>
  </si>
  <si>
    <t>大阪府文化財センター</t>
  </si>
  <si>
    <t>アジア・太平洋人権情報センター</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</si>
  <si>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</si>
  <si>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</si>
  <si>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</si>
  <si>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</si>
  <si>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</si>
  <si>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</si>
  <si>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</si>
  <si>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</si>
  <si>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</si>
  <si>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</si>
  <si>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大阪モノレール</t>
  </si>
  <si>
    <t>大阪外環状鉄道</t>
  </si>
  <si>
    <t>北大阪急行電鉄</t>
  </si>
  <si>
    <t>堺泉北埠頭</t>
  </si>
  <si>
    <t>大阪府住宅供給公社</t>
  </si>
  <si>
    <t>大阪府道路公社</t>
  </si>
  <si>
    <t>大阪府土地開発公社</t>
  </si>
  <si>
    <t>公立大学法人大阪</t>
    <rPh sb="0" eb="2">
      <t>コウリツ</t>
    </rPh>
    <rPh sb="2" eb="4">
      <t>ダイガク</t>
    </rPh>
    <rPh sb="4" eb="6">
      <t>ホウジン</t>
    </rPh>
    <rPh sb="6" eb="8">
      <t>オオサカ</t>
    </rPh>
    <phoneticPr fontId="2"/>
  </si>
  <si>
    <t>大阪府立病院機構</t>
  </si>
  <si>
    <t>大阪府立環境農林水産総合研究所</t>
  </si>
  <si>
    <t>関西国際空港土地保有</t>
  </si>
  <si>
    <t>大阪産業技術研究所</t>
  </si>
  <si>
    <t>大阪観光局</t>
  </si>
  <si>
    <t>大阪健康安全基盤研究所</t>
  </si>
  <si>
    <t>公共施設等整備基金</t>
    <phoneticPr fontId="3"/>
  </si>
  <si>
    <t>地域医療介護総合確保基金</t>
    <phoneticPr fontId="3"/>
  </si>
  <si>
    <t>府営住宅整備基金</t>
    <phoneticPr fontId="3"/>
  </si>
  <si>
    <t>日本万国博覧会記念公園基金</t>
    <phoneticPr fontId="3"/>
  </si>
  <si>
    <t>介護保険財政安定化基金</t>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</si>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</sst>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51E6-4290-A70A-E6557BA896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19687</c:v>
                </c:pt>
                <c:pt idx="1">
                  <c:v>19739</c:v>
                </c:pt>
                <c:pt idx="2">
                  <c:v>21759</c:v>
                </c:pt>
                <c:pt idx="3">
                  <c:v>21114</c:v>
                </c:pt>
                <c:pt idx="4">
                  <c:v>21399</c:v>
                </c:pt>
              </c:numCache>
            </c:numRef>
          </c:val>
          <c:smooth val="0"/>
          <c:extLst>
            <c:ext xmlns:c16="http://schemas.microsoft.com/office/drawing/2014/chart" uri="{C3380CC4-5D6E-409C-BE32-E72D297353CC}">
              <c16:uniqueId val="{00000001-51E6-4290-A70A-E6557BA8967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2.33</c:v>
                </c:pt>
                <c:pt idx="1">
                  <c:v>2.19</c:v>
                </c:pt>
                <c:pt idx="2">
                  <c:v>1.86</c:v>
                </c:pt>
                <c:pt idx="3">
                  <c:v>1.41</c:v>
                </c:pt>
                <c:pt idx="4">
                  <c:v>0.91</c:v>
                </c:pt>
              </c:numCache>
            </c:numRef>
          </c:val>
          <c:extLst>
            <c:ext xmlns:c16="http://schemas.microsoft.com/office/drawing/2014/chart" uri="{C3380CC4-5D6E-409C-BE32-E72D297353CC}">
              <c16:uniqueId val="{00000000-32F0-496F-97C1-349A4C0BF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c:v>
                </c:pt>
                <c:pt idx="1">
                  <c:v>10.68</c:v>
                </c:pt>
                <c:pt idx="2">
                  <c:v>21.89</c:v>
                </c:pt>
                <c:pt idx="3">
                  <c:v>20.05</c:v>
                </c:pt>
                <c:pt idx="4">
                  <c:v>19.62</c:v>
                </c:pt>
              </c:numCache>
            </c:numRef>
          </c:val>
          <c:extLst>
            <c:ext xmlns:c16="http://schemas.microsoft.com/office/drawing/2014/chart" uri="{C3380CC4-5D6E-409C-BE32-E72D297353CC}">
              <c16:uniqueId val="{00000001-32F0-496F-97C1-349A4C0BFFE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-0.11</c:v>
                </c:pt>
                <c:pt idx="2">
                  <c:v>10.53</c:v>
                </c:pt>
                <c:pt idx="3">
                  <c:v>-3.37</c:v>
                </c:pt>
                <c:pt idx="4">
                  <c:v>-0.89</c:v>
                </c:pt>
              </c:numCache>
            </c:numRef>
          </c:val>
          <c:smooth val="0"/>
          <c:extLst>
            <c:ext xmlns:c16="http://schemas.microsoft.com/office/drawing/2014/chart" uri="{C3380CC4-5D6E-409C-BE32-E72D297353CC}">
              <c16:uniqueId val="{00000002-32F0-496F-97C1-349A4C0BFFE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0.02</c:v>
                </c:pt>
                <c:pt idx="4">
                  <c:v>#N/A</c:v>
                </c:pt>
                <c:pt idx="5">
                  <c:v>0.01</c:v>
                </c:pt>
                <c:pt idx="6">
                  <c:v>#N/A</c:v>
                </c:pt>
                <c:pt idx="7">
                  <c:v>0.22</c:v>
                </c:pt>
                <c:pt idx="8">
                  <c:v>#N/A</c:v>
                </c:pt>
                <c:pt idx="9">
                  <c:v>0.02</c:v>
                </c:pt>
              </c:numCache>
            </c:numRef>
          </c:val>
          <c:extLst>
            <c:ext xmlns:c16="http://schemas.microsoft.com/office/drawing/2014/chart" uri="{C3380CC4-5D6E-409C-BE32-E72D297353CC}">
              <c16:uniqueId val="{00000000-99C5-4FA5-905A-06100D9013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C5-4FA5-905A-06100D90130E}"/>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9C5-4FA5-905A-06100D90130E}"/>
            </c:ext>
          </c:extLst>
        </c:ser>
        <c:ser>
          <c:idx val="3"/>
          <c:order val="3"/>
          <c:tx>
            <c:strRef>
              <c:f>データシート!$A$30</c:f>
              <c:strCache>
                <c:ptCount val="1"/>
                <c:pt idx="0">
                  <c:v>大阪府営住宅事業特別会計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0.05</c:v>
                </c:pt>
                <c:pt idx="4">
                  <c:v>#N/A</c:v>
                </c:pt>
                <c:pt idx="5">
                  <c:v>0.21</c:v>
                </c:pt>
                <c:pt idx="6">
                  <c:v>#N/A</c:v>
                </c:pt>
                <c:pt idx="7">
                  <c:v>0.05</c:v>
                </c:pt>
                <c:pt idx="8">
                  <c:v>#N/A</c:v>
                </c:pt>
                <c:pt idx="9">
                  <c:v>0.06</c:v>
                </c:pt>
              </c:numCache>
            </c:numRef>
          </c:val>
          <c:extLst>
            <c:ext xmlns:c16="http://schemas.microsoft.com/office/drawing/2014/chart" uri="{C3380CC4-5D6E-409C-BE32-E72D297353CC}">
              <c16:uniqueId val="{00000003-99C5-4FA5-905A-06100D90130E}"/>
            </c:ext>
          </c:extLst>
        </c:ser>
        <c:ser>
          <c:idx val="4"/>
          <c:order val="4"/>
          <c:tx>
            <c:strRef>
              <c:f>データシート!$A$31</c:f>
              <c:strCache>
                <c:ptCount val="1"/>
                <c:pt idx="0">
                  <c:v>大阪府まちづくり促進事業会計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1.08</c:v>
                </c:pt>
                <c:pt idx="2">
                  <c:v>#N/A</c:v>
                </c:pt>
                <c:pt idx="3">
                  <c:v>1.04</c:v>
                </c:pt>
                <c:pt idx="4">
                  <c:v>#N/A</c:v>
                </c:pt>
                <c:pt idx="5">
                  <c:v>1</c:v>
                </c:pt>
                <c:pt idx="6">
                  <c:v>#N/A</c:v>
                </c:pt>
                <c:pt idx="7">
                  <c:v>1.1100000000000001</c:v>
                </c:pt>
                <c:pt idx="8">
                  <c:v>#N/A</c:v>
                </c:pt>
                <c:pt idx="9">
                  <c:v>0.14000000000000001</c:v>
                </c:pt>
              </c:numCache>
            </c:numRef>
          </c:val>
          <c:extLst>
            <c:ext xmlns:c16="http://schemas.microsoft.com/office/drawing/2014/chart" uri="{C3380CC4-5D6E-409C-BE32-E72D297353CC}">
              <c16:uniqueId val="{00000004-99C5-4FA5-905A-06100D90130E}"/>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5-99C5-4FA5-905A-06100D90130E}"/>
            </c:ext>
          </c:extLst>
        </c:ser>
        <c:ser>
          <c:idx val="6"/>
          <c:order val="6"/>
          <c:tx>
            <c:strRef>
              <c:f>データシート!$A$33</c:f>
              <c:strCache>
                <c:ptCount val="1"/>
                <c:pt idx="0">
                  <c:v>大阪府流域下水道事業会計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0.12</c:v>
                </c:pt>
                <c:pt idx="4">
                  <c:v>#N/A</c:v>
                </c:pt>
                <c:pt idx="5">
                  <c:v>0.1</c:v>
                </c:pt>
                <c:pt idx="6">
                  <c:v>#N/A</c:v>
                </c:pt>
                <c:pt idx="7">
                  <c:v>0.13</c:v>
                </c:pt>
                <c:pt idx="8">
                  <c:v>#N/A</c:v>
                </c:pt>
                <c:pt idx="9">
                  <c:v>0.23</c:v>
                </c:pt>
              </c:numCache>
            </c:numRef>
          </c:val>
          <c:extLst>
            <c:ext xmlns:c16="http://schemas.microsoft.com/office/drawing/2014/chart" uri="{C3380CC4-5D6E-409C-BE32-E72D297353CC}">
              <c16:uniqueId val="{00000006-99C5-4FA5-905A-06100D90130E}"/>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7.0000000000000007E-2</c:v>
                </c:pt>
                <c:pt idx="6">
                  <c:v>#N/A</c:v>
                </c:pt>
                <c:pt idx="7">
                  <c:v>0.06</c:v>
                </c:pt>
                <c:pt idx="8">
                  <c:v>#N/A</c:v>
                </c:pt>
                <c:pt idx="9">
                  <c:v>0.36</c:v>
                </c:pt>
              </c:numCache>
            </c:numRef>
          </c:val>
          <c:extLst>
            <c:ext xmlns:c16="http://schemas.microsoft.com/office/drawing/2014/chart" uri="{C3380CC4-5D6E-409C-BE32-E72D297353CC}">
              <c16:uniqueId val="{00000007-99C5-4FA5-905A-06100D9013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1.82</c:v>
                </c:pt>
                <c:pt idx="2">
                  <c:v>#N/A</c:v>
                </c:pt>
                <c:pt idx="3">
                  <c:v>2.06</c:v>
                </c:pt>
                <c:pt idx="4">
                  <c:v>#N/A</c:v>
                </c:pt>
                <c:pt idx="5">
                  <c:v>1.59</c:v>
                </c:pt>
                <c:pt idx="6">
                  <c:v>#N/A</c:v>
                </c:pt>
                <c:pt idx="7">
                  <c:v>1.0900000000000001</c:v>
                </c:pt>
                <c:pt idx="8">
                  <c:v>#N/A</c:v>
                </c:pt>
                <c:pt idx="9">
                  <c:v>0.77</c:v>
                </c:pt>
              </c:numCache>
            </c:numRef>
          </c:val>
          <c:extLst>
            <c:ext xmlns:c16="http://schemas.microsoft.com/office/drawing/2014/chart" uri="{C3380CC4-5D6E-409C-BE32-E72D297353CC}">
              <c16:uniqueId val="{00000008-99C5-4FA5-905A-06100D90130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1.61</c:v>
                </c:pt>
                <c:pt idx="4">
                  <c:v>#N/A</c:v>
                </c:pt>
                <c:pt idx="5">
                  <c:v>1.1399999999999999</c:v>
                </c:pt>
                <c:pt idx="6">
                  <c:v>#N/A</c:v>
                </c:pt>
                <c:pt idx="7">
                  <c:v>0.47</c:v>
                </c:pt>
                <c:pt idx="8">
                  <c:v>#N/A</c:v>
                </c:pt>
                <c:pt idx="9">
                  <c:v>0.84</c:v>
                </c:pt>
              </c:numCache>
            </c:numRef>
          </c:val>
          <c:extLst>
            <c:ext xmlns:c16="http://schemas.microsoft.com/office/drawing/2014/chart" uri="{C3380CC4-5D6E-409C-BE32-E72D297353CC}">
              <c16:uniqueId val="{00000009-99C5-4FA5-905A-06100D90130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244852</c:v>
                </c:pt>
                <c:pt idx="5">
                  <c:v>241059</c:v>
                </c:pt>
                <c:pt idx="8">
                  <c:v>241744</c:v>
                </c:pt>
                <c:pt idx="11">
                  <c:v>238899</c:v>
                </c:pt>
                <c:pt idx="14">
                  <c:v>239404</c:v>
                </c:pt>
              </c:numCache>
            </c:numRef>
          </c:val>
          <c:extLst>
            <c:ext xmlns:c16="http://schemas.microsoft.com/office/drawing/2014/chart" uri="{C3380CC4-5D6E-409C-BE32-E72D297353CC}">
              <c16:uniqueId val="{00000000-8503-4BF3-9715-B9E1C7B97C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03-4BF3-9715-B9E1C7B97C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4469</c:v>
                </c:pt>
                <c:pt idx="3">
                  <c:v>3903</c:v>
                </c:pt>
                <c:pt idx="6">
                  <c:v>3532</c:v>
                </c:pt>
                <c:pt idx="9">
                  <c:v>4275</c:v>
                </c:pt>
                <c:pt idx="12">
                  <c:v>5102</c:v>
                </c:pt>
              </c:numCache>
            </c:numRef>
          </c:val>
          <c:extLst>
            <c:ext xmlns:c16="http://schemas.microsoft.com/office/drawing/2014/chart" uri="{C3380CC4-5D6E-409C-BE32-E72D297353CC}">
              <c16:uniqueId val="{00000002-8503-4BF3-9715-B9E1C7B97C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8503-4BF3-9715-B9E1C7B97C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7432</c:v>
                </c:pt>
                <c:pt idx="3">
                  <c:v>7285</c:v>
                </c:pt>
                <c:pt idx="6">
                  <c:v>6769</c:v>
                </c:pt>
                <c:pt idx="9">
                  <c:v>7310</c:v>
                </c:pt>
                <c:pt idx="12">
                  <c:v>12073</c:v>
                </c:pt>
              </c:numCache>
            </c:numRef>
          </c:val>
          <c:extLst>
            <c:ext xmlns:c16="http://schemas.microsoft.com/office/drawing/2014/chart" uri="{C3380CC4-5D6E-409C-BE32-E72D297353CC}">
              <c16:uniqueId val="{00000004-8503-4BF3-9715-B9E1C7B97C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233466</c:v>
                </c:pt>
                <c:pt idx="3">
                  <c:v>242008</c:v>
                </c:pt>
                <c:pt idx="6">
                  <c:v>258535</c:v>
                </c:pt>
                <c:pt idx="9">
                  <c:v>269309</c:v>
                </c:pt>
                <c:pt idx="12">
                  <c:v>265769</c:v>
                </c:pt>
              </c:numCache>
            </c:numRef>
          </c:val>
          <c:extLst>
            <c:ext xmlns:c16="http://schemas.microsoft.com/office/drawing/2014/chart" uri="{C3380CC4-5D6E-409C-BE32-E72D297353CC}">
              <c16:uniqueId val="{00000005-8503-4BF3-9715-B9E1C7B97C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68913</c:v>
                </c:pt>
                <c:pt idx="3">
                  <c:v>64223</c:v>
                </c:pt>
                <c:pt idx="6">
                  <c:v>35690</c:v>
                </c:pt>
                <c:pt idx="9">
                  <c:v>31044</c:v>
                </c:pt>
                <c:pt idx="12">
                  <c:v>25075</c:v>
                </c:pt>
              </c:numCache>
            </c:numRef>
          </c:val>
          <c:extLst>
            <c:ext xmlns:c16="http://schemas.microsoft.com/office/drawing/2014/chart" uri="{C3380CC4-5D6E-409C-BE32-E72D297353CC}">
              <c16:uniqueId val="{00000006-8503-4BF3-9715-B9E1C7B97C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114177</c:v>
                </c:pt>
                <c:pt idx="3">
                  <c:v>100174</c:v>
                </c:pt>
                <c:pt idx="6">
                  <c:v>91567</c:v>
                </c:pt>
                <c:pt idx="9">
                  <c:v>91085</c:v>
                </c:pt>
                <c:pt idx="12">
                  <c:v>85841</c:v>
                </c:pt>
              </c:numCache>
            </c:numRef>
          </c:val>
          <c:extLst>
            <c:ext xmlns:c16="http://schemas.microsoft.com/office/drawing/2014/chart" uri="{C3380CC4-5D6E-409C-BE32-E72D297353CC}">
              <c16:uniqueId val="{00000007-8503-4BF3-9715-B9E1C7B97CA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183607</c:v>
                </c:pt>
                <c:pt idx="2">
                  <c:v>#N/A</c:v>
                </c:pt>
                <c:pt idx="3">
                  <c:v>#N/A</c:v>
                </c:pt>
                <c:pt idx="4">
                  <c:v>176536</c:v>
                </c:pt>
                <c:pt idx="5">
                  <c:v>#N/A</c:v>
                </c:pt>
                <c:pt idx="6">
                  <c:v>#N/A</c:v>
                </c:pt>
                <c:pt idx="7">
                  <c:v>154351</c:v>
                </c:pt>
                <c:pt idx="8">
                  <c:v>#N/A</c:v>
                </c:pt>
                <c:pt idx="9">
                  <c:v>#N/A</c:v>
                </c:pt>
                <c:pt idx="10">
                  <c:v>164127</c:v>
                </c:pt>
                <c:pt idx="11">
                  <c:v>#N/A</c:v>
                </c:pt>
                <c:pt idx="12">
                  <c:v>#N/A</c:v>
                </c:pt>
                <c:pt idx="13">
                  <c:v>154459</c:v>
                </c:pt>
                <c:pt idx="14">
                  <c:v>#N/A</c:v>
                </c:pt>
              </c:numCache>
            </c:numRef>
          </c:val>
          <c:smooth val="0"/>
          <c:extLst>
            <c:ext xmlns:c16="http://schemas.microsoft.com/office/drawing/2014/chart" uri="{C3380CC4-5D6E-409C-BE32-E72D297353CC}">
              <c16:uniqueId val="{00000008-8503-4BF3-9715-B9E1C7B97CA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2903039</c:v>
                </c:pt>
                <c:pt idx="5">
                  <c:v>2936233</c:v>
                </c:pt>
                <c:pt idx="8">
                  <c:v>2977962</c:v>
                </c:pt>
                <c:pt idx="11">
                  <c:v>2914704</c:v>
                </c:pt>
                <c:pt idx="14">
                  <c:v>2809354</c:v>
                </c:pt>
              </c:numCache>
            </c:numRef>
          </c:val>
          <c:extLst>
            <c:ext xmlns:c16="http://schemas.microsoft.com/office/drawing/2014/chart" uri="{C3380CC4-5D6E-409C-BE32-E72D297353CC}">
              <c16:uniqueId val="{00000000-4F33-4686-A451-1EF3DB396B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368168</c:v>
                </c:pt>
                <c:pt idx="5">
                  <c:v>362138</c:v>
                </c:pt>
                <c:pt idx="8">
                  <c:v>343178</c:v>
                </c:pt>
                <c:pt idx="11">
                  <c:v>325677</c:v>
                </c:pt>
                <c:pt idx="14">
                  <c:v>296824</c:v>
                </c:pt>
              </c:numCache>
            </c:numRef>
          </c:val>
          <c:extLst>
            <c:ext xmlns:c16="http://schemas.microsoft.com/office/drawing/2014/chart" uri="{C3380CC4-5D6E-409C-BE32-E72D297353CC}">
              <c16:uniqueId val="{00000001-4F33-4686-A451-1EF3DB396B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852702</c:v>
                </c:pt>
                <c:pt idx="5">
                  <c:v>944683</c:v>
                </c:pt>
                <c:pt idx="8">
                  <c:v>1268322</c:v>
                </c:pt>
                <c:pt idx="11">
                  <c:v>1320914</c:v>
                </c:pt>
                <c:pt idx="14">
                  <c:v>1368458</c:v>
                </c:pt>
              </c:numCache>
            </c:numRef>
          </c:val>
          <c:extLst>
            <c:ext xmlns:c16="http://schemas.microsoft.com/office/drawing/2014/chart" uri="{C3380CC4-5D6E-409C-BE32-E72D297353CC}">
              <c16:uniqueId val="{00000002-4F33-4686-A451-1EF3DB396B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33-4686-A451-1EF3DB396B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33-4686-A451-1EF3DB396B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24550</c:v>
                </c:pt>
                <c:pt idx="3">
                  <c:v>6742</c:v>
                </c:pt>
                <c:pt idx="6">
                  <c:v>3204</c:v>
                </c:pt>
                <c:pt idx="9">
                  <c:v>2754</c:v>
                </c:pt>
                <c:pt idx="12">
                  <c:v>45098</c:v>
                </c:pt>
              </c:numCache>
            </c:numRef>
          </c:val>
          <c:extLst>
            <c:ext xmlns:c16="http://schemas.microsoft.com/office/drawing/2014/chart" uri="{C3380CC4-5D6E-409C-BE32-E72D297353CC}">
              <c16:uniqueId val="{00000005-4F33-4686-A451-1EF3DB396B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363802</c:v>
                </c:pt>
                <c:pt idx="3">
                  <c:v>362501</c:v>
                </c:pt>
                <c:pt idx="6">
                  <c:v>366403</c:v>
                </c:pt>
                <c:pt idx="9">
                  <c:v>364969</c:v>
                </c:pt>
                <c:pt idx="12">
                  <c:v>377141</c:v>
                </c:pt>
              </c:numCache>
            </c:numRef>
          </c:val>
          <c:extLst>
            <c:ext xmlns:c16="http://schemas.microsoft.com/office/drawing/2014/chart" uri="{C3380CC4-5D6E-409C-BE32-E72D297353CC}">
              <c16:uniqueId val="{00000006-4F33-4686-A451-1EF3DB396B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10</c:v>
                </c:pt>
                <c:pt idx="9">
                  <c:v>9</c:v>
                </c:pt>
                <c:pt idx="12">
                  <c:v>5</c:v>
                </c:pt>
              </c:numCache>
            </c:numRef>
          </c:val>
          <c:extLst>
            <c:ext xmlns:c16="http://schemas.microsoft.com/office/drawing/2014/chart" uri="{C3380CC4-5D6E-409C-BE32-E72D297353CC}">
              <c16:uniqueId val="{00000007-4F33-4686-A451-1EF3DB396B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137961</c:v>
                </c:pt>
                <c:pt idx="3">
                  <c:v>124301</c:v>
                </c:pt>
                <c:pt idx="6">
                  <c:v>128174</c:v>
                </c:pt>
                <c:pt idx="9">
                  <c:v>123998</c:v>
                </c:pt>
                <c:pt idx="12">
                  <c:v>121124</c:v>
                </c:pt>
              </c:numCache>
            </c:numRef>
          </c:val>
          <c:extLst>
            <c:ext xmlns:c16="http://schemas.microsoft.com/office/drawing/2014/chart" uri="{C3380CC4-5D6E-409C-BE32-E72D297353CC}">
              <c16:uniqueId val="{00000008-4F33-4686-A451-1EF3DB396B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37463</c:v>
                </c:pt>
                <c:pt idx="3">
                  <c:v>32758</c:v>
                </c:pt>
                <c:pt idx="6">
                  <c:v>28393</c:v>
                </c:pt>
                <c:pt idx="9">
                  <c:v>35314</c:v>
                </c:pt>
                <c:pt idx="12">
                  <c:v>35165</c:v>
                </c:pt>
              </c:numCache>
            </c:numRef>
          </c:val>
          <c:extLst>
            <c:ext xmlns:c16="http://schemas.microsoft.com/office/drawing/2014/chart" uri="{C3380CC4-5D6E-409C-BE32-E72D297353CC}">
              <c16:uniqueId val="{00000009-4F33-4686-A451-1EF3DB396B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5799160</c:v>
                </c:pt>
                <c:pt idx="3">
                  <c:v>5840365</c:v>
                </c:pt>
                <c:pt idx="6">
                  <c:v>5986771</c:v>
                </c:pt>
                <c:pt idx="9">
                  <c:v>5826378</c:v>
                </c:pt>
                <c:pt idx="12">
                  <c:v>5668922</c:v>
                </c:pt>
              </c:numCache>
            </c:numRef>
          </c:val>
          <c:extLst>
            <c:ext xmlns:c16="http://schemas.microsoft.com/office/drawing/2014/chart" uri="{C3380CC4-5D6E-409C-BE32-E72D297353CC}">
              <c16:uniqueId val="{0000000A-4F33-4686-A451-1EF3DB396B4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2239040</c:v>
                </c:pt>
                <c:pt idx="2">
                  <c:v>#N/A</c:v>
                </c:pt>
                <c:pt idx="3">
                  <c:v>#N/A</c:v>
                </c:pt>
                <c:pt idx="4">
                  <c:v>2123624</c:v>
                </c:pt>
                <c:pt idx="5">
                  <c:v>#N/A</c:v>
                </c:pt>
                <c:pt idx="6">
                  <c:v>#N/A</c:v>
                </c:pt>
                <c:pt idx="7">
                  <c:v>1923494</c:v>
                </c:pt>
                <c:pt idx="8">
                  <c:v>#N/A</c:v>
                </c:pt>
                <c:pt idx="9">
                  <c:v>#N/A</c:v>
                </c:pt>
                <c:pt idx="10">
                  <c:v>1792126</c:v>
                </c:pt>
                <c:pt idx="11">
                  <c:v>#N/A</c:v>
                </c:pt>
                <c:pt idx="12">
                  <c:v>#N/A</c:v>
                </c:pt>
                <c:pt idx="13">
                  <c:v>1772819</c:v>
                </c:pt>
                <c:pt idx="14">
                  <c:v>#N/A</c:v>
                </c:pt>
              </c:numCache>
            </c:numRef>
          </c:val>
          <c:smooth val="0"/>
          <c:extLst>
            <c:ext xmlns:c16="http://schemas.microsoft.com/office/drawing/2014/chart" uri="{C3380CC4-5D6E-409C-BE32-E72D297353CC}">
              <c16:uniqueId val="{0000000B-4F33-4686-A451-1EF3DB396B4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367907</c:v>
                </c:pt>
                <c:pt idx="1">
                  <c:v>333180</c:v>
                </c:pt>
                <c:pt idx="2">
                  <c:v>334936</c:v>
                </c:pt>
              </c:numCache>
            </c:numRef>
          </c:val>
          <c:extLst>
            <c:ext xmlns:c16="http://schemas.microsoft.com/office/drawing/2014/chart" uri="{C3380CC4-5D6E-409C-BE32-E72D297353CC}">
              <c16:uniqueId val="{00000000-2554-4149-93E3-085D0E01ED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22247</c:v>
                </c:pt>
                <c:pt idx="1">
                  <c:v>21327</c:v>
                </c:pt>
                <c:pt idx="2">
                  <c:v>9904</c:v>
                </c:pt>
              </c:numCache>
            </c:numRef>
          </c:val>
          <c:extLst>
            <c:ext xmlns:c16="http://schemas.microsoft.com/office/drawing/2014/chart" uri="{C3380CC4-5D6E-409C-BE32-E72D297353CC}">
              <c16:uniqueId val="{00000001-2554-4149-93E3-085D0E01ED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120286</c:v>
                </c:pt>
                <c:pt idx="1">
                  <c:v>120825</c:v>
                </c:pt>
                <c:pt idx="2">
                  <c:v>116875</c:v>
                </c:pt>
              </c:numCache>
            </c:numRef>
          </c:val>
          <c:extLst>
            <c:ext xmlns:c16="http://schemas.microsoft.com/office/drawing/2014/chart" uri="{C3380CC4-5D6E-409C-BE32-E72D297353CC}">
              <c16:uniqueId val="{00000002-2554-4149-93E3-085D0E01ED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社会保障関係経費の増などによる基準財政需要額の増などにより、単年度財政力指数は悪化しており、令和２年度と比べて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ポイント悪化している。財政力指数は３か年平均で算出されるため、前年度に比べて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230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減債基金の復元額の減などによる公債費の減や定年年齢の段階的引き上げによる退職手当の減などによる人件費などが減となったことに加え、地方交付税や臨時財政対策債の増などにより、前年度に比べ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65</xdr:row>
      <xdr:rowOff>36830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33050"/>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8804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15681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59577"/>
          <a:ext cx="889000" cy="12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59577"/>
          <a:ext cx="889000" cy="1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154094</xdr:rowOff>
    </xdr:from>
    <xdr:to>
      <xdr:col>15</xdr:col>
      <xdr:colOff>133350</xdr:colOff>
      <xdr:row>60</xdr:row>
      <xdr:rowOff>84244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69021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765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人当たり人件費・物件費等決算額は、新型コロナウイルス感染症の影響に伴う物件費等の減などにより、前年度に比べ減少した。</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135327</xdr:rowOff>
    </xdr:from>
    <xdr:to>
      <xdr:col>23</xdr:col>
      <xdr:colOff>133350</xdr:colOff>
      <xdr:row>83</xdr:row>
      <xdr:rowOff>77113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94227"/>
          <a:ext cx="838200" cy="1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138892</xdr:rowOff>
    </xdr:from>
    <xdr:to>
      <xdr:col>19</xdr:col>
      <xdr:colOff>133350</xdr:colOff>
      <xdr:row>83</xdr:row>
      <xdr:rowOff>77113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97792"/>
          <a:ext cx="8890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56837</xdr:rowOff>
    </xdr:from>
    <xdr:to>
      <xdr:col>15</xdr:col>
      <xdr:colOff>82550</xdr:colOff>
      <xdr:row>82</xdr:row>
      <xdr:rowOff>138892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15737"/>
          <a:ext cx="889000" cy="8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35027</xdr:rowOff>
    </xdr:from>
    <xdr:to>
      <xdr:col>11</xdr:col>
      <xdr:colOff>31750</xdr:colOff>
      <xdr:row>82</xdr:row>
      <xdr:rowOff>56837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3927"/>
          <a:ext cx="889000" cy="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84527</xdr:rowOff>
    </xdr:from>
    <xdr:to>
      <xdr:col>23</xdr:col>
      <xdr:colOff>184150</xdr:colOff>
      <xdr:row>83</xdr:row>
      <xdr:rowOff>14677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101054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26313</xdr:rowOff>
    </xdr:from>
    <xdr:to>
      <xdr:col>19</xdr:col>
      <xdr:colOff>184150</xdr:colOff>
      <xdr:row>83</xdr:row>
      <xdr:rowOff>127913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138090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2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88092</xdr:rowOff>
    </xdr:from>
    <xdr:to>
      <xdr:col>15</xdr:col>
      <xdr:colOff>133350</xdr:colOff>
      <xdr:row>83</xdr:row>
      <xdr:rowOff>18242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28419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6037</xdr:rowOff>
    </xdr:from>
    <xdr:to>
      <xdr:col>11</xdr:col>
      <xdr:colOff>82550</xdr:colOff>
      <xdr:row>82</xdr:row>
      <xdr:rowOff>107637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3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155677</xdr:rowOff>
    </xdr:from>
    <xdr:to>
      <xdr:col>7</xdr:col>
      <xdr:colOff>31750</xdr:colOff>
      <xdr:row>82</xdr:row>
      <xdr:rowOff>85827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採用・退職に伴う職員構成の変動等により、前年度と比べて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53339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53339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万人当たり職員数は、令和元年度から令和５年度で教育部門での臨時的任用職員の増等により、</a:t>
          </a:r>
          <a:r>
            <a:rPr kumimoji="1" lang="en-US" altLang="ja-JP" sz="1300">
              <a:latin typeface="ＭＳ Ｐゴシック" panose="020B0600070205080204" pitchFamily="50" charset="-128"/>
              <a:ea typeface="ＭＳ Ｐゴシック" panose="020B0600070205080204" pitchFamily="50" charset="-128"/>
            </a:rPr>
            <a:t>822.69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845.44</a:t>
          </a:r>
          <a:r>
            <a:rPr kumimoji="1" lang="ja-JP" altLang="en-US" sz="1300">
              <a:latin typeface="ＭＳ Ｐゴシック" panose="020B0600070205080204" pitchFamily="50" charset="-128"/>
              <a:ea typeface="ＭＳ Ｐゴシック" panose="020B0600070205080204" pitchFamily="50" charset="-128"/>
            </a:rPr>
            <a:t>へと約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人増となった。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62147</xdr:rowOff>
    </xdr:from>
    <xdr:to>
      <xdr:col>81</xdr:col>
      <xdr:colOff>44450</xdr:colOff>
      <xdr:row>60</xdr:row>
      <xdr:rowOff>69248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49147"/>
          <a:ext cx="8382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38895</xdr:rowOff>
    </xdr:from>
    <xdr:to>
      <xdr:col>77</xdr:col>
      <xdr:colOff>44450</xdr:colOff>
      <xdr:row>60</xdr:row>
      <xdr:rowOff>62147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2589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32639</xdr:rowOff>
    </xdr:from>
    <xdr:to>
      <xdr:col>72</xdr:col>
      <xdr:colOff>203200</xdr:colOff>
      <xdr:row>60</xdr:row>
      <xdr:rowOff>38895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9639"/>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30036</xdr:rowOff>
    </xdr:from>
    <xdr:to>
      <xdr:col>68</xdr:col>
      <xdr:colOff>152400</xdr:colOff>
      <xdr:row>60</xdr:row>
      <xdr:rowOff>32639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31703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18448</xdr:rowOff>
    </xdr:from>
    <xdr:to>
      <xdr:col>81</xdr:col>
      <xdr:colOff>95250</xdr:colOff>
      <xdr:row>60</xdr:row>
      <xdr:rowOff>120048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34975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5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11347</xdr:rowOff>
    </xdr:from>
    <xdr:to>
      <xdr:col>77</xdr:col>
      <xdr:colOff>95250</xdr:colOff>
      <xdr:row>60</xdr:row>
      <xdr:rowOff>112947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123124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6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159545</xdr:rowOff>
    </xdr:from>
    <xdr:to>
      <xdr:col>73</xdr:col>
      <xdr:colOff>44450</xdr:colOff>
      <xdr:row>60</xdr:row>
      <xdr:rowOff>89695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99872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153289</xdr:rowOff>
    </xdr:from>
    <xdr:to>
      <xdr:col>68</xdr:col>
      <xdr:colOff>203200</xdr:colOff>
      <xdr:row>60</xdr:row>
      <xdr:rowOff>83439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150686</xdr:rowOff>
    </xdr:from>
    <xdr:to>
      <xdr:col>64</xdr:col>
      <xdr:colOff>152400</xdr:colOff>
      <xdr:row>60</xdr:row>
      <xdr:rowOff>80836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91013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実質公債費比率は、過去の減債基金からの借入等により、減債基金積立不足算定額が計上されているが、計画的に減債基金の復元を実施していることなどから改善傾向にある。令和４年度から令和５年度にかけ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59972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81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40</xdr:row>
      <xdr:rowOff>153811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1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42</xdr:row>
      <xdr:rowOff>11995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0118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12895"/>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47572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大阪府の将来負担比率は改善傾向にあり、令和４年度から令和５年度にかけては、地方債の現在高の減や、減債基金などの地方債の償還等に充当可能な基金残高の増、及び標準財政規模の増などにより、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118.4%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107848</xdr:rowOff>
    </xdr:from>
    <xdr:to>
      <xdr:col>81</xdr:col>
      <xdr:colOff>44450</xdr:colOff>
      <xdr:row>17</xdr:row>
      <xdr:rowOff>131496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022498"/>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131496</xdr:rowOff>
    </xdr:from>
    <xdr:to>
      <xdr:col>77</xdr:col>
      <xdr:colOff>44450</xdr:colOff>
      <xdr:row>17</xdr:row>
      <xdr:rowOff>168173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046146"/>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168173</xdr:rowOff>
    </xdr:from>
    <xdr:to>
      <xdr:col>72</xdr:col>
      <xdr:colOff>203200</xdr:colOff>
      <xdr:row>18</xdr:row>
      <xdr:rowOff>105308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8282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105308</xdr:rowOff>
    </xdr:from>
    <xdr:to>
      <xdr:col>68</xdr:col>
      <xdr:colOff>152400</xdr:colOff>
      <xdr:row>18</xdr:row>
      <xdr:rowOff>157912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191408"/>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57048</xdr:rowOff>
    </xdr:from>
    <xdr:to>
      <xdr:col>81</xdr:col>
      <xdr:colOff>95250</xdr:colOff>
      <xdr:row>17</xdr:row>
      <xdr:rowOff>158648</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73575</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81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80696</xdr:rowOff>
    </xdr:from>
    <xdr:to>
      <xdr:col>77</xdr:col>
      <xdr:colOff>95250</xdr:colOff>
      <xdr:row>18</xdr:row>
      <xdr:rowOff>10846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21023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6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117373</xdr:rowOff>
    </xdr:from>
    <xdr:to>
      <xdr:col>73</xdr:col>
      <xdr:colOff>44450</xdr:colOff>
      <xdr:row>18</xdr:row>
      <xdr:rowOff>47523</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0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57700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54508</xdr:rowOff>
    </xdr:from>
    <xdr:to>
      <xdr:col>68</xdr:col>
      <xdr:colOff>203200</xdr:colOff>
      <xdr:row>18</xdr:row>
      <xdr:rowOff>156108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1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166285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107112</xdr:rowOff>
    </xdr:from>
    <xdr:to>
      <xdr:col>64</xdr:col>
      <xdr:colOff>152400</xdr:colOff>
      <xdr:row>19</xdr:row>
      <xdr:rowOff>37262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47439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令和５年度より定年年齢が引き上げられたことにより、令和５年度においては、退職手当が減少し、前年度に比べて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38</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468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146050</xdr:rowOff>
    </xdr:from>
    <xdr:to>
      <xdr:col>19</xdr:col>
      <xdr:colOff>187325</xdr:colOff>
      <xdr:row>38</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632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146050</xdr:rowOff>
    </xdr:from>
    <xdr:to>
      <xdr:col>15</xdr:col>
      <xdr:colOff>98425</xdr:colOff>
      <xdr:row>38</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632450"/>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95250</xdr:rowOff>
    </xdr:from>
    <xdr:to>
      <xdr:col>15</xdr:col>
      <xdr:colOff>149225</xdr:colOff>
      <xdr:row>33</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35577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物件費に係る経常収支比率は、学校維持管理費などが増となったものの、地方交付税や臨時財政対策債の増などにより経常一般財源の収入総額が増となったことなどから、前年度に比べて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13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扶助費に係る経常収支比率は、措置入院等に係る費用などが増となったものの、地方交付税や臨時財政対策債の増などにより経常一般財源の収入総額が増となったことから、前年度と横ばいで推移した。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89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154412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4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97262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令和５年度は、国民健康保険特別会計繰出金が増となったものの、地方交付税や臨時財政対策債の増などにより経常一般財源の収入総額が増となったことなどから、前年度と横ばいで推移した。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補助費等に係る経常収支比率は、地方交付税や臨時財政対策債の増などにより経常一般財源の収入総額が増となったものの、社会保障関係経費などが増となったことなどから、前年度に比べて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18143</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7219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42</xdr:row>
      <xdr:rowOff>18143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42100"/>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421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41</xdr:row>
      <xdr:rowOff>102507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946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160565</xdr:rowOff>
    </xdr:from>
    <xdr:to>
      <xdr:col>82</xdr:col>
      <xdr:colOff>158750</xdr:colOff>
      <xdr:row>42</xdr:row>
      <xdr:rowOff>90715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69142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138793</xdr:rowOff>
    </xdr:from>
    <xdr:to>
      <xdr:col>78</xdr:col>
      <xdr:colOff>120650</xdr:colOff>
      <xdr:row>42</xdr:row>
      <xdr:rowOff>68943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53720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51707</xdr:rowOff>
    </xdr:from>
    <xdr:to>
      <xdr:col>69</xdr:col>
      <xdr:colOff>142875</xdr:colOff>
      <xdr:row>41</xdr:row>
      <xdr:rowOff>153307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138084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公債費に係る経常収支比率は、減債基金の復元額の減などによる公債費の減に加え、地方交付税や臨時財政対策債の増などにより経常一般財源の収入総額が増となったことなどから、前年度に比べて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107950</xdr:rowOff>
    </xdr:from>
    <xdr:to>
      <xdr:col>24</xdr:col>
      <xdr:colOff>25400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795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5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107950</xdr:rowOff>
    </xdr:from>
    <xdr:to>
      <xdr:col>24</xdr:col>
      <xdr:colOff>114300</xdr:colOff>
      <xdr:row>74</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77</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714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571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77</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57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定年年齢の段階的引き上げによる退職手当の減などによる人件費の減などに加え地方交付税や臨時財政対策債の増などにより経常一般財源の収入総額が増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79</xdr:row>
      <xdr:rowOff>162379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07472"/>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134456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162379</xdr:rowOff>
    </xdr:from>
    <xdr:to>
      <xdr:col>82</xdr:col>
      <xdr:colOff>196850</xdr:colOff>
      <xdr:row>79</xdr:row>
      <xdr:rowOff>162379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0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81</xdr:row>
      <xdr:rowOff>91621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706929"/>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2920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81</xdr:row>
      <xdr:rowOff>91621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651015"/>
          <a:ext cx="889000" cy="13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146957</xdr:rowOff>
    </xdr:from>
    <xdr:to>
      <xdr:col>78</xdr:col>
      <xdr:colOff>120650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87284</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80</xdr:row>
      <xdr:rowOff>121557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651015"/>
          <a:ext cx="889000" cy="11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157843</xdr:rowOff>
    </xdr:from>
    <xdr:to>
      <xdr:col>74</xdr:col>
      <xdr:colOff>31750</xdr:colOff>
      <xdr:row>73</xdr:row>
      <xdr:rowOff>87993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98170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121557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41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13806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20156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40821</xdr:rowOff>
    </xdr:from>
    <xdr:to>
      <xdr:col>78</xdr:col>
      <xdr:colOff>120650</xdr:colOff>
      <xdr:row>81</xdr:row>
      <xdr:rowOff>142421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127198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170742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122428</xdr:rowOff>
    </xdr:from>
    <xdr:to>
      <xdr:col>29</xdr:col>
      <xdr:colOff>127000</xdr:colOff>
      <xdr:row>16</xdr:row>
      <xdr:rowOff>136525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3253"/>
          <a:ext cx="6477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136525</xdr:rowOff>
    </xdr:from>
    <xdr:to>
      <xdr:col>26</xdr:col>
      <xdr:colOff>50800</xdr:colOff>
      <xdr:row>17</xdr:row>
      <xdr:rowOff>3994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7350"/>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171234</xdr:rowOff>
    </xdr:from>
    <xdr:to>
      <xdr:col>22</xdr:col>
      <xdr:colOff>114300</xdr:colOff>
      <xdr:row>17</xdr:row>
      <xdr:rowOff>3994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2059"/>
          <a:ext cx="6985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162338</xdr:rowOff>
    </xdr:from>
    <xdr:to>
      <xdr:col>18</xdr:col>
      <xdr:colOff>177800</xdr:colOff>
      <xdr:row>16</xdr:row>
      <xdr:rowOff>171234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316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71628</xdr:rowOff>
    </xdr:from>
    <xdr:to>
      <xdr:col>29</xdr:col>
      <xdr:colOff>177800</xdr:colOff>
      <xdr:row>17</xdr:row>
      <xdr:rowOff>1778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85725</xdr:rowOff>
    </xdr:from>
    <xdr:to>
      <xdr:col>26</xdr:col>
      <xdr:colOff>101600</xdr:colOff>
      <xdr:row>17</xdr:row>
      <xdr:rowOff>15875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124644</xdr:rowOff>
    </xdr:from>
    <xdr:to>
      <xdr:col>22</xdr:col>
      <xdr:colOff>165100</xdr:colOff>
      <xdr:row>17</xdr:row>
      <xdr:rowOff>54794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39571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120434</xdr:rowOff>
    </xdr:from>
    <xdr:to>
      <xdr:col>19</xdr:col>
      <xdr:colOff>38100</xdr:colOff>
      <xdr:row>17</xdr:row>
      <xdr:rowOff>50584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111538</xdr:rowOff>
    </xdr:from>
    <xdr:to>
      <xdr:col>15</xdr:col>
      <xdr:colOff>101600</xdr:colOff>
      <xdr:row>17</xdr:row>
      <xdr:rowOff>41688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26465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259359</xdr:rowOff>
    </xdr:from>
    <xdr:to>
      <xdr:col>29</xdr:col>
      <xdr:colOff>127000</xdr:colOff>
      <xdr:row>35</xdr:row>
      <xdr:rowOff>321252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69709"/>
          <a:ext cx="647700" cy="6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259359</xdr:rowOff>
    </xdr:from>
    <xdr:to>
      <xdr:col>26</xdr:col>
      <xdr:colOff>50800</xdr:colOff>
      <xdr:row>35</xdr:row>
      <xdr:rowOff>324853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69709"/>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185807</xdr:rowOff>
    </xdr:from>
    <xdr:to>
      <xdr:col>22</xdr:col>
      <xdr:colOff>114300</xdr:colOff>
      <xdr:row>35</xdr:row>
      <xdr:rowOff>324853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96157"/>
          <a:ext cx="698500" cy="13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141459</xdr:rowOff>
    </xdr:from>
    <xdr:to>
      <xdr:col>18</xdr:col>
      <xdr:colOff>177800</xdr:colOff>
      <xdr:row>35</xdr:row>
      <xdr:rowOff>185807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5180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270452</xdr:rowOff>
    </xdr:from>
    <xdr:to>
      <xdr:col>29</xdr:col>
      <xdr:colOff>177800</xdr:colOff>
      <xdr:row>36</xdr:row>
      <xdr:rowOff>29152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242529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208559</xdr:rowOff>
    </xdr:from>
    <xdr:to>
      <xdr:col>26</xdr:col>
      <xdr:colOff>101600</xdr:colOff>
      <xdr:row>35</xdr:row>
      <xdr:rowOff>310159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294936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274053</xdr:rowOff>
    </xdr:from>
    <xdr:to>
      <xdr:col>22</xdr:col>
      <xdr:colOff>165100</xdr:colOff>
      <xdr:row>36</xdr:row>
      <xdr:rowOff>32753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17530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135007</xdr:rowOff>
    </xdr:from>
    <xdr:to>
      <xdr:col>19</xdr:col>
      <xdr:colOff>38100</xdr:colOff>
      <xdr:row>35</xdr:row>
      <xdr:rowOff>236607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4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246784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1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90659</xdr:rowOff>
    </xdr:from>
    <xdr:to>
      <xdr:col>15</xdr:col>
      <xdr:colOff>101600</xdr:colOff>
      <xdr:row>35</xdr:row>
      <xdr:rowOff>192259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202436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11064</xdr:rowOff>
    </xdr:from>
    <xdr:to>
      <xdr:col>24</xdr:col>
      <xdr:colOff>63500</xdr:colOff>
      <xdr:row>36</xdr:row>
      <xdr:rowOff>41745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3264"/>
          <a:ext cx="8382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11064</xdr:rowOff>
    </xdr:from>
    <xdr:to>
      <xdr:col>19</xdr:col>
      <xdr:colOff>177800</xdr:colOff>
      <xdr:row>36</xdr:row>
      <xdr:rowOff>43525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326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35818</xdr:rowOff>
    </xdr:from>
    <xdr:to>
      <xdr:col>15</xdr:col>
      <xdr:colOff>50800</xdr:colOff>
      <xdr:row>36</xdr:row>
      <xdr:rowOff>43525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801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24943</xdr:rowOff>
    </xdr:from>
    <xdr:to>
      <xdr:col>10</xdr:col>
      <xdr:colOff>114300</xdr:colOff>
      <xdr:row>36</xdr:row>
      <xdr:rowOff>35818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9714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162395</xdr:rowOff>
    </xdr:from>
    <xdr:to>
      <xdr:col>24</xdr:col>
      <xdr:colOff>114300</xdr:colOff>
      <xdr:row>36</xdr:row>
      <xdr:rowOff>92545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131714</xdr:rowOff>
    </xdr:from>
    <xdr:to>
      <xdr:col>20</xdr:col>
      <xdr:colOff>38100</xdr:colOff>
      <xdr:row>36</xdr:row>
      <xdr:rowOff>61864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52991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164175</xdr:rowOff>
    </xdr:from>
    <xdr:to>
      <xdr:col>15</xdr:col>
      <xdr:colOff>101600</xdr:colOff>
      <xdr:row>36</xdr:row>
      <xdr:rowOff>94325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85452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156468</xdr:rowOff>
    </xdr:from>
    <xdr:to>
      <xdr:col>10</xdr:col>
      <xdr:colOff>165100</xdr:colOff>
      <xdr:row>36</xdr:row>
      <xdr:rowOff>86618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77745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145593</xdr:rowOff>
    </xdr:from>
    <xdr:to>
      <xdr:col>6</xdr:col>
      <xdr:colOff>38100</xdr:colOff>
      <xdr:row>36</xdr:row>
      <xdr:rowOff>75743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103993</xdr:rowOff>
    </xdr:from>
    <xdr:to>
      <xdr:col>24</xdr:col>
      <xdr:colOff>63500</xdr:colOff>
      <xdr:row>58</xdr:row>
      <xdr:rowOff>7889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33743"/>
          <a:ext cx="838200" cy="4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103993</xdr:rowOff>
    </xdr:from>
    <xdr:to>
      <xdr:col>19</xdr:col>
      <xdr:colOff>177800</xdr:colOff>
      <xdr:row>57</xdr:row>
      <xdr:rowOff>42682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3743"/>
          <a:ext cx="889000" cy="2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42682</xdr:rowOff>
    </xdr:from>
    <xdr:to>
      <xdr:col>15</xdr:col>
      <xdr:colOff>50800</xdr:colOff>
      <xdr:row>58</xdr:row>
      <xdr:rowOff>155245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5332"/>
          <a:ext cx="889000" cy="28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155245</xdr:rowOff>
    </xdr:from>
    <xdr:to>
      <xdr:col>10</xdr:col>
      <xdr:colOff>114300</xdr:colOff>
      <xdr:row>59</xdr:row>
      <xdr:rowOff>80676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9345"/>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128539</xdr:rowOff>
    </xdr:from>
    <xdr:to>
      <xdr:col>24</xdr:col>
      <xdr:colOff>114300</xdr:colOff>
      <xdr:row>58</xdr:row>
      <xdr:rowOff>58689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106966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53193</xdr:rowOff>
    </xdr:from>
    <xdr:to>
      <xdr:col>20</xdr:col>
      <xdr:colOff>38100</xdr:colOff>
      <xdr:row>55</xdr:row>
      <xdr:rowOff>154793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171320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163332</xdr:rowOff>
    </xdr:from>
    <xdr:to>
      <xdr:col>15</xdr:col>
      <xdr:colOff>101600</xdr:colOff>
      <xdr:row>57</xdr:row>
      <xdr:rowOff>93482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104445</xdr:rowOff>
    </xdr:from>
    <xdr:to>
      <xdr:col>10</xdr:col>
      <xdr:colOff>165100</xdr:colOff>
      <xdr:row>59</xdr:row>
      <xdr:rowOff>34595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25722</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1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29876</xdr:rowOff>
    </xdr:from>
    <xdr:to>
      <xdr:col>6</xdr:col>
      <xdr:colOff>38100</xdr:colOff>
      <xdr:row>59</xdr:row>
      <xdr:rowOff>131476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122603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46431</xdr:rowOff>
    </xdr:from>
    <xdr:to>
      <xdr:col>24</xdr:col>
      <xdr:colOff>63500</xdr:colOff>
      <xdr:row>77</xdr:row>
      <xdr:rowOff>49357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8081"/>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44053</xdr:rowOff>
    </xdr:from>
    <xdr:to>
      <xdr:col>19</xdr:col>
      <xdr:colOff>177800</xdr:colOff>
      <xdr:row>77</xdr:row>
      <xdr:rowOff>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4570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44053</xdr:rowOff>
    </xdr:from>
    <xdr:to>
      <xdr:col>15</xdr:col>
      <xdr:colOff>50800</xdr:colOff>
      <xdr:row>77</xdr:row>
      <xdr:rowOff>53747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45703"/>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42225</xdr:rowOff>
    </xdr:from>
    <xdr:to>
      <xdr:col>10</xdr:col>
      <xdr:colOff>114300</xdr:colOff>
      <xdr:row>77</xdr:row>
      <xdr:rowOff>53747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43875"/>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170007</xdr:rowOff>
    </xdr:from>
    <xdr:to>
      <xdr:col>24</xdr:col>
      <xdr:colOff>114300</xdr:colOff>
      <xdr:row>77</xdr:row>
      <xdr:rowOff>100157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21434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167081</xdr:rowOff>
    </xdr:from>
    <xdr:to>
      <xdr:col>20</xdr:col>
      <xdr:colOff>38100</xdr:colOff>
      <xdr:row>77</xdr:row>
      <xdr:rowOff>97231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113758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164703</xdr:rowOff>
    </xdr:from>
    <xdr:to>
      <xdr:col>15</xdr:col>
      <xdr:colOff>101600</xdr:colOff>
      <xdr:row>77</xdr:row>
      <xdr:rowOff>94853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2947</xdr:rowOff>
    </xdr:from>
    <xdr:to>
      <xdr:col>10</xdr:col>
      <xdr:colOff>165100</xdr:colOff>
      <xdr:row>77</xdr:row>
      <xdr:rowOff>104547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121074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162875</xdr:rowOff>
    </xdr:from>
    <xdr:to>
      <xdr:col>6</xdr:col>
      <xdr:colOff>38100</xdr:colOff>
      <xdr:row>77</xdr:row>
      <xdr:rowOff>93025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109552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6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74803</xdr:rowOff>
    </xdr:from>
    <xdr:to>
      <xdr:col>24</xdr:col>
      <xdr:colOff>63500</xdr:colOff>
      <xdr:row>97</xdr:row>
      <xdr:rowOff>122174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705453"/>
          <a:ext cx="8382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74803</xdr:rowOff>
    </xdr:from>
    <xdr:to>
      <xdr:col>19</xdr:col>
      <xdr:colOff>177800</xdr:colOff>
      <xdr:row>98</xdr:row>
      <xdr:rowOff>61976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05453"/>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61976</xdr:rowOff>
    </xdr:from>
    <xdr:to>
      <xdr:col>15</xdr:col>
      <xdr:colOff>50800</xdr:colOff>
      <xdr:row>98</xdr:row>
      <xdr:rowOff>158877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64076"/>
          <a:ext cx="8890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158877</xdr:rowOff>
    </xdr:from>
    <xdr:to>
      <xdr:col>10</xdr:col>
      <xdr:colOff>114300</xdr:colOff>
      <xdr:row>99</xdr:row>
      <xdr:rowOff>31242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097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71374</xdr:rowOff>
    </xdr:from>
    <xdr:to>
      <xdr:col>24</xdr:col>
      <xdr:colOff>114300</xdr:colOff>
      <xdr:row>98</xdr:row>
      <xdr:rowOff>1524</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49801</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24003</xdr:rowOff>
    </xdr:from>
    <xdr:to>
      <xdr:col>20</xdr:col>
      <xdr:colOff>38100</xdr:colOff>
      <xdr:row>97</xdr:row>
      <xdr:rowOff>125603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116730</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7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11176</xdr:rowOff>
    </xdr:from>
    <xdr:to>
      <xdr:col>15</xdr:col>
      <xdr:colOff>101600</xdr:colOff>
      <xdr:row>98</xdr:row>
      <xdr:rowOff>112776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103903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9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108077</xdr:rowOff>
    </xdr:from>
    <xdr:to>
      <xdr:col>10</xdr:col>
      <xdr:colOff>165100</xdr:colOff>
      <xdr:row>99</xdr:row>
      <xdr:rowOff>38227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29354</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151892</xdr:rowOff>
    </xdr:from>
    <xdr:to>
      <xdr:col>6</xdr:col>
      <xdr:colOff>38100</xdr:colOff>
      <xdr:row>99</xdr:row>
      <xdr:rowOff>82042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73169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20508</xdr:rowOff>
    </xdr:from>
    <xdr:to>
      <xdr:col>54</xdr:col>
      <xdr:colOff>189865</xdr:colOff>
      <xdr:row>37</xdr:row>
      <xdr:rowOff>18893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849808"/>
          <a:ext cx="1270" cy="5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22720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36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18893</xdr:rowOff>
    </xdr:from>
    <xdr:to>
      <xdr:col>55</xdr:col>
      <xdr:colOff>88900</xdr:colOff>
      <xdr:row>37</xdr:row>
      <xdr:rowOff>18893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36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138635</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6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20508</xdr:rowOff>
    </xdr:from>
    <xdr:to>
      <xdr:col>55</xdr:col>
      <xdr:colOff>88900</xdr:colOff>
      <xdr:row>34</xdr:row>
      <xdr:rowOff>20508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8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160289</xdr:rowOff>
    </xdr:from>
    <xdr:to>
      <xdr:col>55</xdr:col>
      <xdr:colOff>0</xdr:colOff>
      <xdr:row>35</xdr:row>
      <xdr:rowOff>116886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5818139"/>
          <a:ext cx="838200" cy="2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143313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14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164886</xdr:rowOff>
    </xdr:from>
    <xdr:to>
      <xdr:col>55</xdr:col>
      <xdr:colOff>50800</xdr:colOff>
      <xdr:row>36</xdr:row>
      <xdr:rowOff>95036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1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128720</xdr:rowOff>
    </xdr:from>
    <xdr:to>
      <xdr:col>50</xdr:col>
      <xdr:colOff>114300</xdr:colOff>
      <xdr:row>33</xdr:row>
      <xdr:rowOff>160289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272220"/>
          <a:ext cx="889000" cy="5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160581</xdr:rowOff>
    </xdr:from>
    <xdr:to>
      <xdr:col>50</xdr:col>
      <xdr:colOff>165100</xdr:colOff>
      <xdr:row>35</xdr:row>
      <xdr:rowOff>90731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59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81858</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60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128720</xdr:rowOff>
    </xdr:from>
    <xdr:to>
      <xdr:col>45</xdr:col>
      <xdr:colOff>177800</xdr:colOff>
      <xdr:row>34</xdr:row>
      <xdr:rowOff>94529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272220"/>
          <a:ext cx="889000" cy="6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72220</xdr:rowOff>
    </xdr:from>
    <xdr:to>
      <xdr:col>46</xdr:col>
      <xdr:colOff>38100</xdr:colOff>
      <xdr:row>34</xdr:row>
      <xdr:rowOff>2370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164947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582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94529</xdr:rowOff>
    </xdr:from>
    <xdr:to>
      <xdr:col>41</xdr:col>
      <xdr:colOff>50800</xdr:colOff>
      <xdr:row>37</xdr:row>
      <xdr:rowOff>53929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5923829"/>
          <a:ext cx="889000" cy="4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52675</xdr:rowOff>
    </xdr:from>
    <xdr:to>
      <xdr:col>41</xdr:col>
      <xdr:colOff>101600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53254</xdr:rowOff>
    </xdr:from>
    <xdr:to>
      <xdr:col>36</xdr:col>
      <xdr:colOff>165100</xdr:colOff>
      <xdr:row>37</xdr:row>
      <xdr:rowOff>154854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66086</xdr:rowOff>
    </xdr:from>
    <xdr:to>
      <xdr:col>55</xdr:col>
      <xdr:colOff>50800</xdr:colOff>
      <xdr:row>35</xdr:row>
      <xdr:rowOff>167686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88963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109489</xdr:rowOff>
    </xdr:from>
    <xdr:to>
      <xdr:col>50</xdr:col>
      <xdr:colOff>165100</xdr:colOff>
      <xdr:row>34</xdr:row>
      <xdr:rowOff>39639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7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56166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554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77920</xdr:rowOff>
    </xdr:from>
    <xdr:to>
      <xdr:col>46</xdr:col>
      <xdr:colOff>38100</xdr:colOff>
      <xdr:row>31</xdr:row>
      <xdr:rowOff>8070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24597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43729</xdr:rowOff>
    </xdr:from>
    <xdr:to>
      <xdr:col>41</xdr:col>
      <xdr:colOff>101600</xdr:colOff>
      <xdr:row>34</xdr:row>
      <xdr:rowOff>145329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161856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3129</xdr:rowOff>
    </xdr:from>
    <xdr:to>
      <xdr:col>36</xdr:col>
      <xdr:colOff>165100</xdr:colOff>
      <xdr:row>37</xdr:row>
      <xdr:rowOff>104729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121256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37385</xdr:rowOff>
    </xdr:from>
    <xdr:to>
      <xdr:col>55</xdr:col>
      <xdr:colOff>0</xdr:colOff>
      <xdr:row>58</xdr:row>
      <xdr:rowOff>40487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81485"/>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33466</xdr:rowOff>
    </xdr:from>
    <xdr:to>
      <xdr:col>50</xdr:col>
      <xdr:colOff>114300</xdr:colOff>
      <xdr:row>58</xdr:row>
      <xdr:rowOff>40487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97756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33466</xdr:rowOff>
    </xdr:from>
    <xdr:to>
      <xdr:col>45</xdr:col>
      <xdr:colOff>177800</xdr:colOff>
      <xdr:row>58</xdr:row>
      <xdr:rowOff>55456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7756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55456</xdr:rowOff>
    </xdr:from>
    <xdr:to>
      <xdr:col>41</xdr:col>
      <xdr:colOff>50800</xdr:colOff>
      <xdr:row>58</xdr:row>
      <xdr:rowOff>56021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99556"/>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158035</xdr:rowOff>
    </xdr:from>
    <xdr:to>
      <xdr:col>55</xdr:col>
      <xdr:colOff>50800</xdr:colOff>
      <xdr:row>58</xdr:row>
      <xdr:rowOff>88185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72962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8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161137</xdr:rowOff>
    </xdr:from>
    <xdr:to>
      <xdr:col>50</xdr:col>
      <xdr:colOff>165100</xdr:colOff>
      <xdr:row>58</xdr:row>
      <xdr:rowOff>91287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82414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10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154116</xdr:rowOff>
    </xdr:from>
    <xdr:to>
      <xdr:col>46</xdr:col>
      <xdr:colOff>38100</xdr:colOff>
      <xdr:row>58</xdr:row>
      <xdr:rowOff>84266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75393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4656</xdr:rowOff>
    </xdr:from>
    <xdr:to>
      <xdr:col>41</xdr:col>
      <xdr:colOff>101600</xdr:colOff>
      <xdr:row>58</xdr:row>
      <xdr:rowOff>106256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97383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xdr:rowOff>
    </xdr:from>
    <xdr:to>
      <xdr:col>36</xdr:col>
      <xdr:colOff>165100</xdr:colOff>
      <xdr:row>58</xdr:row>
      <xdr:rowOff>106821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104933</xdr:rowOff>
    </xdr:from>
    <xdr:to>
      <xdr:col>55</xdr:col>
      <xdr:colOff>0</xdr:colOff>
      <xdr:row>78</xdr:row>
      <xdr:rowOff>116993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478033"/>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107735</xdr:rowOff>
    </xdr:from>
    <xdr:to>
      <xdr:col>50</xdr:col>
      <xdr:colOff>114300</xdr:colOff>
      <xdr:row>78</xdr:row>
      <xdr:rowOff>116993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48083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107735</xdr:rowOff>
    </xdr:from>
    <xdr:to>
      <xdr:col>45</xdr:col>
      <xdr:colOff>177800</xdr:colOff>
      <xdr:row>78</xdr:row>
      <xdr:rowOff>124613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8083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113012</xdr:rowOff>
    </xdr:from>
    <xdr:to>
      <xdr:col>41</xdr:col>
      <xdr:colOff>50800</xdr:colOff>
      <xdr:row>78</xdr:row>
      <xdr:rowOff>124613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48611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54133</xdr:rowOff>
    </xdr:from>
    <xdr:to>
      <xdr:col>55</xdr:col>
      <xdr:colOff>50800</xdr:colOff>
      <xdr:row>78</xdr:row>
      <xdr:rowOff>155733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4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140510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66193</xdr:rowOff>
    </xdr:from>
    <xdr:to>
      <xdr:col>50</xdr:col>
      <xdr:colOff>165100</xdr:colOff>
      <xdr:row>78</xdr:row>
      <xdr:rowOff>167793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158920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917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56935</xdr:rowOff>
    </xdr:from>
    <xdr:to>
      <xdr:col>46</xdr:col>
      <xdr:colOff>38100</xdr:colOff>
      <xdr:row>78</xdr:row>
      <xdr:rowOff>158535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149662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73813</xdr:rowOff>
    </xdr:from>
    <xdr:to>
      <xdr:col>41</xdr:col>
      <xdr:colOff>101600</xdr:colOff>
      <xdr:row>79</xdr:row>
      <xdr:rowOff>3963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166540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62212</xdr:rowOff>
    </xdr:from>
    <xdr:to>
      <xdr:col>36</xdr:col>
      <xdr:colOff>165100</xdr:colOff>
      <xdr:row>78</xdr:row>
      <xdr:rowOff>163812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3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154939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156113</xdr:rowOff>
    </xdr:from>
    <xdr:to>
      <xdr:col>55</xdr:col>
      <xdr:colOff>0</xdr:colOff>
      <xdr:row>98</xdr:row>
      <xdr:rowOff>165395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958213"/>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64627</xdr:rowOff>
    </xdr:from>
    <xdr:to>
      <xdr:col>50</xdr:col>
      <xdr:colOff>114300</xdr:colOff>
      <xdr:row>98</xdr:row>
      <xdr:rowOff>156113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866727"/>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64627</xdr:rowOff>
    </xdr:from>
    <xdr:to>
      <xdr:col>45</xdr:col>
      <xdr:colOff>177800</xdr:colOff>
      <xdr:row>98</xdr:row>
      <xdr:rowOff>132979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866727"/>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132979</xdr:rowOff>
    </xdr:from>
    <xdr:to>
      <xdr:col>41</xdr:col>
      <xdr:colOff>50800</xdr:colOff>
      <xdr:row>98</xdr:row>
      <xdr:rowOff>166218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935079"/>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114595</xdr:rowOff>
    </xdr:from>
    <xdr:to>
      <xdr:col>55</xdr:col>
      <xdr:colOff>50800</xdr:colOff>
      <xdr:row>99</xdr:row>
      <xdr:rowOff>44745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9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29522</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83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105313</xdr:rowOff>
    </xdr:from>
    <xdr:to>
      <xdr:col>50</xdr:col>
      <xdr:colOff>165100</xdr:colOff>
      <xdr:row>99</xdr:row>
      <xdr:rowOff>35463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9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26590</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91728" y="1700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13827</xdr:rowOff>
    </xdr:from>
    <xdr:to>
      <xdr:col>46</xdr:col>
      <xdr:colOff>38100</xdr:colOff>
      <xdr:row>98</xdr:row>
      <xdr:rowOff>115427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106554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82179</xdr:rowOff>
    </xdr:from>
    <xdr:to>
      <xdr:col>41</xdr:col>
      <xdr:colOff>101600</xdr:colOff>
      <xdr:row>99</xdr:row>
      <xdr:rowOff>12329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115418</xdr:rowOff>
    </xdr:from>
    <xdr:to>
      <xdr:col>36</xdr:col>
      <xdr:colOff>165100</xdr:colOff>
      <xdr:row>99</xdr:row>
      <xdr:rowOff>45568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9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36695</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7428" y="1701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28257</xdr:rowOff>
    </xdr:from>
    <xdr:to>
      <xdr:col>85</xdr:col>
      <xdr:colOff>127000</xdr:colOff>
      <xdr:row>39</xdr:row>
      <xdr:rowOff>40259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714807"/>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29591</xdr:rowOff>
    </xdr:from>
    <xdr:to>
      <xdr:col>81</xdr:col>
      <xdr:colOff>50800</xdr:colOff>
      <xdr:row>39</xdr:row>
      <xdr:rowOff>40259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71614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29591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713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11874</xdr:rowOff>
    </xdr:from>
    <xdr:to>
      <xdr:col>71</xdr:col>
      <xdr:colOff>177800</xdr:colOff>
      <xdr:row>39</xdr:row>
      <xdr:rowOff>26543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69842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148907</xdr:rowOff>
    </xdr:from>
    <xdr:to>
      <xdr:col>85</xdr:col>
      <xdr:colOff>177800</xdr:colOff>
      <xdr:row>39</xdr:row>
      <xdr:rowOff>79057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63834</xdr:rowOff>
    </xdr:from>
    <xdr:ext cx="313932"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78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160909</xdr:rowOff>
    </xdr:from>
    <xdr:to>
      <xdr:col>81</xdr:col>
      <xdr:colOff>101600</xdr:colOff>
      <xdr:row>39</xdr:row>
      <xdr:rowOff>91059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82186</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116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150241</xdr:rowOff>
    </xdr:from>
    <xdr:to>
      <xdr:col>76</xdr:col>
      <xdr:colOff>165100</xdr:colOff>
      <xdr:row>39</xdr:row>
      <xdr:rowOff>80391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71518</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35333" y="6758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68470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46333" y="6755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132524</xdr:rowOff>
    </xdr:from>
    <xdr:to>
      <xdr:col>67</xdr:col>
      <xdr:colOff>101600</xdr:colOff>
      <xdr:row>39</xdr:row>
      <xdr:rowOff>62674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53801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141071</xdr:rowOff>
    </xdr:from>
    <xdr:to>
      <xdr:col>85</xdr:col>
      <xdr:colOff>127000</xdr:colOff>
      <xdr:row>76</xdr:row>
      <xdr:rowOff>35306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999821"/>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141071</xdr:rowOff>
    </xdr:from>
    <xdr:to>
      <xdr:col>81</xdr:col>
      <xdr:colOff>50800</xdr:colOff>
      <xdr:row>75</xdr:row>
      <xdr:rowOff>160693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9982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160693</xdr:rowOff>
    </xdr:from>
    <xdr:to>
      <xdr:col>76</xdr:col>
      <xdr:colOff>114300</xdr:colOff>
      <xdr:row>76</xdr:row>
      <xdr:rowOff>29935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019443"/>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29935</xdr:rowOff>
    </xdr:from>
    <xdr:to>
      <xdr:col>71</xdr:col>
      <xdr:colOff>177800</xdr:colOff>
      <xdr:row>76</xdr:row>
      <xdr:rowOff>49251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3060135"/>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155956</xdr:rowOff>
    </xdr:from>
    <xdr:to>
      <xdr:col>85</xdr:col>
      <xdr:colOff>177800</xdr:colOff>
      <xdr:row>76</xdr:row>
      <xdr:rowOff>86106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134383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90271</xdr:rowOff>
    </xdr:from>
    <xdr:to>
      <xdr:col>81</xdr:col>
      <xdr:colOff>101600</xdr:colOff>
      <xdr:row>76</xdr:row>
      <xdr:rowOff>20420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11549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109893</xdr:rowOff>
    </xdr:from>
    <xdr:to>
      <xdr:col>76</xdr:col>
      <xdr:colOff>165100</xdr:colOff>
      <xdr:row>76</xdr:row>
      <xdr:rowOff>40044</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6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31170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150585</xdr:rowOff>
    </xdr:from>
    <xdr:to>
      <xdr:col>72</xdr:col>
      <xdr:colOff>38100</xdr:colOff>
      <xdr:row>76</xdr:row>
      <xdr:rowOff>80735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71862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169901</xdr:rowOff>
    </xdr:from>
    <xdr:to>
      <xdr:col>67</xdr:col>
      <xdr:colOff>101600</xdr:colOff>
      <xdr:row>76</xdr:row>
      <xdr:rowOff>100051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91178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135471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687673"/>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37667</xdr:rowOff>
    </xdr:from>
    <xdr:to>
      <xdr:col>81</xdr:col>
      <xdr:colOff>50800</xdr:colOff>
      <xdr:row>97</xdr:row>
      <xdr:rowOff>57023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153967"/>
          <a:ext cx="889000" cy="5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37667</xdr:rowOff>
    </xdr:from>
    <xdr:to>
      <xdr:col>76</xdr:col>
      <xdr:colOff>114300</xdr:colOff>
      <xdr:row>98</xdr:row>
      <xdr:rowOff>122783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153967"/>
          <a:ext cx="889000" cy="7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122783</xdr:rowOff>
    </xdr:from>
    <xdr:to>
      <xdr:col>71</xdr:col>
      <xdr:colOff>177800</xdr:colOff>
      <xdr:row>98</xdr:row>
      <xdr:rowOff>123661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924883"/>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84671</xdr:rowOff>
    </xdr:from>
    <xdr:to>
      <xdr:col>85</xdr:col>
      <xdr:colOff>177800</xdr:colOff>
      <xdr:row>98</xdr:row>
      <xdr:rowOff>14821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171048</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6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98950</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158317</xdr:rowOff>
    </xdr:from>
    <xdr:to>
      <xdr:col>76</xdr:col>
      <xdr:colOff>165100</xdr:colOff>
      <xdr:row>94</xdr:row>
      <xdr:rowOff>88467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104994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71983</xdr:rowOff>
    </xdr:from>
    <xdr:to>
      <xdr:col>72</xdr:col>
      <xdr:colOff>38100</xdr:colOff>
      <xdr:row>99</xdr:row>
      <xdr:rowOff>2133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164710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72861</xdr:rowOff>
    </xdr:from>
    <xdr:to>
      <xdr:col>67</xdr:col>
      <xdr:colOff>101600</xdr:colOff>
      <xdr:row>99</xdr:row>
      <xdr:rowOff>3011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165588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151130</xdr:rowOff>
    </xdr:from>
    <xdr:to>
      <xdr:col>116</xdr:col>
      <xdr:colOff>63500</xdr:colOff>
      <xdr:row>35</xdr:row>
      <xdr:rowOff>66040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98043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20320</xdr:rowOff>
    </xdr:from>
    <xdr:to>
      <xdr:col>111</xdr:col>
      <xdr:colOff>177800</xdr:colOff>
      <xdr:row>35</xdr:row>
      <xdr:rowOff>66040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8496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16510</xdr:rowOff>
    </xdr:from>
    <xdr:to>
      <xdr:col>107</xdr:col>
      <xdr:colOff>50800</xdr:colOff>
      <xdr:row>34</xdr:row>
      <xdr:rowOff>20320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5845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137160</xdr:rowOff>
    </xdr:from>
    <xdr:to>
      <xdr:col>102</xdr:col>
      <xdr:colOff>114300</xdr:colOff>
      <xdr:row>34</xdr:row>
      <xdr:rowOff>16510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280660"/>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100330</xdr:rowOff>
    </xdr:from>
    <xdr:to>
      <xdr:col>116</xdr:col>
      <xdr:colOff>114300</xdr:colOff>
      <xdr:row>35</xdr:row>
      <xdr:rowOff>30480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123207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15240</xdr:rowOff>
    </xdr:from>
    <xdr:to>
      <xdr:col>112</xdr:col>
      <xdr:colOff>38100</xdr:colOff>
      <xdr:row>35</xdr:row>
      <xdr:rowOff>116840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133367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140970</xdr:rowOff>
    </xdr:from>
    <xdr:to>
      <xdr:col>107</xdr:col>
      <xdr:colOff>101600</xdr:colOff>
      <xdr:row>34</xdr:row>
      <xdr:rowOff>71120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87647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57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137160</xdr:rowOff>
    </xdr:from>
    <xdr:to>
      <xdr:col>102</xdr:col>
      <xdr:colOff>165100</xdr:colOff>
      <xdr:row>34</xdr:row>
      <xdr:rowOff>67310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83837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57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86360</xdr:rowOff>
    </xdr:from>
    <xdr:to>
      <xdr:col>98</xdr:col>
      <xdr:colOff>38100</xdr:colOff>
      <xdr:row>31</xdr:row>
      <xdr:rowOff>16510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33037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146444</xdr:rowOff>
    </xdr:from>
    <xdr:to>
      <xdr:col>116</xdr:col>
      <xdr:colOff>63500</xdr:colOff>
      <xdr:row>52</xdr:row>
      <xdr:rowOff>150771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8890394"/>
          <a:ext cx="838200" cy="1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29401</xdr:rowOff>
    </xdr:from>
    <xdr:to>
      <xdr:col>111</xdr:col>
      <xdr:colOff>177800</xdr:colOff>
      <xdr:row>51</xdr:row>
      <xdr:rowOff>146444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773351"/>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22102</xdr:rowOff>
    </xdr:from>
    <xdr:to>
      <xdr:col>107</xdr:col>
      <xdr:colOff>50800</xdr:colOff>
      <xdr:row>51</xdr:row>
      <xdr:rowOff>29401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59460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22102</xdr:rowOff>
    </xdr:from>
    <xdr:to>
      <xdr:col>102</xdr:col>
      <xdr:colOff>114300</xdr:colOff>
      <xdr:row>57</xdr:row>
      <xdr:rowOff>14215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594602"/>
          <a:ext cx="889000" cy="11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99971</xdr:rowOff>
    </xdr:from>
    <xdr:to>
      <xdr:col>116</xdr:col>
      <xdr:colOff>114300</xdr:colOff>
      <xdr:row>53</xdr:row>
      <xdr:rowOff>30121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122848</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95644</xdr:rowOff>
    </xdr:from>
    <xdr:to>
      <xdr:col>112</xdr:col>
      <xdr:colOff>38100</xdr:colOff>
      <xdr:row>52</xdr:row>
      <xdr:rowOff>25794</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42321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150051</xdr:rowOff>
    </xdr:from>
    <xdr:to>
      <xdr:col>107</xdr:col>
      <xdr:colOff>101600</xdr:colOff>
      <xdr:row>51</xdr:row>
      <xdr:rowOff>80201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7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96728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4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142752</xdr:rowOff>
    </xdr:from>
    <xdr:to>
      <xdr:col>102</xdr:col>
      <xdr:colOff>165100</xdr:colOff>
      <xdr:row>50</xdr:row>
      <xdr:rowOff>72902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89429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3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134865</xdr:rowOff>
    </xdr:from>
    <xdr:to>
      <xdr:col>98</xdr:col>
      <xdr:colOff>38100</xdr:colOff>
      <xdr:row>57</xdr:row>
      <xdr:rowOff>65015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81542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15494</xdr:rowOff>
    </xdr:from>
    <xdr:to>
      <xdr:col>116</xdr:col>
      <xdr:colOff>63500</xdr:colOff>
      <xdr:row>75</xdr:row>
      <xdr:rowOff>161037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74244"/>
          <a:ext cx="8382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161037</xdr:rowOff>
    </xdr:from>
    <xdr:to>
      <xdr:col>111</xdr:col>
      <xdr:colOff>177800</xdr:colOff>
      <xdr:row>77</xdr:row>
      <xdr:rowOff>48261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19787"/>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141987</xdr:rowOff>
    </xdr:from>
    <xdr:to>
      <xdr:col>107</xdr:col>
      <xdr:colOff>50800</xdr:colOff>
      <xdr:row>77</xdr:row>
      <xdr:rowOff>48261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1721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133223</xdr:rowOff>
    </xdr:from>
    <xdr:to>
      <xdr:col>102</xdr:col>
      <xdr:colOff>114300</xdr:colOff>
      <xdr:row>76</xdr:row>
      <xdr:rowOff>141987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6342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136144</xdr:rowOff>
    </xdr:from>
    <xdr:to>
      <xdr:col>116</xdr:col>
      <xdr:colOff>114300</xdr:colOff>
      <xdr:row>75</xdr:row>
      <xdr:rowOff>66294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8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159021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110236</xdr:rowOff>
    </xdr:from>
    <xdr:to>
      <xdr:col>112</xdr:col>
      <xdr:colOff>38100</xdr:colOff>
      <xdr:row>76</xdr:row>
      <xdr:rowOff>40385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56913</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168911</xdr:rowOff>
    </xdr:from>
    <xdr:to>
      <xdr:col>107</xdr:col>
      <xdr:colOff>101600</xdr:colOff>
      <xdr:row>77</xdr:row>
      <xdr:rowOff>99061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115588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91187</xdr:rowOff>
    </xdr:from>
    <xdr:to>
      <xdr:col>102</xdr:col>
      <xdr:colOff>165100</xdr:colOff>
      <xdr:row>77</xdr:row>
      <xdr:rowOff>21337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37863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8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82423</xdr:rowOff>
    </xdr:from>
    <xdr:to>
      <xdr:col>98</xdr:col>
      <xdr:colOff>38100</xdr:colOff>
      <xdr:row>77</xdr:row>
      <xdr:rowOff>12573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29100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8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・「補助費等」は、新型コロナウイルス感染症対策費の減や営業時間短縮協力金支給事業費の減などにより、前年度に比べ減少した。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・「貸付金」は、各種融資制度に対する貸付金の額が大きいことなどの要因によってグループ内平均より高い水準にあると推測され、令和５年度は制度融資預託金の減などにより、前年度に比べ減少した。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・「繰出金」は、箕面北部丘陵整備事業特別会計繰出金の増などにより、前年度に比べ増加した。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8,775,708
8,479,129
1,905.34
3,358,436,064
3,325,569,052
15,531,497
1,707,056,365
4,713,125,405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71120</xdr:rowOff>
    </xdr:from>
    <xdr:to>
      <xdr:col>24</xdr:col>
      <xdr:colOff>63500</xdr:colOff>
      <xdr:row>38</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86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65405</xdr:rowOff>
    </xdr:from>
    <xdr:to>
      <xdr:col>19</xdr:col>
      <xdr:colOff>177800</xdr:colOff>
      <xdr:row>38</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0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65405</xdr:rowOff>
    </xdr:from>
    <xdr:to>
      <xdr:col>15</xdr:col>
      <xdr:colOff>50800</xdr:colOff>
      <xdr:row>38</xdr:row>
      <xdr:rowOff>67310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0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55880</xdr:rowOff>
    </xdr:from>
    <xdr:to>
      <xdr:col>10</xdr:col>
      <xdr:colOff>114300</xdr:colOff>
      <xdr:row>38</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7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54610</xdr:rowOff>
    </xdr:from>
    <xdr:to>
      <xdr:col>24</xdr:col>
      <xdr:colOff>114300</xdr:colOff>
      <xdr:row>38</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140987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84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113047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14605</xdr:rowOff>
    </xdr:from>
    <xdr:to>
      <xdr:col>15</xdr:col>
      <xdr:colOff>101600</xdr:colOff>
      <xdr:row>38</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107332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16510</xdr:rowOff>
    </xdr:from>
    <xdr:to>
      <xdr:col>10</xdr:col>
      <xdr:colOff>165100</xdr:colOff>
      <xdr:row>38</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109237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xdr:rowOff>
    </xdr:from>
    <xdr:to>
      <xdr:col>6</xdr:col>
      <xdr:colOff>38100</xdr:colOff>
      <xdr:row>38</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97807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158583</xdr:rowOff>
    </xdr:from>
    <xdr:to>
      <xdr:col>24</xdr:col>
      <xdr:colOff>63500</xdr:colOff>
      <xdr:row>56</xdr:row>
      <xdr:rowOff>164434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59783"/>
          <a:ext cx="8382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141437</xdr:rowOff>
    </xdr:from>
    <xdr:to>
      <xdr:col>19</xdr:col>
      <xdr:colOff>177800</xdr:colOff>
      <xdr:row>56</xdr:row>
      <xdr:rowOff>164434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399737"/>
          <a:ext cx="889000" cy="36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141437</xdr:rowOff>
    </xdr:from>
    <xdr:to>
      <xdr:col>15</xdr:col>
      <xdr:colOff>50800</xdr:colOff>
      <xdr:row>57</xdr:row>
      <xdr:rowOff>92563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99737"/>
          <a:ext cx="889000" cy="46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92563</xdr:rowOff>
    </xdr:from>
    <xdr:to>
      <xdr:col>10</xdr:col>
      <xdr:colOff>114300</xdr:colOff>
      <xdr:row>57</xdr:row>
      <xdr:rowOff>94072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6521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107783</xdr:rowOff>
    </xdr:from>
    <xdr:to>
      <xdr:col>24</xdr:col>
      <xdr:colOff>114300</xdr:colOff>
      <xdr:row>57</xdr:row>
      <xdr:rowOff>37933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113634</xdr:rowOff>
    </xdr:from>
    <xdr:to>
      <xdr:col>20</xdr:col>
      <xdr:colOff>38100</xdr:colOff>
      <xdr:row>57</xdr:row>
      <xdr:rowOff>43784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34911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8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90637</xdr:rowOff>
    </xdr:from>
    <xdr:to>
      <xdr:col>15</xdr:col>
      <xdr:colOff>101600</xdr:colOff>
      <xdr:row>55</xdr:row>
      <xdr:rowOff>20787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37314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1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41763</xdr:rowOff>
    </xdr:from>
    <xdr:to>
      <xdr:col>10</xdr:col>
      <xdr:colOff>165100</xdr:colOff>
      <xdr:row>57</xdr:row>
      <xdr:rowOff>143363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134490</xdr:rowOff>
    </xdr:from>
    <xdr:ext cx="469744"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84428" y="990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43272</xdr:rowOff>
    </xdr:from>
    <xdr:to>
      <xdr:col>6</xdr:col>
      <xdr:colOff>38100</xdr:colOff>
      <xdr:row>57</xdr:row>
      <xdr:rowOff>144872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135999</xdr:rowOff>
    </xdr:from>
    <xdr:ext cx="469744"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95428" y="99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120383</xdr:rowOff>
    </xdr:from>
    <xdr:to>
      <xdr:col>24</xdr:col>
      <xdr:colOff>62865</xdr:colOff>
      <xdr:row>77</xdr:row>
      <xdr:rowOff>125640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464783"/>
          <a:ext cx="1270" cy="8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129467</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125640</xdr:rowOff>
    </xdr:from>
    <xdr:to>
      <xdr:col>24</xdr:col>
      <xdr:colOff>152400</xdr:colOff>
      <xdr:row>77</xdr:row>
      <xdr:rowOff>125640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67060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120383</xdr:rowOff>
    </xdr:from>
    <xdr:to>
      <xdr:col>24</xdr:col>
      <xdr:colOff>152400</xdr:colOff>
      <xdr:row>72</xdr:row>
      <xdr:rowOff>120383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46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36944</xdr:rowOff>
    </xdr:from>
    <xdr:to>
      <xdr:col>24</xdr:col>
      <xdr:colOff>63500</xdr:colOff>
      <xdr:row>73</xdr:row>
      <xdr:rowOff>45212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55279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83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36944</xdr:rowOff>
    </xdr:from>
    <xdr:to>
      <xdr:col>19</xdr:col>
      <xdr:colOff>177800</xdr:colOff>
      <xdr:row>73</xdr:row>
      <xdr:rowOff>73940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552794"/>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38874</xdr:rowOff>
    </xdr:from>
    <xdr:to>
      <xdr:col>20</xdr:col>
      <xdr:colOff>38100</xdr:colOff>
      <xdr:row>75</xdr:row>
      <xdr:rowOff>140474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131602</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9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157150</xdr:rowOff>
    </xdr:from>
    <xdr:to>
      <xdr:col>15</xdr:col>
      <xdr:colOff>50800</xdr:colOff>
      <xdr:row>73</xdr:row>
      <xdr:rowOff>73940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330100"/>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37046</xdr:rowOff>
    </xdr:from>
    <xdr:to>
      <xdr:col>15</xdr:col>
      <xdr:colOff>101600</xdr:colOff>
      <xdr:row>75</xdr:row>
      <xdr:rowOff>138646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129773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157150</xdr:rowOff>
    </xdr:from>
    <xdr:to>
      <xdr:col>10</xdr:col>
      <xdr:colOff>114300</xdr:colOff>
      <xdr:row>76</xdr:row>
      <xdr:rowOff>134365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330100"/>
          <a:ext cx="889000" cy="8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104483</xdr:rowOff>
    </xdr:from>
    <xdr:to>
      <xdr:col>10</xdr:col>
      <xdr:colOff>165100</xdr:colOff>
      <xdr:row>75</xdr:row>
      <xdr:rowOff>34633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25760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47143</xdr:rowOff>
    </xdr:from>
    <xdr:to>
      <xdr:col>6</xdr:col>
      <xdr:colOff>38100</xdr:colOff>
      <xdr:row>77</xdr:row>
      <xdr:rowOff>148743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139870</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165862</xdr:rowOff>
    </xdr:from>
    <xdr:to>
      <xdr:col>24</xdr:col>
      <xdr:colOff>114300</xdr:colOff>
      <xdr:row>73</xdr:row>
      <xdr:rowOff>96012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80789</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157594</xdr:rowOff>
    </xdr:from>
    <xdr:to>
      <xdr:col>20</xdr:col>
      <xdr:colOff>38100</xdr:colOff>
      <xdr:row>73</xdr:row>
      <xdr:rowOff>87744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104271</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2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23140</xdr:rowOff>
    </xdr:from>
    <xdr:to>
      <xdr:col>15</xdr:col>
      <xdr:colOff>101600</xdr:colOff>
      <xdr:row>73</xdr:row>
      <xdr:rowOff>124740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141267</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106350</xdr:rowOff>
    </xdr:from>
    <xdr:to>
      <xdr:col>10</xdr:col>
      <xdr:colOff>165100</xdr:colOff>
      <xdr:row>72</xdr:row>
      <xdr:rowOff>36500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2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53027</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0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83565</xdr:rowOff>
    </xdr:from>
    <xdr:to>
      <xdr:col>6</xdr:col>
      <xdr:colOff>38100</xdr:colOff>
      <xdr:row>77</xdr:row>
      <xdr:rowOff>13715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30243</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64491</xdr:rowOff>
    </xdr:from>
    <xdr:to>
      <xdr:col>24</xdr:col>
      <xdr:colOff>62865</xdr:colOff>
      <xdr:row>98</xdr:row>
      <xdr:rowOff>33773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180791"/>
          <a:ext cx="1270" cy="65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37600</xdr:rowOff>
    </xdr:from>
    <xdr:ext cx="469744"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3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33773</xdr:rowOff>
    </xdr:from>
    <xdr:to>
      <xdr:col>24</xdr:col>
      <xdr:colOff>152400</xdr:colOff>
      <xdr:row>98</xdr:row>
      <xdr:rowOff>33773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11168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9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64491</xdr:rowOff>
    </xdr:from>
    <xdr:to>
      <xdr:col>24</xdr:col>
      <xdr:colOff>152400</xdr:colOff>
      <xdr:row>94</xdr:row>
      <xdr:rowOff>64491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1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142757</xdr:rowOff>
    </xdr:from>
    <xdr:to>
      <xdr:col>24</xdr:col>
      <xdr:colOff>63500</xdr:colOff>
      <xdr:row>97</xdr:row>
      <xdr:rowOff>25715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573257"/>
          <a:ext cx="838200" cy="10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153410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1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130533</xdr:rowOff>
    </xdr:from>
    <xdr:to>
      <xdr:col>24</xdr:col>
      <xdr:colOff>114300</xdr:colOff>
      <xdr:row>97</xdr:row>
      <xdr:rowOff>60683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142757</xdr:rowOff>
    </xdr:from>
    <xdr:to>
      <xdr:col>19</xdr:col>
      <xdr:colOff>177800</xdr:colOff>
      <xdr:row>91</xdr:row>
      <xdr:rowOff>164618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573257"/>
          <a:ext cx="889000" cy="19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5090</xdr:rowOff>
    </xdr:from>
    <xdr:to>
      <xdr:col>20</xdr:col>
      <xdr:colOff>38100</xdr:colOff>
      <xdr:row>93</xdr:row>
      <xdr:rowOff>106690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9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97817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164618</xdr:rowOff>
    </xdr:from>
    <xdr:to>
      <xdr:col>15</xdr:col>
      <xdr:colOff>50800</xdr:colOff>
      <xdr:row>95</xdr:row>
      <xdr:rowOff>18199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66568"/>
          <a:ext cx="889000" cy="5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63812</xdr:rowOff>
    </xdr:from>
    <xdr:to>
      <xdr:col>15</xdr:col>
      <xdr:colOff>101600</xdr:colOff>
      <xdr:row>93</xdr:row>
      <xdr:rowOff>165412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156539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18199</xdr:rowOff>
    </xdr:from>
    <xdr:to>
      <xdr:col>10</xdr:col>
      <xdr:colOff>114300</xdr:colOff>
      <xdr:row>98</xdr:row>
      <xdr:rowOff>123013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05949"/>
          <a:ext cx="889000" cy="6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149165</xdr:rowOff>
    </xdr:from>
    <xdr:to>
      <xdr:col>10</xdr:col>
      <xdr:colOff>165100</xdr:colOff>
      <xdr:row>95</xdr:row>
      <xdr:rowOff>79315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2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170138</xdr:rowOff>
    </xdr:from>
    <xdr:to>
      <xdr:col>6</xdr:col>
      <xdr:colOff>38100</xdr:colOff>
      <xdr:row>98</xdr:row>
      <xdr:rowOff>100288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116815</xdr:rowOff>
    </xdr:from>
    <xdr:ext cx="469744"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95428" y="1657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146365</xdr:rowOff>
    </xdr:from>
    <xdr:to>
      <xdr:col>24</xdr:col>
      <xdr:colOff>114300</xdr:colOff>
      <xdr:row>97</xdr:row>
      <xdr:rowOff>76515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124792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91957</xdr:rowOff>
    </xdr:from>
    <xdr:to>
      <xdr:col>20</xdr:col>
      <xdr:colOff>38100</xdr:colOff>
      <xdr:row>91</xdr:row>
      <xdr:rowOff>22107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38634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2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113818</xdr:rowOff>
    </xdr:from>
    <xdr:to>
      <xdr:col>15</xdr:col>
      <xdr:colOff>101600</xdr:colOff>
      <xdr:row>92</xdr:row>
      <xdr:rowOff>43968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60495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138849</xdr:rowOff>
    </xdr:from>
    <xdr:to>
      <xdr:col>10</xdr:col>
      <xdr:colOff>165100</xdr:colOff>
      <xdr:row>95</xdr:row>
      <xdr:rowOff>68999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85526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72213</xdr:rowOff>
    </xdr:from>
    <xdr:to>
      <xdr:col>6</xdr:col>
      <xdr:colOff>38100</xdr:colOff>
      <xdr:row>99</xdr:row>
      <xdr:rowOff>2363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164940</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95428" y="1696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54610</xdr:rowOff>
    </xdr:from>
    <xdr:to>
      <xdr:col>55</xdr:col>
      <xdr:colOff>0</xdr:colOff>
      <xdr:row>37</xdr:row>
      <xdr:rowOff>107950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883910"/>
          <a:ext cx="8382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54610</xdr:rowOff>
    </xdr:from>
    <xdr:to>
      <xdr:col>50</xdr:col>
      <xdr:colOff>114300</xdr:colOff>
      <xdr:row>34</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88391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160020</xdr:rowOff>
    </xdr:from>
    <xdr:to>
      <xdr:col>45</xdr:col>
      <xdr:colOff>177800</xdr:colOff>
      <xdr:row>38</xdr:row>
      <xdr:rowOff>1270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98932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1270</xdr:rowOff>
    </xdr:from>
    <xdr:to>
      <xdr:col>41</xdr:col>
      <xdr:colOff>50800</xdr:colOff>
      <xdr:row>38</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1637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57150</xdr:rowOff>
    </xdr:from>
    <xdr:to>
      <xdr:col>55</xdr:col>
      <xdr:colOff>50800</xdr:colOff>
      <xdr:row>37</xdr:row>
      <xdr:rowOff>158750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35577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3810</xdr:rowOff>
    </xdr:from>
    <xdr:to>
      <xdr:col>50</xdr:col>
      <xdr:colOff>165100</xdr:colOff>
      <xdr:row>34</xdr:row>
      <xdr:rowOff>105410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121937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6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109220</xdr:rowOff>
    </xdr:from>
    <xdr:to>
      <xdr:col>46</xdr:col>
      <xdr:colOff>38100</xdr:colOff>
      <xdr:row>35</xdr:row>
      <xdr:rowOff>39370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55897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121920</xdr:rowOff>
    </xdr:from>
    <xdr:to>
      <xdr:col>41</xdr:col>
      <xdr:colOff>101600</xdr:colOff>
      <xdr:row>38</xdr:row>
      <xdr:rowOff>52070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43197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27940</xdr:rowOff>
    </xdr:from>
    <xdr:to>
      <xdr:col>36</xdr:col>
      <xdr:colOff>165100</xdr:colOff>
      <xdr:row>38</xdr:row>
      <xdr:rowOff>129540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120667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101181</xdr:rowOff>
    </xdr:from>
    <xdr:to>
      <xdr:col>55</xdr:col>
      <xdr:colOff>0</xdr:colOff>
      <xdr:row>58</xdr:row>
      <xdr:rowOff>104564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45281"/>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104130</xdr:rowOff>
    </xdr:from>
    <xdr:to>
      <xdr:col>50</xdr:col>
      <xdr:colOff>114300</xdr:colOff>
      <xdr:row>58</xdr:row>
      <xdr:rowOff>104564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4823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101775</xdr:rowOff>
    </xdr:from>
    <xdr:to>
      <xdr:col>45</xdr:col>
      <xdr:colOff>177800</xdr:colOff>
      <xdr:row>58</xdr:row>
      <xdr:rowOff>104130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4587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100495</xdr:rowOff>
    </xdr:from>
    <xdr:to>
      <xdr:col>41</xdr:col>
      <xdr:colOff>50800</xdr:colOff>
      <xdr:row>58</xdr:row>
      <xdr:rowOff>101775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04459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50381</xdr:rowOff>
    </xdr:from>
    <xdr:to>
      <xdr:col>55</xdr:col>
      <xdr:colOff>50800</xdr:colOff>
      <xdr:row>58</xdr:row>
      <xdr:rowOff>151981</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136758</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53764</xdr:rowOff>
    </xdr:from>
    <xdr:to>
      <xdr:col>50</xdr:col>
      <xdr:colOff>165100</xdr:colOff>
      <xdr:row>58</xdr:row>
      <xdr:rowOff>155364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146491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91728" y="100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53330</xdr:rowOff>
    </xdr:from>
    <xdr:to>
      <xdr:col>46</xdr:col>
      <xdr:colOff>38100</xdr:colOff>
      <xdr:row>58</xdr:row>
      <xdr:rowOff>154930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146057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50975</xdr:rowOff>
    </xdr:from>
    <xdr:to>
      <xdr:col>41</xdr:col>
      <xdr:colOff>101600</xdr:colOff>
      <xdr:row>58</xdr:row>
      <xdr:rowOff>152575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143702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49695</xdr:rowOff>
    </xdr:from>
    <xdr:to>
      <xdr:col>36</xdr:col>
      <xdr:colOff>165100</xdr:colOff>
      <xdr:row>58</xdr:row>
      <xdr:rowOff>151295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142422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144264</xdr:rowOff>
    </xdr:from>
    <xdr:to>
      <xdr:col>54</xdr:col>
      <xdr:colOff>189865</xdr:colOff>
      <xdr:row>79</xdr:row>
      <xdr:rowOff>4468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831564"/>
          <a:ext cx="1270" cy="7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8295</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4468</xdr:rowOff>
    </xdr:from>
    <xdr:to>
      <xdr:col>55</xdr:col>
      <xdr:colOff>88900</xdr:colOff>
      <xdr:row>79</xdr:row>
      <xdr:rowOff>4468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4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90941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26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144264</xdr:rowOff>
    </xdr:from>
    <xdr:to>
      <xdr:col>55</xdr:col>
      <xdr:colOff>88900</xdr:colOff>
      <xdr:row>74</xdr:row>
      <xdr:rowOff>144264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83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130541</xdr:rowOff>
    </xdr:from>
    <xdr:to>
      <xdr:col>55</xdr:col>
      <xdr:colOff>0</xdr:colOff>
      <xdr:row>75</xdr:row>
      <xdr:rowOff>156586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817841"/>
          <a:ext cx="838200" cy="19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143572</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17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165145</xdr:rowOff>
    </xdr:from>
    <xdr:to>
      <xdr:col>55</xdr:col>
      <xdr:colOff>50800</xdr:colOff>
      <xdr:row>77</xdr:row>
      <xdr:rowOff>95295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1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55674</xdr:rowOff>
    </xdr:from>
    <xdr:to>
      <xdr:col>50</xdr:col>
      <xdr:colOff>114300</xdr:colOff>
      <xdr:row>74</xdr:row>
      <xdr:rowOff>130541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2228624"/>
          <a:ext cx="889000" cy="5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79208</xdr:rowOff>
    </xdr:from>
    <xdr:to>
      <xdr:col>50</xdr:col>
      <xdr:colOff>165100</xdr:colOff>
      <xdr:row>77</xdr:row>
      <xdr:rowOff>9358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485</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55674</xdr:rowOff>
    </xdr:from>
    <xdr:to>
      <xdr:col>45</xdr:col>
      <xdr:colOff>177800</xdr:colOff>
      <xdr:row>74</xdr:row>
      <xdr:rowOff>33226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228624"/>
          <a:ext cx="889000" cy="4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144411</xdr:rowOff>
    </xdr:from>
    <xdr:to>
      <xdr:col>46</xdr:col>
      <xdr:colOff>38100</xdr:colOff>
      <xdr:row>75</xdr:row>
      <xdr:rowOff>74561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65688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33226</xdr:rowOff>
    </xdr:from>
    <xdr:to>
      <xdr:col>41</xdr:col>
      <xdr:colOff>50800</xdr:colOff>
      <xdr:row>78</xdr:row>
      <xdr:rowOff>8376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2720526"/>
          <a:ext cx="889000" cy="6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68745</xdr:rowOff>
    </xdr:from>
    <xdr:to>
      <xdr:col>41</xdr:col>
      <xdr:colOff>101600</xdr:colOff>
      <xdr:row>76</xdr:row>
      <xdr:rowOff>170345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105786</xdr:rowOff>
    </xdr:from>
    <xdr:to>
      <xdr:col>55</xdr:col>
      <xdr:colOff>50800</xdr:colOff>
      <xdr:row>76</xdr:row>
      <xdr:rowOff>35936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9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128663</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79741</xdr:rowOff>
    </xdr:from>
    <xdr:to>
      <xdr:col>50</xdr:col>
      <xdr:colOff>165100</xdr:colOff>
      <xdr:row>75</xdr:row>
      <xdr:rowOff>9891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7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73</xdr:row>
      <xdr:rowOff>26418</xdr:rowOff>
    </xdr:from>
    <xdr:ext cx="59901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27095" y="1254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4874</xdr:rowOff>
    </xdr:from>
    <xdr:to>
      <xdr:col>46</xdr:col>
      <xdr:colOff>38100</xdr:colOff>
      <xdr:row>71</xdr:row>
      <xdr:rowOff>106474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123001</xdr:rowOff>
    </xdr:from>
    <xdr:ext cx="59901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50795" y="119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153876</xdr:rowOff>
    </xdr:from>
    <xdr:to>
      <xdr:col>41</xdr:col>
      <xdr:colOff>101600</xdr:colOff>
      <xdr:row>74</xdr:row>
      <xdr:rowOff>84026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26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100553</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61795" y="124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129026</xdr:rowOff>
    </xdr:from>
    <xdr:to>
      <xdr:col>36</xdr:col>
      <xdr:colOff>165100</xdr:colOff>
      <xdr:row>78</xdr:row>
      <xdr:rowOff>59176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75703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167103</xdr:rowOff>
    </xdr:from>
    <xdr:to>
      <xdr:col>55</xdr:col>
      <xdr:colOff>0</xdr:colOff>
      <xdr:row>97</xdr:row>
      <xdr:rowOff>169560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97753"/>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140343</xdr:rowOff>
    </xdr:from>
    <xdr:to>
      <xdr:col>50</xdr:col>
      <xdr:colOff>114300</xdr:colOff>
      <xdr:row>97</xdr:row>
      <xdr:rowOff>167103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70993"/>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140343</xdr:rowOff>
    </xdr:from>
    <xdr:to>
      <xdr:col>45</xdr:col>
      <xdr:colOff>177800</xdr:colOff>
      <xdr:row>97</xdr:row>
      <xdr:rowOff>161389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770993"/>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161389</xdr:rowOff>
    </xdr:from>
    <xdr:to>
      <xdr:col>41</xdr:col>
      <xdr:colOff>50800</xdr:colOff>
      <xdr:row>97</xdr:row>
      <xdr:rowOff>162802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792039"/>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118760</xdr:rowOff>
    </xdr:from>
    <xdr:to>
      <xdr:col>55</xdr:col>
      <xdr:colOff>50800</xdr:colOff>
      <xdr:row>98</xdr:row>
      <xdr:rowOff>48910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33687</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116303</xdr:rowOff>
    </xdr:from>
    <xdr:to>
      <xdr:col>50</xdr:col>
      <xdr:colOff>165100</xdr:colOff>
      <xdr:row>98</xdr:row>
      <xdr:rowOff>46453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37580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8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89543</xdr:rowOff>
    </xdr:from>
    <xdr:to>
      <xdr:col>46</xdr:col>
      <xdr:colOff>38100</xdr:colOff>
      <xdr:row>98</xdr:row>
      <xdr:rowOff>19693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110589</xdr:rowOff>
    </xdr:from>
    <xdr:to>
      <xdr:col>41</xdr:col>
      <xdr:colOff>101600</xdr:colOff>
      <xdr:row>98</xdr:row>
      <xdr:rowOff>40739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3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112002</xdr:rowOff>
    </xdr:from>
    <xdr:to>
      <xdr:col>36</xdr:col>
      <xdr:colOff>165100</xdr:colOff>
      <xdr:row>98</xdr:row>
      <xdr:rowOff>42152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70866</xdr:rowOff>
    </xdr:from>
    <xdr:to>
      <xdr:col>85</xdr:col>
      <xdr:colOff>127000</xdr:colOff>
      <xdr:row>32</xdr:row>
      <xdr:rowOff>95377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557266"/>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70866</xdr:rowOff>
    </xdr:from>
    <xdr:to>
      <xdr:col>81</xdr:col>
      <xdr:colOff>50800</xdr:colOff>
      <xdr:row>32</xdr:row>
      <xdr:rowOff>118872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5572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113411</xdr:rowOff>
    </xdr:from>
    <xdr:to>
      <xdr:col>76</xdr:col>
      <xdr:colOff>114300</xdr:colOff>
      <xdr:row>32</xdr:row>
      <xdr:rowOff>118872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59981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86741</xdr:rowOff>
    </xdr:from>
    <xdr:to>
      <xdr:col>71</xdr:col>
      <xdr:colOff>177800</xdr:colOff>
      <xdr:row>32</xdr:row>
      <xdr:rowOff>113411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5731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44577</xdr:rowOff>
    </xdr:from>
    <xdr:to>
      <xdr:col>85</xdr:col>
      <xdr:colOff>177800</xdr:colOff>
      <xdr:row>32</xdr:row>
      <xdr:rowOff>146177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5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67454</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3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20066</xdr:rowOff>
    </xdr:from>
    <xdr:to>
      <xdr:col>81</xdr:col>
      <xdr:colOff>101600</xdr:colOff>
      <xdr:row>32</xdr:row>
      <xdr:rowOff>121666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5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138193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2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68072</xdr:rowOff>
    </xdr:from>
    <xdr:to>
      <xdr:col>76</xdr:col>
      <xdr:colOff>165100</xdr:colOff>
      <xdr:row>32</xdr:row>
      <xdr:rowOff>169672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5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14749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3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62611</xdr:rowOff>
    </xdr:from>
    <xdr:to>
      <xdr:col>72</xdr:col>
      <xdr:colOff>38100</xdr:colOff>
      <xdr:row>32</xdr:row>
      <xdr:rowOff>164211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5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3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35941</xdr:rowOff>
    </xdr:from>
    <xdr:to>
      <xdr:col>67</xdr:col>
      <xdr:colOff>101600</xdr:colOff>
      <xdr:row>32</xdr:row>
      <xdr:rowOff>137541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154068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2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106076</xdr:rowOff>
    </xdr:from>
    <xdr:to>
      <xdr:col>85</xdr:col>
      <xdr:colOff>127000</xdr:colOff>
      <xdr:row>56</xdr:row>
      <xdr:rowOff>119831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07276"/>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119831</xdr:rowOff>
    </xdr:from>
    <xdr:to>
      <xdr:col>81</xdr:col>
      <xdr:colOff>50800</xdr:colOff>
      <xdr:row>56</xdr:row>
      <xdr:rowOff>168808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21031"/>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168808</xdr:rowOff>
    </xdr:from>
    <xdr:to>
      <xdr:col>76</xdr:col>
      <xdr:colOff>114300</xdr:colOff>
      <xdr:row>56</xdr:row>
      <xdr:rowOff>169970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700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169970</xdr:rowOff>
    </xdr:from>
    <xdr:to>
      <xdr:col>71</xdr:col>
      <xdr:colOff>177800</xdr:colOff>
      <xdr:row>57</xdr:row>
      <xdr:rowOff>10637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71170"/>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55276</xdr:rowOff>
    </xdr:from>
    <xdr:to>
      <xdr:col>85</xdr:col>
      <xdr:colOff>177800</xdr:colOff>
      <xdr:row>56</xdr:row>
      <xdr:rowOff>156876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33703</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69031</xdr:rowOff>
    </xdr:from>
    <xdr:to>
      <xdr:col>81</xdr:col>
      <xdr:colOff>101600</xdr:colOff>
      <xdr:row>56</xdr:row>
      <xdr:rowOff>170631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6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161758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97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118008</xdr:rowOff>
    </xdr:from>
    <xdr:to>
      <xdr:col>76</xdr:col>
      <xdr:colOff>165100</xdr:colOff>
      <xdr:row>57</xdr:row>
      <xdr:rowOff>48158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39285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119170</xdr:rowOff>
    </xdr:from>
    <xdr:to>
      <xdr:col>72</xdr:col>
      <xdr:colOff>38100</xdr:colOff>
      <xdr:row>57</xdr:row>
      <xdr:rowOff>49320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40447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131287</xdr:rowOff>
    </xdr:from>
    <xdr:to>
      <xdr:col>67</xdr:col>
      <xdr:colOff>101600</xdr:colOff>
      <xdr:row>57</xdr:row>
      <xdr:rowOff>61437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52564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28257</xdr:rowOff>
    </xdr:from>
    <xdr:to>
      <xdr:col>85</xdr:col>
      <xdr:colOff>127000</xdr:colOff>
      <xdr:row>79</xdr:row>
      <xdr:rowOff>40260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572807"/>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29590</xdr:rowOff>
    </xdr:from>
    <xdr:to>
      <xdr:col>81</xdr:col>
      <xdr:colOff>50800</xdr:colOff>
      <xdr:row>79</xdr:row>
      <xdr:rowOff>40260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74140"/>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29590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5710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11875</xdr:rowOff>
    </xdr:from>
    <xdr:to>
      <xdr:col>71</xdr:col>
      <xdr:colOff>177800</xdr:colOff>
      <xdr:row>79</xdr:row>
      <xdr:rowOff>26543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55642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148907</xdr:rowOff>
    </xdr:from>
    <xdr:to>
      <xdr:col>85</xdr:col>
      <xdr:colOff>177800</xdr:colOff>
      <xdr:row>79</xdr:row>
      <xdr:rowOff>79057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63834</xdr:rowOff>
    </xdr:from>
    <xdr:ext cx="313932"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36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160910</xdr:rowOff>
    </xdr:from>
    <xdr:to>
      <xdr:col>81</xdr:col>
      <xdr:colOff>101600</xdr:colOff>
      <xdr:row>79</xdr:row>
      <xdr:rowOff>91060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82187</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116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150240</xdr:rowOff>
    </xdr:from>
    <xdr:to>
      <xdr:col>76</xdr:col>
      <xdr:colOff>165100</xdr:colOff>
      <xdr:row>79</xdr:row>
      <xdr:rowOff>80390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5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71517</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35333" y="13616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68470</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46333" y="13613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132525</xdr:rowOff>
    </xdr:from>
    <xdr:to>
      <xdr:col>67</xdr:col>
      <xdr:colOff>101600</xdr:colOff>
      <xdr:row>79</xdr:row>
      <xdr:rowOff>62675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5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53802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9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103646</xdr:rowOff>
    </xdr:from>
    <xdr:to>
      <xdr:col>85</xdr:col>
      <xdr:colOff>127000</xdr:colOff>
      <xdr:row>96</xdr:row>
      <xdr:rowOff>159947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562846"/>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103646</xdr:rowOff>
    </xdr:from>
    <xdr:to>
      <xdr:col>81</xdr:col>
      <xdr:colOff>50800</xdr:colOff>
      <xdr:row>96</xdr:row>
      <xdr:rowOff>118049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562846"/>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118049</xdr:rowOff>
    </xdr:from>
    <xdr:to>
      <xdr:col>76</xdr:col>
      <xdr:colOff>114300</xdr:colOff>
      <xdr:row>96</xdr:row>
      <xdr:rowOff>151588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57724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151588</xdr:rowOff>
    </xdr:from>
    <xdr:to>
      <xdr:col>71</xdr:col>
      <xdr:colOff>177800</xdr:colOff>
      <xdr:row>96</xdr:row>
      <xdr:rowOff>169875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61078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109147</xdr:rowOff>
    </xdr:from>
    <xdr:to>
      <xdr:col>85</xdr:col>
      <xdr:colOff>177800</xdr:colOff>
      <xdr:row>97</xdr:row>
      <xdr:rowOff>39297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87574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5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52846</xdr:rowOff>
    </xdr:from>
    <xdr:to>
      <xdr:col>81</xdr:col>
      <xdr:colOff>101600</xdr:colOff>
      <xdr:row>96</xdr:row>
      <xdr:rowOff>154446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5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145573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6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67249</xdr:rowOff>
    </xdr:from>
    <xdr:to>
      <xdr:col>76</xdr:col>
      <xdr:colOff>165100</xdr:colOff>
      <xdr:row>96</xdr:row>
      <xdr:rowOff>168849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5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159976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100788</xdr:rowOff>
    </xdr:from>
    <xdr:to>
      <xdr:col>72</xdr:col>
      <xdr:colOff>38100</xdr:colOff>
      <xdr:row>97</xdr:row>
      <xdr:rowOff>30938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22065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119075</xdr:rowOff>
    </xdr:from>
    <xdr:to>
      <xdr:col>67</xdr:col>
      <xdr:colOff>101600</xdr:colOff>
      <xdr:row>97</xdr:row>
      <xdr:rowOff>49225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40352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・「総務費」は、万博推進局の運営負担金の増などにより、前年度に比べ増加した。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・「民生費」は、新型コロナウイルス感染症の影響に伴う生活福祉資金貸付事業費の減などにより、前年度に比べ減少した。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・「衛生費」は、病院支援などの新型コロナウイルス感染症対策費の減などにより、前年度に比べ減少した。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商工費」は、中小企業向け制度融資の歳出規模が大きいことなどの要因によりグループ内平均を上回っていると推測される。令和５年度は、新型コロナウイルス感染症の影響に伴う営業時間短縮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・「警察費」は、警察官定員規模が大きいことなどの要因によりグループ内平均を上回っていると推測される。令和５年度は、庁舎建設工事費の減により、前年度に比べ減少した。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年度から黒字に転換したことにより、財政調整基金の積み立てを行っている。</a:t>
          </a:r>
        </a:p>
        <a:p>
          <a:r>
            <a:rPr kumimoji="1" lang="ja-JP" altLang="en-US" sz="1000">
              <a:latin typeface="ＭＳ ゴシック" pitchFamily="49" charset="-128"/>
              <a:ea typeface="ＭＳ ゴシック" pitchFamily="49" charset="-128"/>
            </a:rPr>
            <a:t>　また、平成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年度から大阪府財政運営基本条例に基づき、決算剰余金の</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相当額の編入を義務付けている。</a:t>
          </a:r>
        </a:p>
        <a:p>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○実質収支額・実質単年度収支</a:t>
          </a:r>
        </a:p>
        <a:p>
          <a:r>
            <a:rPr kumimoji="1" lang="ja-JP" altLang="en-US" sz="1000">
              <a:latin typeface="ＭＳ ゴシック" pitchFamily="49" charset="-128"/>
              <a:ea typeface="ＭＳ ゴシック" pitchFamily="49" charset="-128"/>
            </a:rPr>
            <a:t>　実質収支額は、平成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年度から黒字に転換し、以降も黒字を維持しているものの、標準財政規模比では、令和５年度は</a:t>
          </a:r>
          <a:r>
            <a:rPr kumimoji="1" lang="en-US" altLang="ja-JP" sz="10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ポイント悪化し、</a:t>
          </a:r>
          <a:r>
            <a:rPr kumimoji="1" lang="en-US" altLang="ja-JP" sz="1000">
              <a:latin typeface="ＭＳ ゴシック" pitchFamily="49" charset="-128"/>
              <a:ea typeface="ＭＳ ゴシック" pitchFamily="49" charset="-128"/>
            </a:rPr>
            <a:t>0.91%</a:t>
          </a:r>
          <a:r>
            <a:rPr kumimoji="1" lang="ja-JP" altLang="en-US" sz="1000">
              <a:latin typeface="ＭＳ ゴシック" pitchFamily="49" charset="-128"/>
              <a:ea typeface="ＭＳ ゴシック" pitchFamily="49" charset="-128"/>
            </a:rPr>
            <a:t>となっており、実質単年度収支については▲</a:t>
          </a:r>
          <a:r>
            <a:rPr kumimoji="1" lang="en-US" altLang="ja-JP" sz="1000">
              <a:latin typeface="ＭＳ ゴシック" pitchFamily="49" charset="-128"/>
              <a:ea typeface="ＭＳ ゴシック" pitchFamily="49" charset="-128"/>
            </a:rPr>
            <a:t>0.89%</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なお、財政調整基金残高には、地方交付税算定における精算制度等への対応のための一時的な積立分を含む。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一般会計及び全ての特別会計で赤字は生じていない。</a:t>
          </a:r>
        </a:p>
        <a:p>
          <a:r>
            <a:rPr kumimoji="1" lang="ja-JP" altLang="en-US" sz="1400">
              <a:latin typeface="ＭＳ ゴシック" pitchFamily="49" charset="-128"/>
              <a:ea typeface="ＭＳ ゴシック" pitchFamily="49" charset="-128"/>
            </a:rPr>
            <a:t>　今後も、各会計で適正な財政運営や企業経営を行っていく。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過去の減債基金からの借入等により、減債基金積立不足算定額が計上されているが、計画的に減債基金の復元を実施していることなどから改善傾向にある。令和５年度の実質公債費比率は、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過去の減債基金からの借入等により、減債基金積立相当額に対して減債基金残高が不足しているが、計画的に減債基金の復元を実施していることなどから、不足額は解消していく見込み。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将来負担比率は、令和５年度は地方債の現在高の減や、減債基金などの地方債の償還等に充当可能な基金残高の増、及び標準財政規模の増などにより、</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118.4%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令和５年度は財政調整基金は増加したものの、減債基金・その他特定目的基金の減がそれを上回ったことから、基金全体として減となった。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・日本万国博覧会記念公園基金：日本万国博覧会記念公園の整備を図り、及びその健全な運営。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〇令和５年度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：団塊の世代が後期高齢者となる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年（令和７年）に向けて、医療・介護サービスの提供体制を改革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するため、医療介護総合確保促進法に基づき大阪府計画を策定し、計画に位置付けた事業を実施していく。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令和５年度は、普通交付税算定における精算等の対応のため約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億円の編入に加え、後年度の普通交付税算定における精算の対応のため約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億円を積立てたため、令和５年度末残高は約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なお、後年度の普通交付税算定における精算等の対応のための一時的な積立分を除いた令和５年度末残高は約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億円としており、目標額以上の残高となっているが、引き続き安定的に残高を確保していく。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令和５年度は、府債の繰上償還のための取り崩し額が積立て額を上回ったことにより、前年度に比べて減となった。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億円の借入を実施したため、減債基金残高が積立てておくべき額に比して不足していた。そのため、平成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年度より、減債基金の復元（返済）を計画的に実施し、令和５年度末に完了した。引き続き、府債の償還財源を確保し、財政の健全な運営に資するため、適切な残高を確保していく。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36001;&#21209;&#35519;&#26619;G/&#36001;&#25919;&#29366;&#27841;&#36039;&#26009;&#38598;/R5&#27770;&#31639;/02%20&#21508;&#37096;&#23616;&#29031;&#20250;&#12539;&#22238;&#31572;/&#65288;&#35211;&#12360;&#28040;&#12375;&#65289;&#12304;&#36001;&#25919;&#29366;&#27841;&#36039;&#26009;&#38598;&#12305;_270008_&#22823;&#38442;&#2422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367907</v>
          </cell>
          <cell r="C72">
            <v>333180</v>
          </cell>
          <cell r="D72">
            <v>334936</v>
          </cell>
        </row>
        <row r="73">
          <cell r="A73" t="str">
            <v>減債基金</v>
          </cell>
          <cell r="B73">
            <v>22247</v>
          </cell>
          <cell r="C73">
            <v>21327</v>
          </cell>
          <cell r="D73">
            <v>9904</v>
          </cell>
        </row>
        <row r="74">
          <cell r="A74" t="str">
            <v>その他特定目的基金</v>
          </cell>
          <cell r="B74">
            <v>120286</v>
          </cell>
          <cell r="C74">
            <v>120825</v>
          </cell>
          <cell r="D74">
            <v>116875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election activeCell="AT14" sqref="AT14:AY14"/>
    </sheetView>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3358436064</v>
      </c>
      <c r="BO4" s="411"/>
      <c r="BP4" s="411"/>
      <c r="BQ4" s="411"/>
      <c r="BR4" s="411"/>
      <c r="BS4" s="411"/>
      <c r="BT4" s="411"/>
      <c r="BU4" s="412"/>
      <c r="BV4" s="410">
        <v>3942613114</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0.9</v>
      </c>
      <c r="CU4" s="560"/>
      <c r="CV4" s="560"/>
      <c r="CW4" s="560"/>
      <c r="CX4" s="560"/>
      <c r="CY4" s="560"/>
      <c r="CZ4" s="560"/>
      <c r="DA4" s="561"/>
      <c r="DB4" s="559">
        <v>1.4</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3325569052</v>
      </c>
      <c r="BO5" s="390"/>
      <c r="BP5" s="390"/>
      <c r="BQ5" s="390"/>
      <c r="BR5" s="390"/>
      <c r="BS5" s="390"/>
      <c r="BT5" s="390"/>
      <c r="BU5" s="391"/>
      <c r="BV5" s="389">
        <v>3895343951</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97.4</v>
      </c>
      <c r="CU5" s="384"/>
      <c r="CV5" s="384"/>
      <c r="CW5" s="384"/>
      <c r="CX5" s="384"/>
      <c r="CY5" s="384"/>
      <c r="CZ5" s="384"/>
      <c r="DA5" s="385"/>
      <c r="DB5" s="383">
        <v>102.2</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10640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32867012</v>
      </c>
      <c r="BO6" s="390"/>
      <c r="BP6" s="390"/>
      <c r="BQ6" s="390"/>
      <c r="BR6" s="390"/>
      <c r="BS6" s="390"/>
      <c r="BT6" s="390"/>
      <c r="BU6" s="391"/>
      <c r="BV6" s="389">
        <v>47269163</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101.3</v>
      </c>
      <c r="CU6" s="513"/>
      <c r="CV6" s="513"/>
      <c r="CW6" s="513"/>
      <c r="CX6" s="513"/>
      <c r="CY6" s="513"/>
      <c r="CZ6" s="513"/>
      <c r="DA6" s="514"/>
      <c r="DB6" s="512">
        <v>104.8</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3</v>
      </c>
      <c r="AJ7" s="433"/>
      <c r="AK7" s="433"/>
      <c r="AL7" s="433"/>
      <c r="AM7" s="433"/>
      <c r="AN7" s="433"/>
      <c r="AO7" s="433"/>
      <c r="AP7" s="434"/>
      <c r="AQ7" s="432">
        <v>9030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17335515</v>
      </c>
      <c r="BO7" s="390"/>
      <c r="BP7" s="390"/>
      <c r="BQ7" s="390"/>
      <c r="BR7" s="390"/>
      <c r="BS7" s="390"/>
      <c r="BT7" s="390"/>
      <c r="BU7" s="391"/>
      <c r="BV7" s="389">
        <v>23861030</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1707056365</v>
      </c>
      <c r="CU7" s="390"/>
      <c r="CV7" s="390"/>
      <c r="CW7" s="390"/>
      <c r="CX7" s="390"/>
      <c r="CY7" s="390"/>
      <c r="CZ7" s="390"/>
      <c r="DA7" s="391"/>
      <c r="DB7" s="389">
        <v>1661424631</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8448</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15531497</v>
      </c>
      <c r="BO8" s="390"/>
      <c r="BP8" s="390"/>
      <c r="BQ8" s="390"/>
      <c r="BR8" s="390"/>
      <c r="BS8" s="390"/>
      <c r="BT8" s="390"/>
      <c r="BU8" s="391"/>
      <c r="BV8" s="389">
        <v>23408133</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0.73179000000000005</v>
      </c>
      <c r="CU8" s="510"/>
      <c r="CV8" s="510"/>
      <c r="CW8" s="510"/>
      <c r="CX8" s="510"/>
      <c r="CY8" s="510"/>
      <c r="CZ8" s="510"/>
      <c r="DA8" s="511"/>
      <c r="DB8" s="509">
        <v>0.74187000000000003</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8837685</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8190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-7876636</v>
      </c>
      <c r="BO9" s="390"/>
      <c r="BP9" s="390"/>
      <c r="BQ9" s="390"/>
      <c r="BR9" s="390"/>
      <c r="BS9" s="390"/>
      <c r="BT9" s="390"/>
      <c r="BU9" s="391"/>
      <c r="BV9" s="389">
        <v>-7881152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15.5</v>
      </c>
      <c r="CU9" s="384"/>
      <c r="CV9" s="384"/>
      <c r="CW9" s="384"/>
      <c r="CX9" s="384"/>
      <c r="CY9" s="384"/>
      <c r="CZ9" s="384"/>
      <c r="DA9" s="385"/>
      <c r="DB9" s="383">
        <v>16.5</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8839469</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7210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37992842</v>
      </c>
      <c r="BO10" s="390"/>
      <c r="BP10" s="390"/>
      <c r="BQ10" s="390"/>
      <c r="BR10" s="390"/>
      <c r="BS10" s="390"/>
      <c r="BT10" s="390"/>
      <c r="BU10" s="391"/>
      <c r="BV10" s="389">
        <v>39892016</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86</v>
      </c>
      <c r="AJ11" s="433"/>
      <c r="AK11" s="433"/>
      <c r="AL11" s="433"/>
      <c r="AM11" s="433"/>
      <c r="AN11" s="433"/>
      <c r="AO11" s="433"/>
      <c r="AP11" s="434"/>
      <c r="AQ11" s="432">
        <v>6510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8775708</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45354763</v>
      </c>
      <c r="BO12" s="390"/>
      <c r="BP12" s="390"/>
      <c r="BQ12" s="390"/>
      <c r="BR12" s="390"/>
      <c r="BS12" s="390"/>
      <c r="BT12" s="390"/>
      <c r="BU12" s="391"/>
      <c r="BV12" s="389">
        <v>88001410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8479129</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-15238557</v>
      </c>
      <c r="BO13" s="390"/>
      <c r="BP13" s="390"/>
      <c r="BQ13" s="390"/>
      <c r="BR13" s="390"/>
      <c r="BS13" s="390"/>
      <c r="BT13" s="390"/>
      <c r="BU13" s="391"/>
      <c r="BV13" s="389">
        <v>-55990546</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10.7</v>
      </c>
      <c r="CU13" s="384"/>
      <c r="CV13" s="384"/>
      <c r="CW13" s="384"/>
      <c r="CX13" s="384"/>
      <c r="CY13" s="384"/>
      <c r="CZ13" s="384"/>
      <c r="DA13" s="385"/>
      <c r="DB13" s="383">
        <v>11.5</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8784421</v>
      </c>
      <c r="S14" s="452"/>
      <c r="T14" s="452"/>
      <c r="U14" s="452"/>
      <c r="V14" s="453"/>
      <c r="W14" s="475"/>
      <c r="X14" s="476"/>
      <c r="Y14" s="477"/>
      <c r="Z14" s="429" t="s">
        <v>131</v>
      </c>
      <c r="AA14" s="430"/>
      <c r="AB14" s="430"/>
      <c r="AC14" s="430"/>
      <c r="AD14" s="430"/>
      <c r="AE14" s="430"/>
      <c r="AF14" s="430"/>
      <c r="AG14" s="430"/>
      <c r="AH14" s="431"/>
      <c r="AI14" s="432">
        <v>11815</v>
      </c>
      <c r="AJ14" s="433"/>
      <c r="AK14" s="433"/>
      <c r="AL14" s="433"/>
      <c r="AM14" s="434"/>
      <c r="AN14" s="432">
        <v>36756465</v>
      </c>
      <c r="AO14" s="433"/>
      <c r="AP14" s="433"/>
      <c r="AQ14" s="433"/>
      <c r="AR14" s="433"/>
      <c r="AS14" s="434"/>
      <c r="AT14" s="432">
        <v>3111</v>
      </c>
      <c r="AU14" s="433"/>
      <c r="AV14" s="433"/>
      <c r="AW14" s="433"/>
      <c r="AX14" s="433"/>
      <c r="AY14" s="435"/>
      <c r="AZ14" s="407" t="s">
        <v>132</v>
      </c>
      <c r="BA14" s="408"/>
      <c r="BB14" s="408"/>
      <c r="BC14" s="408"/>
      <c r="BD14" s="408"/>
      <c r="BE14" s="408"/>
      <c r="BF14" s="408"/>
      <c r="BG14" s="408"/>
      <c r="BH14" s="408"/>
      <c r="BI14" s="408"/>
      <c r="BJ14" s="408"/>
      <c r="BK14" s="408"/>
      <c r="BL14" s="408"/>
      <c r="BM14" s="409"/>
      <c r="BN14" s="410">
        <v>1032481811</v>
      </c>
      <c r="BO14" s="411"/>
      <c r="BP14" s="411"/>
      <c r="BQ14" s="411"/>
      <c r="BR14" s="411"/>
      <c r="BS14" s="411"/>
      <c r="BT14" s="411"/>
      <c r="BU14" s="412"/>
      <c r="BV14" s="410">
        <v>984028638</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118.4</v>
      </c>
      <c r="CU14" s="440"/>
      <c r="CV14" s="440"/>
      <c r="CW14" s="440"/>
      <c r="CX14" s="440"/>
      <c r="CY14" s="440"/>
      <c r="CZ14" s="440"/>
      <c r="DA14" s="441"/>
      <c r="DB14" s="439">
        <v>123.3</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8516503</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1367324088</v>
      </c>
      <c r="BO15" s="390"/>
      <c r="BP15" s="390"/>
      <c r="BQ15" s="390"/>
      <c r="BR15" s="390"/>
      <c r="BS15" s="390"/>
      <c r="BT15" s="390"/>
      <c r="BU15" s="391"/>
      <c r="BV15" s="389">
        <v>1294959850</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395</v>
      </c>
      <c r="AJ16" s="433"/>
      <c r="AK16" s="433"/>
      <c r="AL16" s="433"/>
      <c r="AM16" s="434"/>
      <c r="AN16" s="432">
        <v>1163275</v>
      </c>
      <c r="AO16" s="433"/>
      <c r="AP16" s="433"/>
      <c r="AQ16" s="433"/>
      <c r="AR16" s="433"/>
      <c r="AS16" s="434"/>
      <c r="AT16" s="432">
        <v>2945</v>
      </c>
      <c r="AU16" s="433"/>
      <c r="AV16" s="433"/>
      <c r="AW16" s="433"/>
      <c r="AX16" s="433"/>
      <c r="AY16" s="435"/>
      <c r="AZ16" s="386" t="s">
        <v>140</v>
      </c>
      <c r="BA16" s="387"/>
      <c r="BB16" s="387"/>
      <c r="BC16" s="387"/>
      <c r="BD16" s="387"/>
      <c r="BE16" s="387"/>
      <c r="BF16" s="387"/>
      <c r="BG16" s="387"/>
      <c r="BH16" s="387"/>
      <c r="BI16" s="387"/>
      <c r="BJ16" s="387"/>
      <c r="BK16" s="387"/>
      <c r="BL16" s="387"/>
      <c r="BM16" s="388"/>
      <c r="BN16" s="389">
        <v>1301769324</v>
      </c>
      <c r="BO16" s="390"/>
      <c r="BP16" s="390"/>
      <c r="BQ16" s="390"/>
      <c r="BR16" s="390"/>
      <c r="BS16" s="390"/>
      <c r="BT16" s="390"/>
      <c r="BU16" s="391"/>
      <c r="BV16" s="389">
        <v>1242234693</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21233</v>
      </c>
      <c r="AJ17" s="433"/>
      <c r="AK17" s="433"/>
      <c r="AL17" s="433"/>
      <c r="AM17" s="434"/>
      <c r="AN17" s="432">
        <v>70727123</v>
      </c>
      <c r="AO17" s="433"/>
      <c r="AP17" s="433"/>
      <c r="AQ17" s="433"/>
      <c r="AR17" s="433"/>
      <c r="AS17" s="434"/>
      <c r="AT17" s="432">
        <v>3331</v>
      </c>
      <c r="AU17" s="433"/>
      <c r="AV17" s="433"/>
      <c r="AW17" s="433"/>
      <c r="AX17" s="433"/>
      <c r="AY17" s="435"/>
      <c r="AZ17" s="386" t="s">
        <v>144</v>
      </c>
      <c r="BA17" s="387"/>
      <c r="BB17" s="387"/>
      <c r="BC17" s="387"/>
      <c r="BD17" s="387"/>
      <c r="BE17" s="387"/>
      <c r="BF17" s="387"/>
      <c r="BG17" s="387"/>
      <c r="BH17" s="387"/>
      <c r="BI17" s="387"/>
      <c r="BJ17" s="387"/>
      <c r="BK17" s="387"/>
      <c r="BL17" s="387"/>
      <c r="BM17" s="388"/>
      <c r="BN17" s="389">
        <v>1676341366</v>
      </c>
      <c r="BO17" s="390"/>
      <c r="BP17" s="390"/>
      <c r="BQ17" s="390"/>
      <c r="BR17" s="390"/>
      <c r="BS17" s="390"/>
      <c r="BT17" s="390"/>
      <c r="BU17" s="391"/>
      <c r="BV17" s="389">
        <v>1692512245</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1905</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37581</v>
      </c>
      <c r="AJ18" s="433"/>
      <c r="AK18" s="433"/>
      <c r="AL18" s="433"/>
      <c r="AM18" s="434"/>
      <c r="AN18" s="432">
        <v>129825860</v>
      </c>
      <c r="AO18" s="433"/>
      <c r="AP18" s="433"/>
      <c r="AQ18" s="433"/>
      <c r="AR18" s="433"/>
      <c r="AS18" s="434"/>
      <c r="AT18" s="432">
        <v>3455</v>
      </c>
      <c r="AU18" s="433"/>
      <c r="AV18" s="433"/>
      <c r="AW18" s="433"/>
      <c r="AX18" s="433"/>
      <c r="AY18" s="435"/>
      <c r="AZ18" s="392" t="s">
        <v>147</v>
      </c>
      <c r="BA18" s="393"/>
      <c r="BB18" s="393"/>
      <c r="BC18" s="393"/>
      <c r="BD18" s="393"/>
      <c r="BE18" s="393"/>
      <c r="BF18" s="393"/>
      <c r="BG18" s="393"/>
      <c r="BH18" s="393"/>
      <c r="BI18" s="393"/>
      <c r="BJ18" s="393"/>
      <c r="BK18" s="393"/>
      <c r="BL18" s="393"/>
      <c r="BM18" s="394"/>
      <c r="BN18" s="395">
        <v>2214224644</v>
      </c>
      <c r="BO18" s="396"/>
      <c r="BP18" s="396"/>
      <c r="BQ18" s="396"/>
      <c r="BR18" s="396"/>
      <c r="BS18" s="396"/>
      <c r="BT18" s="396"/>
      <c r="BU18" s="397"/>
      <c r="BV18" s="395">
        <v>2223484269</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4606</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3564</v>
      </c>
      <c r="AJ19" s="433"/>
      <c r="AK19" s="433"/>
      <c r="AL19" s="433"/>
      <c r="AM19" s="434"/>
      <c r="AN19" s="432">
        <v>10160964</v>
      </c>
      <c r="AO19" s="433"/>
      <c r="AP19" s="433"/>
      <c r="AQ19" s="433"/>
      <c r="AR19" s="433"/>
      <c r="AS19" s="434"/>
      <c r="AT19" s="432">
        <v>2851</v>
      </c>
      <c r="AU19" s="433"/>
      <c r="AV19" s="433"/>
      <c r="AW19" s="433"/>
      <c r="AX19" s="433"/>
      <c r="AY19" s="435"/>
      <c r="AZ19" s="407" t="s">
        <v>150</v>
      </c>
      <c r="BA19" s="408"/>
      <c r="BB19" s="408"/>
      <c r="BC19" s="408"/>
      <c r="BD19" s="408"/>
      <c r="BE19" s="408"/>
      <c r="BF19" s="408"/>
      <c r="BG19" s="408"/>
      <c r="BH19" s="408"/>
      <c r="BI19" s="408"/>
      <c r="BJ19" s="408"/>
      <c r="BK19" s="408"/>
      <c r="BL19" s="408"/>
      <c r="BM19" s="409"/>
      <c r="BN19" s="410">
        <v>4713125405</v>
      </c>
      <c r="BO19" s="411"/>
      <c r="BP19" s="411"/>
      <c r="BQ19" s="411"/>
      <c r="BR19" s="411"/>
      <c r="BS19" s="411"/>
      <c r="BT19" s="411"/>
      <c r="BU19" s="412"/>
      <c r="BV19" s="410">
        <v>4935953926</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4135879</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74193</v>
      </c>
      <c r="AJ20" s="433"/>
      <c r="AK20" s="433"/>
      <c r="AL20" s="433"/>
      <c r="AM20" s="434"/>
      <c r="AN20" s="432">
        <v>247470412</v>
      </c>
      <c r="AO20" s="433"/>
      <c r="AP20" s="433"/>
      <c r="AQ20" s="433"/>
      <c r="AR20" s="433"/>
      <c r="AS20" s="434"/>
      <c r="AT20" s="432">
        <v>3335</v>
      </c>
      <c r="AU20" s="433"/>
      <c r="AV20" s="433"/>
      <c r="AW20" s="433"/>
      <c r="AX20" s="433"/>
      <c r="AY20" s="435"/>
      <c r="AZ20" s="386" t="s">
        <v>153</v>
      </c>
      <c r="BA20" s="387"/>
      <c r="BB20" s="387"/>
      <c r="BC20" s="387"/>
      <c r="BD20" s="387"/>
      <c r="BE20" s="387"/>
      <c r="BF20" s="387"/>
      <c r="BG20" s="387"/>
      <c r="BH20" s="387"/>
      <c r="BI20" s="387"/>
      <c r="BJ20" s="387"/>
      <c r="BK20" s="387"/>
      <c r="BL20" s="387"/>
      <c r="BM20" s="388"/>
      <c r="BN20" s="389">
        <v>417576390</v>
      </c>
      <c r="BO20" s="390"/>
      <c r="BP20" s="390"/>
      <c r="BQ20" s="390"/>
      <c r="BR20" s="390"/>
      <c r="BS20" s="390"/>
      <c r="BT20" s="390"/>
      <c r="BU20" s="391"/>
      <c r="BV20" s="389">
        <v>433855651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100.8</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2384060236</v>
      </c>
      <c r="BO21" s="396"/>
      <c r="BP21" s="396"/>
      <c r="BQ21" s="396"/>
      <c r="BR21" s="396"/>
      <c r="BS21" s="396"/>
      <c r="BT21" s="396"/>
      <c r="BU21" s="397"/>
      <c r="BV21" s="395">
        <v>2536297113</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428272401</v>
      </c>
      <c r="BO22" s="390"/>
      <c r="BP22" s="390"/>
      <c r="BQ22" s="390"/>
      <c r="BR22" s="390"/>
      <c r="BS22" s="390"/>
      <c r="BT22" s="390"/>
      <c r="BU22" s="391"/>
      <c r="BV22" s="389">
        <v>410748489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13744220</v>
      </c>
      <c r="BO23" s="390"/>
      <c r="BP23" s="390"/>
      <c r="BQ23" s="390"/>
      <c r="BR23" s="390"/>
      <c r="BS23" s="390"/>
      <c r="BT23" s="390"/>
      <c r="BU23" s="391"/>
      <c r="BV23" s="389">
        <v>13491836</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55000</v>
      </c>
      <c r="BO24" s="390"/>
      <c r="BP24" s="390"/>
      <c r="BQ24" s="390"/>
      <c r="BR24" s="390"/>
      <c r="BS24" s="390"/>
      <c r="BT24" s="390"/>
      <c r="BU24" s="391"/>
      <c r="BV24" s="389">
        <v>55000</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t="s">
        <v>118</v>
      </c>
      <c r="BO25" s="396"/>
      <c r="BP25" s="396"/>
      <c r="BQ25" s="396"/>
      <c r="BR25" s="396"/>
      <c r="BS25" s="396"/>
      <c r="BT25" s="396"/>
      <c r="BU25" s="397"/>
      <c r="BV25" s="395" t="s">
        <v>118</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334935641</v>
      </c>
      <c r="BO26" s="411"/>
      <c r="BP26" s="411"/>
      <c r="BQ26" s="411"/>
      <c r="BR26" s="411"/>
      <c r="BS26" s="411"/>
      <c r="BT26" s="411"/>
      <c r="BU26" s="412"/>
      <c r="BV26" s="410">
        <v>333179975</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9904106</v>
      </c>
      <c r="BO27" s="390"/>
      <c r="BP27" s="390"/>
      <c r="BQ27" s="390"/>
      <c r="BR27" s="390"/>
      <c r="BS27" s="390"/>
      <c r="BT27" s="390"/>
      <c r="BU27" s="391"/>
      <c r="BV27" s="389">
        <v>21327234</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116874965</v>
      </c>
      <c r="BO28" s="396"/>
      <c r="BP28" s="396"/>
      <c r="BQ28" s="396"/>
      <c r="BR28" s="396"/>
      <c r="BS28" s="396"/>
      <c r="BT28" s="396"/>
      <c r="BU28" s="397"/>
      <c r="BV28" s="395">
        <v>120824892</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大阪府中央卸売市場事業会計</v>
      </c>
      <c r="AP32" s="377"/>
      <c r="AQ32" s="377"/>
      <c r="AR32" s="377"/>
      <c r="AS32" s="377"/>
      <c r="AT32" s="377"/>
      <c r="AU32" s="377"/>
      <c r="AV32" s="377"/>
      <c r="AW32" s="377"/>
      <c r="AX32" s="377"/>
      <c r="AY32" s="377"/>
      <c r="AZ32" s="377"/>
      <c r="BA32" s="377"/>
      <c r="BB32" s="377"/>
      <c r="BC32" s="377"/>
      <c r="BD32" s="162"/>
      <c r="BE32" s="376">
        <f>IF(BG32="","",MAX(C32:D41,U32:V41,AM32:AN41)+1)</f>
        <v>15</v>
      </c>
      <c r="BF32" s="376"/>
      <c r="BG32" s="377" t="str">
        <f>IF('各会計、関係団体の財政状況及び健全化判断比率'!B32="","",'各会計、関係団体の財政状況及び健全化判断比率'!B32)</f>
        <v>港湾整備事業特別会計</v>
      </c>
      <c r="BH32" s="377"/>
      <c r="BI32" s="377"/>
      <c r="BJ32" s="377"/>
      <c r="BK32" s="377"/>
      <c r="BL32" s="377"/>
      <c r="BM32" s="377"/>
      <c r="BN32" s="377"/>
      <c r="BO32" s="377"/>
      <c r="BP32" s="377"/>
      <c r="BQ32" s="377"/>
      <c r="BR32" s="377"/>
      <c r="BS32" s="377"/>
      <c r="BT32" s="377"/>
      <c r="BU32" s="377"/>
      <c r="BV32" s="162"/>
      <c r="BW32" s="376">
        <f>IF(BY32="","",MAX(C32:D41,U32:V41,AM32:AN41,BE32:BF41)+1)</f>
        <v>17</v>
      </c>
      <c r="BX32" s="376"/>
      <c r="BY32" s="377" t="str">
        <f>IF('各会計、関係団体の財政状況及び健全化判断比率'!B68="","",'各会計、関係団体の財政状況及び健全化判断比率'!B68)</f>
        <v>関西広域連合</v>
      </c>
      <c r="BZ32" s="377"/>
      <c r="CA32" s="377"/>
      <c r="CB32" s="377"/>
      <c r="CC32" s="377"/>
      <c r="CD32" s="377"/>
      <c r="CE32" s="377"/>
      <c r="CF32" s="377"/>
      <c r="CG32" s="377"/>
      <c r="CH32" s="377"/>
      <c r="CI32" s="377"/>
      <c r="CJ32" s="377"/>
      <c r="CK32" s="377"/>
      <c r="CL32" s="377"/>
      <c r="CM32" s="377"/>
      <c r="CN32" s="162"/>
      <c r="CO32" s="376">
        <f>IF(CQ32="","",MAX(C32:D41,U32:V41,AM32:AN41,BE32:BF41,BW32:BX41)+1)</f>
        <v>18</v>
      </c>
      <c r="CP32" s="376"/>
      <c r="CQ32" s="377" t="str">
        <f>IF('各会計、関係団体の財政状況及び健全化判断比率'!BS7="","",'各会計、関係団体の財政状況及び健全化判断比率'!BS7)</f>
        <v>大阪府都市整備推進センター</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日本万国博覧会記念公園事業特別会計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大阪府流域下水道事業会計</v>
      </c>
      <c r="AP33" s="377"/>
      <c r="AQ33" s="377"/>
      <c r="AR33" s="377"/>
      <c r="AS33" s="377"/>
      <c r="AT33" s="377"/>
      <c r="AU33" s="377"/>
      <c r="AV33" s="377"/>
      <c r="AW33" s="377"/>
      <c r="AX33" s="377"/>
      <c r="AY33" s="377"/>
      <c r="AZ33" s="377"/>
      <c r="BA33" s="377"/>
      <c r="BB33" s="377"/>
      <c r="BC33" s="377"/>
      <c r="BD33" s="162"/>
      <c r="BE33" s="376">
        <f t="shared" ref="BE33:BE41" si="2">IF(BG33="","",BE32+1)</f>
        <v>16</v>
      </c>
      <c r="BF33" s="376"/>
      <c r="BG33" s="377" t="str">
        <f>IF('各会計、関係団体の財政状況及び健全化判断比率'!B33="","",'各会計、関係団体の財政状況及び健全化判断比率'!B33)</f>
        <v>箕面北部丘陵整備事業特別会計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19</v>
      </c>
      <c r="CP33" s="376"/>
      <c r="CQ33" s="377" t="str">
        <f>IF('各会計、関係団体の財政状況及び健全化判断比率'!BS8="","",'各会計、関係団体の財政状況及び健全化判断比率'!BS8)</f>
        <v>関西・大阪二十一世紀協会</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就農支援資金等特別会計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14</v>
      </c>
      <c r="AN34" s="376"/>
      <c r="AO34" s="377" t="str">
        <f>IF('各会計、関係団体の財政状況及び健全化判断比率'!B31="","",'各会計、関係団体の財政状況及び健全化判断比率'!B31)</f>
        <v>大阪府まちづくり促進事業会計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20</v>
      </c>
      <c r="CP34" s="376"/>
      <c r="CQ34" s="377" t="str">
        <f>IF('各会計、関係団体の財政状況及び健全化判断比率'!BS9="","",'各会計、関係団体の財政状況及び健全化判断比率'!BS9)</f>
        <v>大阪府みどり公社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大阪府営住宅事業特別会計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21</v>
      </c>
      <c r="CP35" s="376"/>
      <c r="CQ35" s="377" t="str">
        <f>IF('各会計、関係団体の財政状況及び健全化判断比率'!BS10="","",'各会計、関係団体の財政状況及び健全化判断比率'!BS10)</f>
        <v>大阪府漁業振興基金</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関西国際空港関連事業特別会計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22</v>
      </c>
      <c r="CP36" s="376"/>
      <c r="CQ36" s="377" t="str">
        <f>IF('各会計、関係団体の財政状況及び健全化判断比率'!BS11="","",'各会計、関係団体の財政状況及び健全化判断比率'!BS11)</f>
        <v>大阪府地域支援人権金融公社</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不動産調達特別会計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23</v>
      </c>
      <c r="CP37" s="376"/>
      <c r="CQ37" s="377" t="str">
        <f>IF('各会計、関係団体の財政状況及び健全化判断比率'!BS12="","",'各会計、関係団体の財政状況及び健全化判断比率'!BS12)</f>
        <v>大阪産業局</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市町村施設整備資金特別会計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24</v>
      </c>
      <c r="CP38" s="376"/>
      <c r="CQ38" s="377" t="str">
        <f>IF('各会計、関係団体の財政状況及び健全化判断比率'!BS13="","",'各会計、関係団体の財政状況及び健全化判断比率'!BS13)</f>
        <v>千里ライフサイエンス振興財団</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公債管理特別会計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25</v>
      </c>
      <c r="CP39" s="376"/>
      <c r="CQ39" s="377" t="str">
        <f>IF('各会計、関係団体の財政状況及び健全化判断比率'!BS14="","",'各会計、関係団体の財政状況及び健全化判断比率'!BS14)</f>
        <v>大阪府地域福祉推進財団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地方消費税清算特別会計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26</v>
      </c>
      <c r="CP40" s="376"/>
      <c r="CQ40" s="377" t="str">
        <f>IF('各会計、関係団体の財政状況及び健全化判断比率'!BS15="","",'各会計、関係団体の財政状況及び健全化判断比率'!BS15)</f>
        <v>大阪府保健医療財団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母子父子寡婦福祉資金特別会計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27</v>
      </c>
      <c r="CP41" s="376"/>
      <c r="CQ41" s="377" t="str">
        <f>IF('各会計、関係団体の財政状況及び健全化判断比率'!BS16="","",'各会計、関係団体の財政状況及び健全化判断比率'!BS16)</f>
        <v>大阪府生活衛生営業指導センター</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eECH9aRZ8I0EzhG4cFzq65jnH3u2uQ1bBblkXTsIx2abMJLbrl6KucDlZEhAW/+zTS1/+GAfcdXD+kLNViGQA==" saltValue="pSyRDnxbpU8VX3AbW0lv6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election activeCell="EH66" sqref="EH66"/>
    </sheetView>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1478135691</v>
      </c>
      <c r="S5" s="658"/>
      <c r="T5" s="658"/>
      <c r="U5" s="658"/>
      <c r="V5" s="658"/>
      <c r="W5" s="658"/>
      <c r="X5" s="658"/>
      <c r="Y5" s="659"/>
      <c r="Z5" s="683">
        <v>44</v>
      </c>
      <c r="AA5" s="683"/>
      <c r="AB5" s="683"/>
      <c r="AC5" s="683"/>
      <c r="AD5" s="684">
        <v>1126120391</v>
      </c>
      <c r="AE5" s="684"/>
      <c r="AF5" s="684"/>
      <c r="AG5" s="684"/>
      <c r="AH5" s="684"/>
      <c r="AI5" s="684"/>
      <c r="AJ5" s="684"/>
      <c r="AK5" s="684"/>
      <c r="AL5" s="660">
        <v>68.099999999999994</v>
      </c>
      <c r="AM5" s="661"/>
      <c r="AN5" s="661"/>
      <c r="AO5" s="662"/>
      <c r="AP5" s="641" t="s">
        <v>195</v>
      </c>
      <c r="AQ5" s="642"/>
      <c r="AR5" s="642"/>
      <c r="AS5" s="642"/>
      <c r="AT5" s="642"/>
      <c r="AU5" s="642"/>
      <c r="AV5" s="642"/>
      <c r="AW5" s="642"/>
      <c r="AX5" s="642"/>
      <c r="AY5" s="642"/>
      <c r="AZ5" s="642"/>
      <c r="BA5" s="642"/>
      <c r="BB5" s="642"/>
      <c r="BC5" s="643"/>
      <c r="BD5" s="575">
        <v>1475321355</v>
      </c>
      <c r="BE5" s="576"/>
      <c r="BF5" s="576"/>
      <c r="BG5" s="576"/>
      <c r="BH5" s="576"/>
      <c r="BI5" s="576"/>
      <c r="BJ5" s="576"/>
      <c r="BK5" s="577"/>
      <c r="BL5" s="668">
        <v>99.8</v>
      </c>
      <c r="BM5" s="668"/>
      <c r="BN5" s="668"/>
      <c r="BO5" s="668"/>
      <c r="BP5" s="655">
        <v>50503878</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170643945</v>
      </c>
      <c r="S6" s="576"/>
      <c r="T6" s="576"/>
      <c r="U6" s="576"/>
      <c r="V6" s="576"/>
      <c r="W6" s="576"/>
      <c r="X6" s="576"/>
      <c r="Y6" s="577"/>
      <c r="Z6" s="668">
        <v>5.0999999999999996</v>
      </c>
      <c r="AA6" s="668"/>
      <c r="AB6" s="668"/>
      <c r="AC6" s="668"/>
      <c r="AD6" s="655">
        <v>170643945</v>
      </c>
      <c r="AE6" s="655"/>
      <c r="AF6" s="655"/>
      <c r="AG6" s="655"/>
      <c r="AH6" s="655"/>
      <c r="AI6" s="655"/>
      <c r="AJ6" s="655"/>
      <c r="AK6" s="655"/>
      <c r="AL6" s="578">
        <v>10.3</v>
      </c>
      <c r="AM6" s="678"/>
      <c r="AN6" s="678"/>
      <c r="AO6" s="672"/>
      <c r="AP6" s="572" t="s">
        <v>200</v>
      </c>
      <c r="AQ6" s="573"/>
      <c r="AR6" s="573"/>
      <c r="AS6" s="573"/>
      <c r="AT6" s="573"/>
      <c r="AU6" s="573"/>
      <c r="AV6" s="573"/>
      <c r="AW6" s="573"/>
      <c r="AX6" s="573"/>
      <c r="AY6" s="573"/>
      <c r="AZ6" s="573"/>
      <c r="BA6" s="573"/>
      <c r="BB6" s="573"/>
      <c r="BC6" s="574"/>
      <c r="BD6" s="575">
        <v>1475321355</v>
      </c>
      <c r="BE6" s="576"/>
      <c r="BF6" s="576"/>
      <c r="BG6" s="576"/>
      <c r="BH6" s="576"/>
      <c r="BI6" s="576"/>
      <c r="BJ6" s="576"/>
      <c r="BK6" s="577"/>
      <c r="BL6" s="668">
        <v>99.8</v>
      </c>
      <c r="BM6" s="668"/>
      <c r="BN6" s="668"/>
      <c r="BO6" s="668"/>
      <c r="BP6" s="655">
        <v>50503878</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2268144</v>
      </c>
      <c r="CN6" s="576"/>
      <c r="CO6" s="576"/>
      <c r="CP6" s="576"/>
      <c r="CQ6" s="576"/>
      <c r="CR6" s="576"/>
      <c r="CS6" s="576"/>
      <c r="CT6" s="577"/>
      <c r="CU6" s="668">
        <v>0.1</v>
      </c>
      <c r="CV6" s="668"/>
      <c r="CW6" s="668"/>
      <c r="CX6" s="668"/>
      <c r="CY6" s="581">
        <v>7640</v>
      </c>
      <c r="CZ6" s="576"/>
      <c r="DA6" s="576"/>
      <c r="DB6" s="576"/>
      <c r="DC6" s="576"/>
      <c r="DD6" s="576"/>
      <c r="DE6" s="576"/>
      <c r="DF6" s="576"/>
      <c r="DG6" s="576"/>
      <c r="DH6" s="576"/>
      <c r="DI6" s="576"/>
      <c r="DJ6" s="576"/>
      <c r="DK6" s="577"/>
      <c r="DL6" s="581">
        <v>2268144</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2590689</v>
      </c>
      <c r="S7" s="576"/>
      <c r="T7" s="576"/>
      <c r="U7" s="576"/>
      <c r="V7" s="576"/>
      <c r="W7" s="576"/>
      <c r="X7" s="576"/>
      <c r="Y7" s="577"/>
      <c r="Z7" s="668">
        <v>0.1</v>
      </c>
      <c r="AA7" s="668"/>
      <c r="AB7" s="668"/>
      <c r="AC7" s="668"/>
      <c r="AD7" s="655">
        <v>2590689</v>
      </c>
      <c r="AE7" s="655"/>
      <c r="AF7" s="655"/>
      <c r="AG7" s="655"/>
      <c r="AH7" s="655"/>
      <c r="AI7" s="655"/>
      <c r="AJ7" s="655"/>
      <c r="AK7" s="655"/>
      <c r="AL7" s="578">
        <v>0.2</v>
      </c>
      <c r="AM7" s="678"/>
      <c r="AN7" s="678"/>
      <c r="AO7" s="672"/>
      <c r="AP7" s="572" t="s">
        <v>203</v>
      </c>
      <c r="AQ7" s="573"/>
      <c r="AR7" s="573"/>
      <c r="AS7" s="573"/>
      <c r="AT7" s="573"/>
      <c r="AU7" s="573"/>
      <c r="AV7" s="573"/>
      <c r="AW7" s="573"/>
      <c r="AX7" s="573"/>
      <c r="AY7" s="573"/>
      <c r="AZ7" s="573"/>
      <c r="BA7" s="573"/>
      <c r="BB7" s="573"/>
      <c r="BC7" s="574"/>
      <c r="BD7" s="575">
        <v>377989256</v>
      </c>
      <c r="BE7" s="576"/>
      <c r="BF7" s="576"/>
      <c r="BG7" s="576"/>
      <c r="BH7" s="576"/>
      <c r="BI7" s="576"/>
      <c r="BJ7" s="576"/>
      <c r="BK7" s="577"/>
      <c r="BL7" s="668">
        <v>25.6</v>
      </c>
      <c r="BM7" s="668"/>
      <c r="BN7" s="668"/>
      <c r="BO7" s="668"/>
      <c r="BP7" s="655">
        <v>21855668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124388010</v>
      </c>
      <c r="CN7" s="669"/>
      <c r="CO7" s="669"/>
      <c r="CP7" s="669"/>
      <c r="CQ7" s="669"/>
      <c r="CR7" s="669"/>
      <c r="CS7" s="669"/>
      <c r="CT7" s="577"/>
      <c r="CU7" s="668">
        <v>3.7</v>
      </c>
      <c r="CV7" s="668"/>
      <c r="CW7" s="668"/>
      <c r="CX7" s="668"/>
      <c r="CY7" s="581">
        <v>4659598</v>
      </c>
      <c r="CZ7" s="576"/>
      <c r="DA7" s="576"/>
      <c r="DB7" s="576"/>
      <c r="DC7" s="576"/>
      <c r="DD7" s="576"/>
      <c r="DE7" s="576"/>
      <c r="DF7" s="576"/>
      <c r="DG7" s="576"/>
      <c r="DH7" s="576"/>
      <c r="DI7" s="576"/>
      <c r="DJ7" s="576"/>
      <c r="DK7" s="577"/>
      <c r="DL7" s="581">
        <v>118281302</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7750611</v>
      </c>
      <c r="BE8" s="576"/>
      <c r="BF8" s="576"/>
      <c r="BG8" s="576"/>
      <c r="BH8" s="576"/>
      <c r="BI8" s="576"/>
      <c r="BJ8" s="576"/>
      <c r="BK8" s="577"/>
      <c r="BL8" s="668">
        <v>0.5</v>
      </c>
      <c r="BM8" s="668"/>
      <c r="BN8" s="668"/>
      <c r="BO8" s="668"/>
      <c r="BP8" s="655">
        <v>1278390</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675553843</v>
      </c>
      <c r="CN8" s="669"/>
      <c r="CO8" s="669"/>
      <c r="CP8" s="669"/>
      <c r="CQ8" s="669"/>
      <c r="CR8" s="669"/>
      <c r="CS8" s="669"/>
      <c r="CT8" s="577"/>
      <c r="CU8" s="578">
        <v>20.3</v>
      </c>
      <c r="CV8" s="678"/>
      <c r="CW8" s="678"/>
      <c r="CX8" s="671"/>
      <c r="CY8" s="581">
        <v>5998677</v>
      </c>
      <c r="CZ8" s="576"/>
      <c r="DA8" s="576"/>
      <c r="DB8" s="576"/>
      <c r="DC8" s="576"/>
      <c r="DD8" s="576"/>
      <c r="DE8" s="576"/>
      <c r="DF8" s="576"/>
      <c r="DG8" s="576"/>
      <c r="DH8" s="576"/>
      <c r="DI8" s="576"/>
      <c r="DJ8" s="576"/>
      <c r="DK8" s="577"/>
      <c r="DL8" s="581">
        <v>623227348</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60788</v>
      </c>
      <c r="S9" s="669"/>
      <c r="T9" s="669"/>
      <c r="U9" s="669"/>
      <c r="V9" s="669"/>
      <c r="W9" s="669"/>
      <c r="X9" s="669"/>
      <c r="Y9" s="577"/>
      <c r="Z9" s="578">
        <v>0</v>
      </c>
      <c r="AA9" s="670"/>
      <c r="AB9" s="670"/>
      <c r="AC9" s="671"/>
      <c r="AD9" s="581">
        <v>60788</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277176233</v>
      </c>
      <c r="BE9" s="576"/>
      <c r="BF9" s="576"/>
      <c r="BG9" s="576"/>
      <c r="BH9" s="576"/>
      <c r="BI9" s="576"/>
      <c r="BJ9" s="576"/>
      <c r="BK9" s="577"/>
      <c r="BL9" s="668">
        <v>18.8</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140317348</v>
      </c>
      <c r="CN9" s="669"/>
      <c r="CO9" s="669"/>
      <c r="CP9" s="669"/>
      <c r="CQ9" s="669"/>
      <c r="CR9" s="669"/>
      <c r="CS9" s="669"/>
      <c r="CT9" s="577"/>
      <c r="CU9" s="578">
        <v>4.2</v>
      </c>
      <c r="CV9" s="678"/>
      <c r="CW9" s="678"/>
      <c r="CX9" s="671"/>
      <c r="CY9" s="581">
        <v>2744811</v>
      </c>
      <c r="CZ9" s="576"/>
      <c r="DA9" s="576"/>
      <c r="DB9" s="576"/>
      <c r="DC9" s="576"/>
      <c r="DD9" s="576"/>
      <c r="DE9" s="576"/>
      <c r="DF9" s="576"/>
      <c r="DG9" s="576"/>
      <c r="DH9" s="576"/>
      <c r="DI9" s="576"/>
      <c r="DJ9" s="576"/>
      <c r="DK9" s="577"/>
      <c r="DL9" s="581">
        <v>56569613</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829381</v>
      </c>
      <c r="S10" s="669"/>
      <c r="T10" s="669"/>
      <c r="U10" s="669"/>
      <c r="V10" s="669"/>
      <c r="W10" s="669"/>
      <c r="X10" s="669"/>
      <c r="Y10" s="577"/>
      <c r="Z10" s="578">
        <v>0</v>
      </c>
      <c r="AA10" s="670"/>
      <c r="AB10" s="670"/>
      <c r="AC10" s="671"/>
      <c r="AD10" s="581">
        <v>829381</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17051476</v>
      </c>
      <c r="BE10" s="576"/>
      <c r="BF10" s="576"/>
      <c r="BG10" s="576"/>
      <c r="BH10" s="576"/>
      <c r="BI10" s="576"/>
      <c r="BJ10" s="576"/>
      <c r="BK10" s="577"/>
      <c r="BL10" s="668">
        <v>1.2</v>
      </c>
      <c r="BM10" s="668"/>
      <c r="BN10" s="668"/>
      <c r="BO10" s="668"/>
      <c r="BP10" s="655">
        <v>5430537</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7194616</v>
      </c>
      <c r="CN10" s="669"/>
      <c r="CO10" s="669"/>
      <c r="CP10" s="669"/>
      <c r="CQ10" s="669"/>
      <c r="CR10" s="669"/>
      <c r="CS10" s="669"/>
      <c r="CT10" s="577"/>
      <c r="CU10" s="578">
        <v>0.2</v>
      </c>
      <c r="CV10" s="678"/>
      <c r="CW10" s="678"/>
      <c r="CX10" s="671"/>
      <c r="CY10" s="581">
        <v>414474</v>
      </c>
      <c r="CZ10" s="576"/>
      <c r="DA10" s="576"/>
      <c r="DB10" s="576"/>
      <c r="DC10" s="576"/>
      <c r="DD10" s="576"/>
      <c r="DE10" s="576"/>
      <c r="DF10" s="576"/>
      <c r="DG10" s="576"/>
      <c r="DH10" s="576"/>
      <c r="DI10" s="576"/>
      <c r="DJ10" s="576"/>
      <c r="DK10" s="577"/>
      <c r="DL10" s="581">
        <v>4489082</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366623</v>
      </c>
      <c r="S11" s="669"/>
      <c r="T11" s="669"/>
      <c r="U11" s="669"/>
      <c r="V11" s="669"/>
      <c r="W11" s="669"/>
      <c r="X11" s="669"/>
      <c r="Y11" s="577"/>
      <c r="Z11" s="578">
        <v>0</v>
      </c>
      <c r="AA11" s="670"/>
      <c r="AB11" s="670"/>
      <c r="AC11" s="671"/>
      <c r="AD11" s="581">
        <v>366623</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32034075</v>
      </c>
      <c r="BE11" s="576"/>
      <c r="BF11" s="576"/>
      <c r="BG11" s="576"/>
      <c r="BH11" s="576"/>
      <c r="BI11" s="576"/>
      <c r="BJ11" s="576"/>
      <c r="BK11" s="577"/>
      <c r="BL11" s="668">
        <v>2.2000000000000002</v>
      </c>
      <c r="BM11" s="668"/>
      <c r="BN11" s="668"/>
      <c r="BO11" s="668"/>
      <c r="BP11" s="655">
        <v>15146741</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14789003</v>
      </c>
      <c r="CN11" s="669"/>
      <c r="CO11" s="669"/>
      <c r="CP11" s="669"/>
      <c r="CQ11" s="669"/>
      <c r="CR11" s="669"/>
      <c r="CS11" s="669"/>
      <c r="CT11" s="577"/>
      <c r="CU11" s="578">
        <v>0.4</v>
      </c>
      <c r="CV11" s="678"/>
      <c r="CW11" s="678"/>
      <c r="CX11" s="671"/>
      <c r="CY11" s="581">
        <v>6312636</v>
      </c>
      <c r="CZ11" s="576"/>
      <c r="DA11" s="576"/>
      <c r="DB11" s="576"/>
      <c r="DC11" s="576"/>
      <c r="DD11" s="576"/>
      <c r="DE11" s="576"/>
      <c r="DF11" s="576"/>
      <c r="DG11" s="576"/>
      <c r="DH11" s="576"/>
      <c r="DI11" s="576"/>
      <c r="DJ11" s="576"/>
      <c r="DK11" s="577"/>
      <c r="DL11" s="581">
        <v>8662692</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143556</v>
      </c>
      <c r="S12" s="669"/>
      <c r="T12" s="669"/>
      <c r="U12" s="669"/>
      <c r="V12" s="669"/>
      <c r="W12" s="669"/>
      <c r="X12" s="669"/>
      <c r="Y12" s="577"/>
      <c r="Z12" s="578">
        <v>0</v>
      </c>
      <c r="AA12" s="670"/>
      <c r="AB12" s="670"/>
      <c r="AC12" s="671"/>
      <c r="AD12" s="581">
        <v>143556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2029585</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660666511</v>
      </c>
      <c r="CN12" s="669"/>
      <c r="CO12" s="669"/>
      <c r="CP12" s="669"/>
      <c r="CQ12" s="669"/>
      <c r="CR12" s="669"/>
      <c r="CS12" s="669"/>
      <c r="CT12" s="577"/>
      <c r="CU12" s="578">
        <v>19.899999999999999</v>
      </c>
      <c r="CV12" s="678"/>
      <c r="CW12" s="678"/>
      <c r="CX12" s="671"/>
      <c r="CY12" s="581">
        <v>5782226</v>
      </c>
      <c r="CZ12" s="576"/>
      <c r="DA12" s="576"/>
      <c r="DB12" s="576"/>
      <c r="DC12" s="576"/>
      <c r="DD12" s="576"/>
      <c r="DE12" s="576"/>
      <c r="DF12" s="576"/>
      <c r="DG12" s="576"/>
      <c r="DH12" s="576"/>
      <c r="DI12" s="576"/>
      <c r="DJ12" s="576"/>
      <c r="DK12" s="577"/>
      <c r="DL12" s="581">
        <v>16261260</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166652908</v>
      </c>
      <c r="S13" s="669"/>
      <c r="T13" s="669"/>
      <c r="U13" s="669"/>
      <c r="V13" s="669"/>
      <c r="W13" s="669"/>
      <c r="X13" s="669"/>
      <c r="Y13" s="577"/>
      <c r="Z13" s="578">
        <v>5</v>
      </c>
      <c r="AA13" s="670"/>
      <c r="AB13" s="670"/>
      <c r="AC13" s="671"/>
      <c r="AD13" s="581">
        <v>166652908</v>
      </c>
      <c r="AE13" s="669"/>
      <c r="AF13" s="669"/>
      <c r="AG13" s="669"/>
      <c r="AH13" s="669"/>
      <c r="AI13" s="669"/>
      <c r="AJ13" s="669"/>
      <c r="AK13" s="577"/>
      <c r="AL13" s="578">
        <v>10.1</v>
      </c>
      <c r="AM13" s="670"/>
      <c r="AN13" s="670"/>
      <c r="AO13" s="672"/>
      <c r="AP13" s="572" t="s">
        <v>221</v>
      </c>
      <c r="AQ13" s="573"/>
      <c r="AR13" s="573"/>
      <c r="AS13" s="573"/>
      <c r="AT13" s="573"/>
      <c r="AU13" s="573"/>
      <c r="AV13" s="573"/>
      <c r="AW13" s="573"/>
      <c r="AX13" s="573"/>
      <c r="AY13" s="573"/>
      <c r="AZ13" s="573"/>
      <c r="BA13" s="573"/>
      <c r="BB13" s="573"/>
      <c r="BC13" s="574"/>
      <c r="BD13" s="575">
        <v>20199276</v>
      </c>
      <c r="BE13" s="576"/>
      <c r="BF13" s="576"/>
      <c r="BG13" s="576"/>
      <c r="BH13" s="576"/>
      <c r="BI13" s="576"/>
      <c r="BJ13" s="576"/>
      <c r="BK13" s="577"/>
      <c r="BL13" s="668">
        <v>1.4</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192278949</v>
      </c>
      <c r="CN13" s="669"/>
      <c r="CO13" s="669"/>
      <c r="CP13" s="669"/>
      <c r="CQ13" s="669"/>
      <c r="CR13" s="669"/>
      <c r="CS13" s="669"/>
      <c r="CT13" s="577"/>
      <c r="CU13" s="578">
        <v>5.8</v>
      </c>
      <c r="CV13" s="678"/>
      <c r="CW13" s="678"/>
      <c r="CX13" s="671"/>
      <c r="CY13" s="581">
        <v>125533188</v>
      </c>
      <c r="CZ13" s="576"/>
      <c r="DA13" s="576"/>
      <c r="DB13" s="576"/>
      <c r="DC13" s="576"/>
      <c r="DD13" s="576"/>
      <c r="DE13" s="576"/>
      <c r="DF13" s="576"/>
      <c r="DG13" s="576"/>
      <c r="DH13" s="576"/>
      <c r="DI13" s="576"/>
      <c r="DJ13" s="576"/>
      <c r="DK13" s="577"/>
      <c r="DL13" s="581">
        <v>67886932</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21748000</v>
      </c>
      <c r="BE14" s="576"/>
      <c r="BF14" s="576"/>
      <c r="BG14" s="576"/>
      <c r="BH14" s="576"/>
      <c r="BI14" s="576"/>
      <c r="BJ14" s="576"/>
      <c r="BK14" s="577"/>
      <c r="BL14" s="668">
        <v>1.5</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263701745</v>
      </c>
      <c r="CN14" s="669"/>
      <c r="CO14" s="669"/>
      <c r="CP14" s="669"/>
      <c r="CQ14" s="669"/>
      <c r="CR14" s="669"/>
      <c r="CS14" s="669"/>
      <c r="CT14" s="577"/>
      <c r="CU14" s="578">
        <v>7.9</v>
      </c>
      <c r="CV14" s="678"/>
      <c r="CW14" s="678"/>
      <c r="CX14" s="671"/>
      <c r="CY14" s="581">
        <v>9841042</v>
      </c>
      <c r="CZ14" s="576"/>
      <c r="DA14" s="576"/>
      <c r="DB14" s="576"/>
      <c r="DC14" s="576"/>
      <c r="DD14" s="576"/>
      <c r="DE14" s="576"/>
      <c r="DF14" s="576"/>
      <c r="DG14" s="576"/>
      <c r="DH14" s="576"/>
      <c r="DI14" s="576"/>
      <c r="DJ14" s="576"/>
      <c r="DK14" s="577"/>
      <c r="DL14" s="581">
        <v>247564247</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4419194</v>
      </c>
      <c r="S15" s="669"/>
      <c r="T15" s="669"/>
      <c r="U15" s="669"/>
      <c r="V15" s="669"/>
      <c r="W15" s="669"/>
      <c r="X15" s="669"/>
      <c r="Y15" s="577"/>
      <c r="Z15" s="578">
        <v>0.1</v>
      </c>
      <c r="AA15" s="670"/>
      <c r="AB15" s="670"/>
      <c r="AC15" s="671"/>
      <c r="AD15" s="581">
        <v>4419194</v>
      </c>
      <c r="AE15" s="669"/>
      <c r="AF15" s="669"/>
      <c r="AG15" s="669"/>
      <c r="AH15" s="669"/>
      <c r="AI15" s="669"/>
      <c r="AJ15" s="669"/>
      <c r="AK15" s="577"/>
      <c r="AL15" s="578">
        <v>0.3</v>
      </c>
      <c r="AM15" s="670"/>
      <c r="AN15" s="670"/>
      <c r="AO15" s="672"/>
      <c r="AP15" s="572" t="s">
        <v>227</v>
      </c>
      <c r="AQ15" s="573"/>
      <c r="AR15" s="573"/>
      <c r="AS15" s="573"/>
      <c r="AT15" s="573"/>
      <c r="AU15" s="573"/>
      <c r="AV15" s="573"/>
      <c r="AW15" s="573"/>
      <c r="AX15" s="573"/>
      <c r="AY15" s="573"/>
      <c r="AZ15" s="573"/>
      <c r="BA15" s="573"/>
      <c r="BB15" s="573"/>
      <c r="BC15" s="574"/>
      <c r="BD15" s="575">
        <v>477176646</v>
      </c>
      <c r="BE15" s="576"/>
      <c r="BF15" s="576"/>
      <c r="BG15" s="576"/>
      <c r="BH15" s="576"/>
      <c r="BI15" s="576"/>
      <c r="BJ15" s="576"/>
      <c r="BK15" s="577"/>
      <c r="BL15" s="668">
        <v>32.299999999999997</v>
      </c>
      <c r="BM15" s="668"/>
      <c r="BN15" s="668"/>
      <c r="BO15" s="668"/>
      <c r="BP15" s="655">
        <v>28648210</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4419194</v>
      </c>
      <c r="S16" s="669"/>
      <c r="T16" s="669"/>
      <c r="U16" s="669"/>
      <c r="V16" s="669"/>
      <c r="W16" s="669"/>
      <c r="X16" s="669"/>
      <c r="Y16" s="577"/>
      <c r="Z16" s="578">
        <v>0.1</v>
      </c>
      <c r="AA16" s="670"/>
      <c r="AB16" s="670"/>
      <c r="AC16" s="671"/>
      <c r="AD16" s="581">
        <v>4419194</v>
      </c>
      <c r="AE16" s="669"/>
      <c r="AF16" s="669"/>
      <c r="AG16" s="669"/>
      <c r="AH16" s="669"/>
      <c r="AI16" s="669"/>
      <c r="AJ16" s="669"/>
      <c r="AK16" s="577"/>
      <c r="AL16" s="578">
        <v>0.3</v>
      </c>
      <c r="AM16" s="670"/>
      <c r="AN16" s="670"/>
      <c r="AO16" s="672"/>
      <c r="AP16" s="572" t="s">
        <v>230</v>
      </c>
      <c r="AQ16" s="573"/>
      <c r="AR16" s="573"/>
      <c r="AS16" s="573"/>
      <c r="AT16" s="573"/>
      <c r="AU16" s="573"/>
      <c r="AV16" s="573"/>
      <c r="AW16" s="573"/>
      <c r="AX16" s="573"/>
      <c r="AY16" s="573"/>
      <c r="AZ16" s="573"/>
      <c r="BA16" s="573"/>
      <c r="BB16" s="573"/>
      <c r="BC16" s="574"/>
      <c r="BD16" s="575">
        <v>17439031</v>
      </c>
      <c r="BE16" s="576"/>
      <c r="BF16" s="576"/>
      <c r="BG16" s="576"/>
      <c r="BH16" s="576"/>
      <c r="BI16" s="576"/>
      <c r="BJ16" s="576"/>
      <c r="BK16" s="577"/>
      <c r="BL16" s="668">
        <v>1.2</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559582282</v>
      </c>
      <c r="CN16" s="669"/>
      <c r="CO16" s="669"/>
      <c r="CP16" s="669"/>
      <c r="CQ16" s="669"/>
      <c r="CR16" s="669"/>
      <c r="CS16" s="669"/>
      <c r="CT16" s="577"/>
      <c r="CU16" s="578">
        <v>16.8</v>
      </c>
      <c r="CV16" s="678"/>
      <c r="CW16" s="678"/>
      <c r="CX16" s="671"/>
      <c r="CY16" s="581">
        <v>26499696</v>
      </c>
      <c r="CZ16" s="576"/>
      <c r="DA16" s="576"/>
      <c r="DB16" s="576"/>
      <c r="DC16" s="576"/>
      <c r="DD16" s="576"/>
      <c r="DE16" s="576"/>
      <c r="DF16" s="576"/>
      <c r="DG16" s="576"/>
      <c r="DH16" s="576"/>
      <c r="DI16" s="576"/>
      <c r="DJ16" s="576"/>
      <c r="DK16" s="577"/>
      <c r="DL16" s="581">
        <v>408177205</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459737615</v>
      </c>
      <c r="BE17" s="576"/>
      <c r="BF17" s="576"/>
      <c r="BG17" s="576"/>
      <c r="BH17" s="576"/>
      <c r="BI17" s="576"/>
      <c r="BJ17" s="576"/>
      <c r="BK17" s="577"/>
      <c r="BL17" s="668">
        <v>31.1</v>
      </c>
      <c r="BM17" s="668"/>
      <c r="BN17" s="668"/>
      <c r="BO17" s="668"/>
      <c r="BP17" s="655">
        <v>28648210</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749203</v>
      </c>
      <c r="CN17" s="669"/>
      <c r="CO17" s="669"/>
      <c r="CP17" s="669"/>
      <c r="CQ17" s="669"/>
      <c r="CR17" s="669"/>
      <c r="CS17" s="669"/>
      <c r="CT17" s="577"/>
      <c r="CU17" s="578">
        <v>0</v>
      </c>
      <c r="CV17" s="678"/>
      <c r="CW17" s="678"/>
      <c r="CX17" s="671"/>
      <c r="CY17" s="581" t="s">
        <v>118</v>
      </c>
      <c r="CZ17" s="576"/>
      <c r="DA17" s="576"/>
      <c r="DB17" s="576"/>
      <c r="DC17" s="576"/>
      <c r="DD17" s="576"/>
      <c r="DE17" s="576"/>
      <c r="DF17" s="576"/>
      <c r="DG17" s="576"/>
      <c r="DH17" s="576"/>
      <c r="DI17" s="576"/>
      <c r="DJ17" s="576"/>
      <c r="DK17" s="577"/>
      <c r="DL17" s="581">
        <v>23378</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339972156</v>
      </c>
      <c r="S18" s="669"/>
      <c r="T18" s="669"/>
      <c r="U18" s="669"/>
      <c r="V18" s="669"/>
      <c r="W18" s="669"/>
      <c r="X18" s="669"/>
      <c r="Y18" s="577"/>
      <c r="Z18" s="578">
        <v>10.1</v>
      </c>
      <c r="AA18" s="670"/>
      <c r="AB18" s="670"/>
      <c r="AC18" s="671"/>
      <c r="AD18" s="581">
        <v>338602837</v>
      </c>
      <c r="AE18" s="669"/>
      <c r="AF18" s="669"/>
      <c r="AG18" s="669"/>
      <c r="AH18" s="669"/>
      <c r="AI18" s="669"/>
      <c r="AJ18" s="669"/>
      <c r="AK18" s="577"/>
      <c r="AL18" s="578">
        <v>20.5</v>
      </c>
      <c r="AM18" s="670"/>
      <c r="AN18" s="670"/>
      <c r="AO18" s="672"/>
      <c r="AP18" s="572" t="s">
        <v>236</v>
      </c>
      <c r="AQ18" s="573"/>
      <c r="AR18" s="573"/>
      <c r="AS18" s="573"/>
      <c r="AT18" s="573"/>
      <c r="AU18" s="573"/>
      <c r="AV18" s="573"/>
      <c r="AW18" s="573"/>
      <c r="AX18" s="573"/>
      <c r="AY18" s="573"/>
      <c r="AZ18" s="573"/>
      <c r="BA18" s="573"/>
      <c r="BB18" s="573"/>
      <c r="BC18" s="574"/>
      <c r="BD18" s="575">
        <v>435204619</v>
      </c>
      <c r="BE18" s="576"/>
      <c r="BF18" s="576"/>
      <c r="BG18" s="576"/>
      <c r="BH18" s="576"/>
      <c r="BI18" s="576"/>
      <c r="BJ18" s="576"/>
      <c r="BK18" s="577"/>
      <c r="BL18" s="668">
        <v>29.4</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385078176</v>
      </c>
      <c r="CN18" s="669"/>
      <c r="CO18" s="669"/>
      <c r="CP18" s="669"/>
      <c r="CQ18" s="669"/>
      <c r="CR18" s="669"/>
      <c r="CS18" s="669"/>
      <c r="CT18" s="577"/>
      <c r="CU18" s="578">
        <v>11.6</v>
      </c>
      <c r="CV18" s="678"/>
      <c r="CW18" s="678"/>
      <c r="CX18" s="671"/>
      <c r="CY18" s="581" t="s">
        <v>118</v>
      </c>
      <c r="CZ18" s="576"/>
      <c r="DA18" s="576"/>
      <c r="DB18" s="576"/>
      <c r="DC18" s="576"/>
      <c r="DD18" s="576"/>
      <c r="DE18" s="576"/>
      <c r="DF18" s="576"/>
      <c r="DG18" s="576"/>
      <c r="DH18" s="576"/>
      <c r="DI18" s="576"/>
      <c r="DJ18" s="576"/>
      <c r="DK18" s="577"/>
      <c r="DL18" s="581">
        <v>343523604</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338602837</v>
      </c>
      <c r="S19" s="669"/>
      <c r="T19" s="669"/>
      <c r="U19" s="669"/>
      <c r="V19" s="669"/>
      <c r="W19" s="669"/>
      <c r="X19" s="669"/>
      <c r="Y19" s="577"/>
      <c r="Z19" s="578">
        <v>10.1</v>
      </c>
      <c r="AA19" s="670"/>
      <c r="AB19" s="670"/>
      <c r="AC19" s="671"/>
      <c r="AD19" s="581">
        <v>338602837</v>
      </c>
      <c r="AE19" s="669"/>
      <c r="AF19" s="669"/>
      <c r="AG19" s="669"/>
      <c r="AH19" s="669"/>
      <c r="AI19" s="669"/>
      <c r="AJ19" s="669"/>
      <c r="AK19" s="577"/>
      <c r="AL19" s="578">
        <v>20.5</v>
      </c>
      <c r="AM19" s="670"/>
      <c r="AN19" s="670"/>
      <c r="AO19" s="672"/>
      <c r="AP19" s="572" t="s">
        <v>239</v>
      </c>
      <c r="AQ19" s="573"/>
      <c r="AR19" s="573"/>
      <c r="AS19" s="573"/>
      <c r="AT19" s="573"/>
      <c r="AU19" s="573"/>
      <c r="AV19" s="573"/>
      <c r="AW19" s="573"/>
      <c r="AX19" s="573"/>
      <c r="AY19" s="573"/>
      <c r="AZ19" s="573"/>
      <c r="BA19" s="573"/>
      <c r="BB19" s="573"/>
      <c r="BC19" s="574"/>
      <c r="BD19" s="575">
        <v>37247702</v>
      </c>
      <c r="BE19" s="576"/>
      <c r="BF19" s="576"/>
      <c r="BG19" s="576"/>
      <c r="BH19" s="576"/>
      <c r="BI19" s="576"/>
      <c r="BJ19" s="576"/>
      <c r="BK19" s="577"/>
      <c r="BL19" s="578">
        <v>2.5</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1330964</v>
      </c>
      <c r="S20" s="669"/>
      <c r="T20" s="669"/>
      <c r="U20" s="669"/>
      <c r="V20" s="669"/>
      <c r="W20" s="669"/>
      <c r="X20" s="669"/>
      <c r="Y20" s="577"/>
      <c r="Z20" s="578">
        <v>0</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11925570</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38355</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1423092</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1198063</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1198063</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1993170986</v>
      </c>
      <c r="S22" s="669"/>
      <c r="T22" s="669"/>
      <c r="U22" s="669"/>
      <c r="V22" s="669"/>
      <c r="W22" s="669"/>
      <c r="X22" s="669"/>
      <c r="Y22" s="577"/>
      <c r="Z22" s="578">
        <v>59.3</v>
      </c>
      <c r="AA22" s="670"/>
      <c r="AB22" s="670"/>
      <c r="AC22" s="671"/>
      <c r="AD22" s="581">
        <v>1639786367</v>
      </c>
      <c r="AE22" s="669"/>
      <c r="AF22" s="669"/>
      <c r="AG22" s="669"/>
      <c r="AH22" s="669"/>
      <c r="AI22" s="669"/>
      <c r="AJ22" s="669"/>
      <c r="AK22" s="577"/>
      <c r="AL22" s="578">
        <v>99.1</v>
      </c>
      <c r="AM22" s="670"/>
      <c r="AN22" s="670"/>
      <c r="AO22" s="672"/>
      <c r="AP22" s="572" t="s">
        <v>248</v>
      </c>
      <c r="AQ22" s="573"/>
      <c r="AR22" s="573"/>
      <c r="AS22" s="573"/>
      <c r="AT22" s="573"/>
      <c r="AU22" s="573"/>
      <c r="AV22" s="573"/>
      <c r="AW22" s="573"/>
      <c r="AX22" s="573"/>
      <c r="AY22" s="573"/>
      <c r="AZ22" s="573"/>
      <c r="BA22" s="573"/>
      <c r="BB22" s="573"/>
      <c r="BC22" s="574"/>
      <c r="BD22" s="575">
        <v>47192444</v>
      </c>
      <c r="BE22" s="576"/>
      <c r="BF22" s="576"/>
      <c r="BG22" s="576"/>
      <c r="BH22" s="576"/>
      <c r="BI22" s="576"/>
      <c r="BJ22" s="576"/>
      <c r="BK22" s="577"/>
      <c r="BL22" s="578">
        <v>3.2</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11983656</v>
      </c>
      <c r="CN22" s="669"/>
      <c r="CO22" s="669"/>
      <c r="CP22" s="669"/>
      <c r="CQ22" s="669"/>
      <c r="CR22" s="669"/>
      <c r="CS22" s="669"/>
      <c r="CT22" s="577"/>
      <c r="CU22" s="578">
        <v>0.4</v>
      </c>
      <c r="CV22" s="678"/>
      <c r="CW22" s="678"/>
      <c r="CX22" s="671"/>
      <c r="CY22" s="581" t="s">
        <v>118</v>
      </c>
      <c r="CZ22" s="576"/>
      <c r="DA22" s="576"/>
      <c r="DB22" s="576"/>
      <c r="DC22" s="576"/>
      <c r="DD22" s="576"/>
      <c r="DE22" s="576"/>
      <c r="DF22" s="576"/>
      <c r="DG22" s="576"/>
      <c r="DH22" s="576"/>
      <c r="DI22" s="576"/>
      <c r="DJ22" s="576"/>
      <c r="DK22" s="577"/>
      <c r="DL22" s="581">
        <v>11983656</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1455828</v>
      </c>
      <c r="S23" s="669"/>
      <c r="T23" s="669"/>
      <c r="U23" s="669"/>
      <c r="V23" s="669"/>
      <c r="W23" s="669"/>
      <c r="X23" s="669"/>
      <c r="Y23" s="577"/>
      <c r="Z23" s="578">
        <v>0</v>
      </c>
      <c r="AA23" s="670"/>
      <c r="AB23" s="670"/>
      <c r="AC23" s="671"/>
      <c r="AD23" s="581">
        <v>1455828</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87161986</v>
      </c>
      <c r="BE23" s="576"/>
      <c r="BF23" s="576"/>
      <c r="BG23" s="576"/>
      <c r="BH23" s="576"/>
      <c r="BI23" s="576"/>
      <c r="BJ23" s="576"/>
      <c r="BK23" s="577"/>
      <c r="BL23" s="578">
        <v>5.9</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12900752</v>
      </c>
      <c r="CN23" s="669"/>
      <c r="CO23" s="669"/>
      <c r="CP23" s="669"/>
      <c r="CQ23" s="669"/>
      <c r="CR23" s="669"/>
      <c r="CS23" s="669"/>
      <c r="CT23" s="577"/>
      <c r="CU23" s="578">
        <v>0.4</v>
      </c>
      <c r="CV23" s="678"/>
      <c r="CW23" s="678"/>
      <c r="CX23" s="671"/>
      <c r="CY23" s="581" t="s">
        <v>118</v>
      </c>
      <c r="CZ23" s="576"/>
      <c r="DA23" s="576"/>
      <c r="DB23" s="576"/>
      <c r="DC23" s="576"/>
      <c r="DD23" s="576"/>
      <c r="DE23" s="576"/>
      <c r="DF23" s="576"/>
      <c r="DG23" s="576"/>
      <c r="DH23" s="576"/>
      <c r="DI23" s="576"/>
      <c r="DJ23" s="576"/>
      <c r="DK23" s="577"/>
      <c r="DL23" s="581">
        <v>12900752</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4200716</v>
      </c>
      <c r="S24" s="669"/>
      <c r="T24" s="669"/>
      <c r="U24" s="669"/>
      <c r="V24" s="669"/>
      <c r="W24" s="669"/>
      <c r="X24" s="669"/>
      <c r="Y24" s="577"/>
      <c r="Z24" s="578">
        <v>0.1</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40</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665849</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665849</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49559573</v>
      </c>
      <c r="S25" s="669"/>
      <c r="T25" s="669"/>
      <c r="U25" s="669"/>
      <c r="V25" s="669"/>
      <c r="W25" s="669"/>
      <c r="X25" s="669"/>
      <c r="Y25" s="577"/>
      <c r="Z25" s="578">
        <v>1.5</v>
      </c>
      <c r="AA25" s="670"/>
      <c r="AB25" s="670"/>
      <c r="AC25" s="671"/>
      <c r="AD25" s="581">
        <v>4288364</v>
      </c>
      <c r="AE25" s="669"/>
      <c r="AF25" s="669"/>
      <c r="AG25" s="669"/>
      <c r="AH25" s="669"/>
      <c r="AI25" s="669"/>
      <c r="AJ25" s="669"/>
      <c r="AK25" s="577"/>
      <c r="AL25" s="578">
        <v>0.3</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215667421</v>
      </c>
      <c r="CN25" s="669"/>
      <c r="CO25" s="669"/>
      <c r="CP25" s="669"/>
      <c r="CQ25" s="669"/>
      <c r="CR25" s="669"/>
      <c r="CS25" s="669"/>
      <c r="CT25" s="577"/>
      <c r="CU25" s="578">
        <v>6.5</v>
      </c>
      <c r="CV25" s="678"/>
      <c r="CW25" s="678"/>
      <c r="CX25" s="671"/>
      <c r="CY25" s="581" t="s">
        <v>118</v>
      </c>
      <c r="CZ25" s="576"/>
      <c r="DA25" s="576"/>
      <c r="DB25" s="576"/>
      <c r="DC25" s="576"/>
      <c r="DD25" s="576"/>
      <c r="DE25" s="576"/>
      <c r="DF25" s="576"/>
      <c r="DG25" s="576"/>
      <c r="DH25" s="576"/>
      <c r="DI25" s="576"/>
      <c r="DJ25" s="576"/>
      <c r="DK25" s="577"/>
      <c r="DL25" s="581">
        <v>215667421</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10708100</v>
      </c>
      <c r="S26" s="669"/>
      <c r="T26" s="669"/>
      <c r="U26" s="669"/>
      <c r="V26" s="669"/>
      <c r="W26" s="669"/>
      <c r="X26" s="669"/>
      <c r="Y26" s="577"/>
      <c r="Z26" s="578">
        <v>0.3</v>
      </c>
      <c r="AA26" s="670"/>
      <c r="AB26" s="670"/>
      <c r="AC26" s="671"/>
      <c r="AD26" s="581">
        <v>2368</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1000575</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1000575</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341506778</v>
      </c>
      <c r="S27" s="669"/>
      <c r="T27" s="669"/>
      <c r="U27" s="669"/>
      <c r="V27" s="669"/>
      <c r="W27" s="669"/>
      <c r="X27" s="669"/>
      <c r="Y27" s="577"/>
      <c r="Z27" s="578">
        <v>10.199999999999999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2518191</v>
      </c>
      <c r="BE27" s="576"/>
      <c r="BF27" s="576"/>
      <c r="BG27" s="576"/>
      <c r="BH27" s="576"/>
      <c r="BI27" s="576"/>
      <c r="BJ27" s="576"/>
      <c r="BK27" s="577"/>
      <c r="BL27" s="578">
        <v>0.2</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7991</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223655</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223655</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11696231</v>
      </c>
      <c r="S29" s="669"/>
      <c r="T29" s="669"/>
      <c r="U29" s="669"/>
      <c r="V29" s="669"/>
      <c r="W29" s="669"/>
      <c r="X29" s="669"/>
      <c r="Y29" s="577"/>
      <c r="Z29" s="578">
        <v>0.3</v>
      </c>
      <c r="AA29" s="670"/>
      <c r="AB29" s="670"/>
      <c r="AC29" s="671"/>
      <c r="AD29" s="581">
        <v>566027</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7991</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18101047</v>
      </c>
      <c r="CN29" s="669"/>
      <c r="CO29" s="669"/>
      <c r="CP29" s="669"/>
      <c r="CQ29" s="669"/>
      <c r="CR29" s="669"/>
      <c r="CS29" s="669"/>
      <c r="CT29" s="577"/>
      <c r="CU29" s="578">
        <v>0.5</v>
      </c>
      <c r="CV29" s="678"/>
      <c r="CW29" s="678"/>
      <c r="CX29" s="671"/>
      <c r="CY29" s="581" t="s">
        <v>118</v>
      </c>
      <c r="CZ29" s="576"/>
      <c r="DA29" s="576"/>
      <c r="DB29" s="576"/>
      <c r="DC29" s="576"/>
      <c r="DD29" s="576"/>
      <c r="DE29" s="576"/>
      <c r="DF29" s="576"/>
      <c r="DG29" s="576"/>
      <c r="DH29" s="576"/>
      <c r="DI29" s="576"/>
      <c r="DJ29" s="576"/>
      <c r="DK29" s="577"/>
      <c r="DL29" s="581">
        <v>18101047</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1322319</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2510200</v>
      </c>
      <c r="BE30" s="576"/>
      <c r="BF30" s="576"/>
      <c r="BG30" s="576"/>
      <c r="BH30" s="576"/>
      <c r="BI30" s="576"/>
      <c r="BJ30" s="576"/>
      <c r="BK30" s="577"/>
      <c r="BL30" s="578">
        <v>0.2</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5309152</v>
      </c>
      <c r="CN30" s="669"/>
      <c r="CO30" s="669"/>
      <c r="CP30" s="669"/>
      <c r="CQ30" s="669"/>
      <c r="CR30" s="669"/>
      <c r="CS30" s="669"/>
      <c r="CT30" s="577"/>
      <c r="CU30" s="578">
        <v>0.2</v>
      </c>
      <c r="CV30" s="678"/>
      <c r="CW30" s="678"/>
      <c r="CX30" s="671"/>
      <c r="CY30" s="581" t="s">
        <v>118</v>
      </c>
      <c r="CZ30" s="576"/>
      <c r="DA30" s="576"/>
      <c r="DB30" s="576"/>
      <c r="DC30" s="576"/>
      <c r="DD30" s="576"/>
      <c r="DE30" s="576"/>
      <c r="DF30" s="576"/>
      <c r="DG30" s="576"/>
      <c r="DH30" s="576"/>
      <c r="DI30" s="576"/>
      <c r="DJ30" s="576"/>
      <c r="DK30" s="577"/>
      <c r="DL30" s="581">
        <v>5309152</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89888624</v>
      </c>
      <c r="S31" s="669"/>
      <c r="T31" s="669"/>
      <c r="U31" s="669"/>
      <c r="V31" s="669"/>
      <c r="W31" s="669"/>
      <c r="X31" s="669"/>
      <c r="Y31" s="577"/>
      <c r="Z31" s="578">
        <v>2.7</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296145</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31951052</v>
      </c>
      <c r="CN31" s="669"/>
      <c r="CO31" s="669"/>
      <c r="CP31" s="669"/>
      <c r="CQ31" s="669"/>
      <c r="CR31" s="669"/>
      <c r="CS31" s="669"/>
      <c r="CT31" s="577"/>
      <c r="CU31" s="578">
        <v>1</v>
      </c>
      <c r="CV31" s="678"/>
      <c r="CW31" s="678"/>
      <c r="CX31" s="671"/>
      <c r="CY31" s="581" t="s">
        <v>118</v>
      </c>
      <c r="CZ31" s="576"/>
      <c r="DA31" s="576"/>
      <c r="DB31" s="576"/>
      <c r="DC31" s="576"/>
      <c r="DD31" s="576"/>
      <c r="DE31" s="576"/>
      <c r="DF31" s="576"/>
      <c r="DG31" s="576"/>
      <c r="DH31" s="576"/>
      <c r="DI31" s="576"/>
      <c r="DJ31" s="576"/>
      <c r="DK31" s="577"/>
      <c r="DL31" s="581">
        <v>31951052</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29033987</v>
      </c>
      <c r="S32" s="669"/>
      <c r="T32" s="669"/>
      <c r="U32" s="669"/>
      <c r="V32" s="669"/>
      <c r="W32" s="669"/>
      <c r="X32" s="669"/>
      <c r="Y32" s="577"/>
      <c r="Z32" s="578">
        <v>0.9</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1478135691</v>
      </c>
      <c r="BE32" s="576"/>
      <c r="BF32" s="576"/>
      <c r="BG32" s="576"/>
      <c r="BH32" s="576"/>
      <c r="BI32" s="576"/>
      <c r="BJ32" s="576"/>
      <c r="BK32" s="577"/>
      <c r="BL32" s="578">
        <v>100</v>
      </c>
      <c r="BM32" s="678"/>
      <c r="BN32" s="678"/>
      <c r="BO32" s="671"/>
      <c r="BP32" s="581">
        <v>50503878</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684509110</v>
      </c>
      <c r="S33" s="669"/>
      <c r="T33" s="669"/>
      <c r="U33" s="669"/>
      <c r="V33" s="669"/>
      <c r="W33" s="669"/>
      <c r="X33" s="669"/>
      <c r="Y33" s="577"/>
      <c r="Z33" s="578">
        <v>20.399999999999999</v>
      </c>
      <c r="AA33" s="670"/>
      <c r="AB33" s="670"/>
      <c r="AC33" s="671"/>
      <c r="AD33" s="581">
        <v>8381568</v>
      </c>
      <c r="AE33" s="669"/>
      <c r="AF33" s="669"/>
      <c r="AG33" s="669"/>
      <c r="AH33" s="669"/>
      <c r="AI33" s="669"/>
      <c r="AJ33" s="669"/>
      <c r="AK33" s="577"/>
      <c r="AL33" s="578">
        <v>0.5</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3325569052</v>
      </c>
      <c r="CN33" s="591"/>
      <c r="CO33" s="591"/>
      <c r="CP33" s="591"/>
      <c r="CQ33" s="591"/>
      <c r="CR33" s="591"/>
      <c r="CS33" s="591"/>
      <c r="CT33" s="592"/>
      <c r="CU33" s="593">
        <v>100</v>
      </c>
      <c r="CV33" s="665"/>
      <c r="CW33" s="665"/>
      <c r="CX33" s="666"/>
      <c r="CY33" s="581">
        <v>187793988</v>
      </c>
      <c r="CZ33" s="576"/>
      <c r="DA33" s="576"/>
      <c r="DB33" s="576"/>
      <c r="DC33" s="576"/>
      <c r="DD33" s="576"/>
      <c r="DE33" s="576"/>
      <c r="DF33" s="576"/>
      <c r="DG33" s="576"/>
      <c r="DH33" s="576"/>
      <c r="DI33" s="576"/>
      <c r="DJ33" s="576"/>
      <c r="DK33" s="577"/>
      <c r="DL33" s="581">
        <v>2195936029</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141383812</v>
      </c>
      <c r="S34" s="669"/>
      <c r="T34" s="669"/>
      <c r="U34" s="669"/>
      <c r="V34" s="669"/>
      <c r="W34" s="669"/>
      <c r="X34" s="669"/>
      <c r="Y34" s="577"/>
      <c r="Z34" s="578">
        <v>4.2</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66683812</v>
      </c>
      <c r="S36" s="669"/>
      <c r="T36" s="669"/>
      <c r="U36" s="669"/>
      <c r="V36" s="669"/>
      <c r="W36" s="669"/>
      <c r="X36" s="669"/>
      <c r="Y36" s="577"/>
      <c r="Z36" s="578">
        <v>2</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1112995587</v>
      </c>
      <c r="CN36" s="658"/>
      <c r="CO36" s="658"/>
      <c r="CP36" s="658"/>
      <c r="CQ36" s="658"/>
      <c r="CR36" s="658"/>
      <c r="CS36" s="658"/>
      <c r="CT36" s="659"/>
      <c r="CU36" s="660">
        <v>33.5</v>
      </c>
      <c r="CV36" s="661"/>
      <c r="CW36" s="661"/>
      <c r="CX36" s="664"/>
      <c r="CY36" s="657">
        <v>941451241</v>
      </c>
      <c r="CZ36" s="658"/>
      <c r="DA36" s="658"/>
      <c r="DB36" s="658"/>
      <c r="DC36" s="658"/>
      <c r="DD36" s="658"/>
      <c r="DE36" s="658"/>
      <c r="DF36" s="659"/>
      <c r="DG36" s="657">
        <v>936851072</v>
      </c>
      <c r="DH36" s="658"/>
      <c r="DI36" s="658"/>
      <c r="DJ36" s="658"/>
      <c r="DK36" s="658"/>
      <c r="DL36" s="658"/>
      <c r="DM36" s="658"/>
      <c r="DN36" s="658"/>
      <c r="DO36" s="658"/>
      <c r="DP36" s="658"/>
      <c r="DQ36" s="659"/>
      <c r="DR36" s="660">
        <v>54.4</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3358436064</v>
      </c>
      <c r="S37" s="591"/>
      <c r="T37" s="591"/>
      <c r="U37" s="591"/>
      <c r="V37" s="591"/>
      <c r="W37" s="591"/>
      <c r="X37" s="591"/>
      <c r="Y37" s="592"/>
      <c r="Z37" s="593">
        <v>100</v>
      </c>
      <c r="AA37" s="665"/>
      <c r="AB37" s="665"/>
      <c r="AC37" s="666"/>
      <c r="AD37" s="596">
        <v>1654480522</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658167212</v>
      </c>
      <c r="CN37" s="582"/>
      <c r="CO37" s="582"/>
      <c r="CP37" s="582"/>
      <c r="CQ37" s="582"/>
      <c r="CR37" s="582"/>
      <c r="CS37" s="582"/>
      <c r="CT37" s="583"/>
      <c r="CU37" s="578">
        <v>19.8</v>
      </c>
      <c r="CV37" s="579"/>
      <c r="CW37" s="579"/>
      <c r="CX37" s="580"/>
      <c r="CY37" s="581">
        <v>565423052</v>
      </c>
      <c r="CZ37" s="582"/>
      <c r="DA37" s="582"/>
      <c r="DB37" s="582"/>
      <c r="DC37" s="582"/>
      <c r="DD37" s="582"/>
      <c r="DE37" s="582"/>
      <c r="DF37" s="583"/>
      <c r="DG37" s="581">
        <v>561378773</v>
      </c>
      <c r="DH37" s="582"/>
      <c r="DI37" s="582"/>
      <c r="DJ37" s="582"/>
      <c r="DK37" s="582"/>
      <c r="DL37" s="582"/>
      <c r="DM37" s="582"/>
      <c r="DN37" s="582"/>
      <c r="DO37" s="582"/>
      <c r="DP37" s="582"/>
      <c r="DQ37" s="583"/>
      <c r="DR37" s="578">
        <v>32.6</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520897130</v>
      </c>
      <c r="CN38" s="576"/>
      <c r="CO38" s="576"/>
      <c r="CP38" s="576"/>
      <c r="CQ38" s="576"/>
      <c r="CR38" s="576"/>
      <c r="CS38" s="576"/>
      <c r="CT38" s="577"/>
      <c r="CU38" s="578">
        <v>15.7</v>
      </c>
      <c r="CV38" s="579"/>
      <c r="CW38" s="579"/>
      <c r="CX38" s="580"/>
      <c r="CY38" s="581">
        <v>431110322</v>
      </c>
      <c r="CZ38" s="582"/>
      <c r="DA38" s="582"/>
      <c r="DB38" s="582"/>
      <c r="DC38" s="582"/>
      <c r="DD38" s="582"/>
      <c r="DE38" s="582"/>
      <c r="DF38" s="583"/>
      <c r="DG38" s="581">
        <v>430915509</v>
      </c>
      <c r="DH38" s="582"/>
      <c r="DI38" s="582"/>
      <c r="DJ38" s="582"/>
      <c r="DK38" s="582"/>
      <c r="DL38" s="582"/>
      <c r="DM38" s="582"/>
      <c r="DN38" s="582"/>
      <c r="DO38" s="582"/>
      <c r="DP38" s="582"/>
      <c r="DQ38" s="583"/>
      <c r="DR38" s="578">
        <v>25</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70978369</v>
      </c>
      <c r="CN39" s="582"/>
      <c r="CO39" s="582"/>
      <c r="CP39" s="582"/>
      <c r="CQ39" s="582"/>
      <c r="CR39" s="582"/>
      <c r="CS39" s="582"/>
      <c r="CT39" s="583"/>
      <c r="CU39" s="578">
        <v>2.1</v>
      </c>
      <c r="CV39" s="579"/>
      <c r="CW39" s="579"/>
      <c r="CX39" s="580"/>
      <c r="CY39" s="581">
        <v>33732755</v>
      </c>
      <c r="CZ39" s="582"/>
      <c r="DA39" s="582"/>
      <c r="DB39" s="582"/>
      <c r="DC39" s="582"/>
      <c r="DD39" s="582"/>
      <c r="DE39" s="582"/>
      <c r="DF39" s="583"/>
      <c r="DG39" s="581">
        <v>33176865</v>
      </c>
      <c r="DH39" s="582"/>
      <c r="DI39" s="582"/>
      <c r="DJ39" s="582"/>
      <c r="DK39" s="582"/>
      <c r="DL39" s="582"/>
      <c r="DM39" s="582"/>
      <c r="DN39" s="582"/>
      <c r="DO39" s="582"/>
      <c r="DP39" s="582"/>
      <c r="DQ39" s="583"/>
      <c r="DR39" s="578">
        <v>1.9</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383850006</v>
      </c>
      <c r="CN40" s="576"/>
      <c r="CO40" s="576"/>
      <c r="CP40" s="576"/>
      <c r="CQ40" s="576"/>
      <c r="CR40" s="576"/>
      <c r="CS40" s="576"/>
      <c r="CT40" s="577"/>
      <c r="CU40" s="578">
        <v>11.5</v>
      </c>
      <c r="CV40" s="579"/>
      <c r="CW40" s="579"/>
      <c r="CX40" s="580"/>
      <c r="CY40" s="581">
        <v>342295434</v>
      </c>
      <c r="CZ40" s="582"/>
      <c r="DA40" s="582"/>
      <c r="DB40" s="582"/>
      <c r="DC40" s="582"/>
      <c r="DD40" s="582"/>
      <c r="DE40" s="582"/>
      <c r="DF40" s="583"/>
      <c r="DG40" s="581">
        <v>342295434</v>
      </c>
      <c r="DH40" s="582"/>
      <c r="DI40" s="582"/>
      <c r="DJ40" s="582"/>
      <c r="DK40" s="582"/>
      <c r="DL40" s="582"/>
      <c r="DM40" s="582"/>
      <c r="DN40" s="582"/>
      <c r="DO40" s="582"/>
      <c r="DP40" s="582"/>
      <c r="DQ40" s="583"/>
      <c r="DR40" s="578">
        <v>19.899999999999999</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99.7</v>
      </c>
      <c r="BE41" s="645"/>
      <c r="BF41" s="645"/>
      <c r="BG41" s="645"/>
      <c r="BH41" s="645"/>
      <c r="BI41" s="645">
        <v>99.4</v>
      </c>
      <c r="BJ41" s="645"/>
      <c r="BK41" s="645"/>
      <c r="BL41" s="645"/>
      <c r="BM41" s="646"/>
      <c r="BN41" s="644">
        <v>99.7</v>
      </c>
      <c r="BO41" s="645"/>
      <c r="BP41" s="645"/>
      <c r="BQ41" s="645"/>
      <c r="BR41" s="645"/>
      <c r="BS41" s="645">
        <v>99.4</v>
      </c>
      <c r="BT41" s="645"/>
      <c r="BU41" s="645"/>
      <c r="BV41" s="645"/>
      <c r="BW41" s="646"/>
      <c r="BY41" s="605" t="s">
        <v>301</v>
      </c>
      <c r="BZ41" s="606"/>
      <c r="CA41" s="572" t="s">
        <v>67</v>
      </c>
      <c r="CB41" s="573"/>
      <c r="CC41" s="573"/>
      <c r="CD41" s="573"/>
      <c r="CE41" s="573"/>
      <c r="CF41" s="573"/>
      <c r="CG41" s="573"/>
      <c r="CH41" s="573"/>
      <c r="CI41" s="573"/>
      <c r="CJ41" s="573"/>
      <c r="CK41" s="573"/>
      <c r="CL41" s="574"/>
      <c r="CM41" s="575">
        <v>383850006</v>
      </c>
      <c r="CN41" s="582"/>
      <c r="CO41" s="582"/>
      <c r="CP41" s="582"/>
      <c r="CQ41" s="582"/>
      <c r="CR41" s="582"/>
      <c r="CS41" s="582"/>
      <c r="CT41" s="583"/>
      <c r="CU41" s="578">
        <v>11.5</v>
      </c>
      <c r="CV41" s="579"/>
      <c r="CW41" s="579"/>
      <c r="CX41" s="580"/>
      <c r="CY41" s="581">
        <v>342295434</v>
      </c>
      <c r="CZ41" s="582"/>
      <c r="DA41" s="582"/>
      <c r="DB41" s="582"/>
      <c r="DC41" s="582"/>
      <c r="DD41" s="582"/>
      <c r="DE41" s="582"/>
      <c r="DF41" s="583"/>
      <c r="DG41" s="581">
        <v>342295434</v>
      </c>
      <c r="DH41" s="582"/>
      <c r="DI41" s="582"/>
      <c r="DJ41" s="582"/>
      <c r="DK41" s="582"/>
      <c r="DL41" s="582"/>
      <c r="DM41" s="582"/>
      <c r="DN41" s="582"/>
      <c r="DO41" s="582"/>
      <c r="DP41" s="582"/>
      <c r="DQ41" s="583"/>
      <c r="DR41" s="578">
        <v>19.899999999999999</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98.2</v>
      </c>
      <c r="BJ42" s="653"/>
      <c r="BK42" s="653"/>
      <c r="BL42" s="653"/>
      <c r="BM42" s="654"/>
      <c r="BN42" s="651">
        <v>99.1</v>
      </c>
      <c r="BO42" s="652"/>
      <c r="BP42" s="652"/>
      <c r="BQ42" s="652"/>
      <c r="BR42" s="652"/>
      <c r="BS42" s="653">
        <v>98.1</v>
      </c>
      <c r="BT42" s="653"/>
      <c r="BU42" s="653"/>
      <c r="BV42" s="653"/>
      <c r="BW42" s="654"/>
      <c r="BY42" s="607"/>
      <c r="BZ42" s="608"/>
      <c r="CA42" s="572" t="s">
        <v>304</v>
      </c>
      <c r="CB42" s="573"/>
      <c r="CC42" s="573"/>
      <c r="CD42" s="573"/>
      <c r="CE42" s="573"/>
      <c r="CF42" s="573"/>
      <c r="CG42" s="573"/>
      <c r="CH42" s="573"/>
      <c r="CI42" s="573"/>
      <c r="CJ42" s="573"/>
      <c r="CK42" s="573"/>
      <c r="CL42" s="574"/>
      <c r="CM42" s="575">
        <v>364212333</v>
      </c>
      <c r="CN42" s="576"/>
      <c r="CO42" s="576"/>
      <c r="CP42" s="576"/>
      <c r="CQ42" s="576"/>
      <c r="CR42" s="576"/>
      <c r="CS42" s="576"/>
      <c r="CT42" s="577"/>
      <c r="CU42" s="578">
        <v>11</v>
      </c>
      <c r="CV42" s="579"/>
      <c r="CW42" s="579"/>
      <c r="CX42" s="580"/>
      <c r="CY42" s="581">
        <v>322698742</v>
      </c>
      <c r="CZ42" s="582"/>
      <c r="DA42" s="582"/>
      <c r="DB42" s="582"/>
      <c r="DC42" s="582"/>
      <c r="DD42" s="582"/>
      <c r="DE42" s="582"/>
      <c r="DF42" s="583"/>
      <c r="DG42" s="581">
        <v>322698742</v>
      </c>
      <c r="DH42" s="582"/>
      <c r="DI42" s="582"/>
      <c r="DJ42" s="582"/>
      <c r="DK42" s="582"/>
      <c r="DL42" s="582"/>
      <c r="DM42" s="582"/>
      <c r="DN42" s="582"/>
      <c r="DO42" s="582"/>
      <c r="DP42" s="582"/>
      <c r="DQ42" s="583"/>
      <c r="DR42" s="578">
        <v>18.7</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100.3</v>
      </c>
      <c r="BE43" s="630"/>
      <c r="BF43" s="630"/>
      <c r="BG43" s="630"/>
      <c r="BH43" s="630"/>
      <c r="BI43" s="630">
        <v>99.9</v>
      </c>
      <c r="BJ43" s="630"/>
      <c r="BK43" s="630"/>
      <c r="BL43" s="630"/>
      <c r="BM43" s="631"/>
      <c r="BN43" s="629">
        <v>100.3</v>
      </c>
      <c r="BO43" s="630"/>
      <c r="BP43" s="630"/>
      <c r="BQ43" s="630"/>
      <c r="BR43" s="630"/>
      <c r="BS43" s="630">
        <v>100</v>
      </c>
      <c r="BT43" s="630"/>
      <c r="BU43" s="630"/>
      <c r="BV43" s="630"/>
      <c r="BW43" s="631"/>
      <c r="BY43" s="607"/>
      <c r="BZ43" s="608"/>
      <c r="CA43" s="572" t="s">
        <v>306</v>
      </c>
      <c r="CB43" s="573"/>
      <c r="CC43" s="573"/>
      <c r="CD43" s="573"/>
      <c r="CE43" s="573"/>
      <c r="CF43" s="573"/>
      <c r="CG43" s="573"/>
      <c r="CH43" s="573"/>
      <c r="CI43" s="573"/>
      <c r="CJ43" s="573"/>
      <c r="CK43" s="573"/>
      <c r="CL43" s="574"/>
      <c r="CM43" s="575">
        <v>19637673</v>
      </c>
      <c r="CN43" s="582"/>
      <c r="CO43" s="582"/>
      <c r="CP43" s="582"/>
      <c r="CQ43" s="582"/>
      <c r="CR43" s="582"/>
      <c r="CS43" s="582"/>
      <c r="CT43" s="583"/>
      <c r="CU43" s="578">
        <v>0.6</v>
      </c>
      <c r="CV43" s="579"/>
      <c r="CW43" s="579"/>
      <c r="CX43" s="580"/>
      <c r="CY43" s="581">
        <v>19596692</v>
      </c>
      <c r="CZ43" s="582"/>
      <c r="DA43" s="582"/>
      <c r="DB43" s="582"/>
      <c r="DC43" s="582"/>
      <c r="DD43" s="582"/>
      <c r="DE43" s="582"/>
      <c r="DF43" s="583"/>
      <c r="DG43" s="581">
        <v>19596692</v>
      </c>
      <c r="DH43" s="582"/>
      <c r="DI43" s="582"/>
      <c r="DJ43" s="582"/>
      <c r="DK43" s="582"/>
      <c r="DL43" s="582"/>
      <c r="DM43" s="582"/>
      <c r="DN43" s="582"/>
      <c r="DO43" s="582"/>
      <c r="DP43" s="582"/>
      <c r="DQ43" s="583"/>
      <c r="DR43" s="578">
        <v>1.1000000000000001</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14437973</v>
      </c>
      <c r="BE44" s="620"/>
      <c r="BF44" s="620"/>
      <c r="BG44" s="620"/>
      <c r="BH44" s="620"/>
      <c r="BI44" s="620"/>
      <c r="BJ44" s="620"/>
      <c r="BK44" s="620"/>
      <c r="BL44" s="620"/>
      <c r="BM44" s="621"/>
      <c r="BN44" s="619">
        <v>7890829</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14437973</v>
      </c>
      <c r="BE45" s="627"/>
      <c r="BF45" s="627"/>
      <c r="BG45" s="627"/>
      <c r="BH45" s="627"/>
      <c r="BI45" s="627"/>
      <c r="BJ45" s="627"/>
      <c r="BK45" s="627"/>
      <c r="BL45" s="627"/>
      <c r="BM45" s="628"/>
      <c r="BN45" s="626">
        <v>7890829</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2024030274</v>
      </c>
      <c r="CN45" s="582"/>
      <c r="CO45" s="582"/>
      <c r="CP45" s="582"/>
      <c r="CQ45" s="582"/>
      <c r="CR45" s="582"/>
      <c r="CS45" s="582"/>
      <c r="CT45" s="583"/>
      <c r="CU45" s="578">
        <v>60.9</v>
      </c>
      <c r="CV45" s="579"/>
      <c r="CW45" s="579"/>
      <c r="CX45" s="580"/>
      <c r="CY45" s="581">
        <v>1208244936</v>
      </c>
      <c r="CZ45" s="582"/>
      <c r="DA45" s="582"/>
      <c r="DB45" s="582"/>
      <c r="DC45" s="582"/>
      <c r="DD45" s="582"/>
      <c r="DE45" s="582"/>
      <c r="DF45" s="583"/>
      <c r="DG45" s="581">
        <v>739490294</v>
      </c>
      <c r="DH45" s="582"/>
      <c r="DI45" s="582"/>
      <c r="DJ45" s="582"/>
      <c r="DK45" s="582"/>
      <c r="DL45" s="582"/>
      <c r="DM45" s="582"/>
      <c r="DN45" s="582"/>
      <c r="DO45" s="582"/>
      <c r="DP45" s="582"/>
      <c r="DQ45" s="583"/>
      <c r="DR45" s="578">
        <v>43</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113056649</v>
      </c>
      <c r="CN46" s="576"/>
      <c r="CO46" s="576"/>
      <c r="CP46" s="576"/>
      <c r="CQ46" s="576"/>
      <c r="CR46" s="576"/>
      <c r="CS46" s="576"/>
      <c r="CT46" s="577"/>
      <c r="CU46" s="578">
        <v>3.4</v>
      </c>
      <c r="CV46" s="579"/>
      <c r="CW46" s="579"/>
      <c r="CX46" s="580"/>
      <c r="CY46" s="581">
        <v>84989635</v>
      </c>
      <c r="CZ46" s="582"/>
      <c r="DA46" s="582"/>
      <c r="DB46" s="582"/>
      <c r="DC46" s="582"/>
      <c r="DD46" s="582"/>
      <c r="DE46" s="582"/>
      <c r="DF46" s="583"/>
      <c r="DG46" s="581">
        <v>53148212</v>
      </c>
      <c r="DH46" s="582"/>
      <c r="DI46" s="582"/>
      <c r="DJ46" s="582"/>
      <c r="DK46" s="582"/>
      <c r="DL46" s="582"/>
      <c r="DM46" s="582"/>
      <c r="DN46" s="582"/>
      <c r="DO46" s="582"/>
      <c r="DP46" s="582"/>
      <c r="DQ46" s="583"/>
      <c r="DR46" s="578">
        <v>3.1</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25127954</v>
      </c>
      <c r="CN47" s="582"/>
      <c r="CO47" s="582"/>
      <c r="CP47" s="582"/>
      <c r="CQ47" s="582"/>
      <c r="CR47" s="582"/>
      <c r="CS47" s="582"/>
      <c r="CT47" s="583"/>
      <c r="CU47" s="578">
        <v>0.8</v>
      </c>
      <c r="CV47" s="579"/>
      <c r="CW47" s="579"/>
      <c r="CX47" s="580"/>
      <c r="CY47" s="581">
        <v>10965588</v>
      </c>
      <c r="CZ47" s="582"/>
      <c r="DA47" s="582"/>
      <c r="DB47" s="582"/>
      <c r="DC47" s="582"/>
      <c r="DD47" s="582"/>
      <c r="DE47" s="582"/>
      <c r="DF47" s="583"/>
      <c r="DG47" s="581">
        <v>7007861</v>
      </c>
      <c r="DH47" s="582"/>
      <c r="DI47" s="582"/>
      <c r="DJ47" s="582"/>
      <c r="DK47" s="582"/>
      <c r="DL47" s="582"/>
      <c r="DM47" s="582"/>
      <c r="DN47" s="582"/>
      <c r="DO47" s="582"/>
      <c r="DP47" s="582"/>
      <c r="DQ47" s="583"/>
      <c r="DR47" s="578">
        <v>0.4</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1145178412</v>
      </c>
      <c r="CN48" s="576"/>
      <c r="CO48" s="576"/>
      <c r="CP48" s="576"/>
      <c r="CQ48" s="576"/>
      <c r="CR48" s="576"/>
      <c r="CS48" s="576"/>
      <c r="CT48" s="577"/>
      <c r="CU48" s="578">
        <v>34.4</v>
      </c>
      <c r="CV48" s="579"/>
      <c r="CW48" s="579"/>
      <c r="CX48" s="580"/>
      <c r="CY48" s="581">
        <v>1005492100</v>
      </c>
      <c r="CZ48" s="582"/>
      <c r="DA48" s="582"/>
      <c r="DB48" s="582"/>
      <c r="DC48" s="582"/>
      <c r="DD48" s="582"/>
      <c r="DE48" s="582"/>
      <c r="DF48" s="583"/>
      <c r="DG48" s="581">
        <v>622120853</v>
      </c>
      <c r="DH48" s="582"/>
      <c r="DI48" s="582"/>
      <c r="DJ48" s="582"/>
      <c r="DK48" s="582"/>
      <c r="DL48" s="582"/>
      <c r="DM48" s="582"/>
      <c r="DN48" s="582"/>
      <c r="DO48" s="582"/>
      <c r="DP48" s="582"/>
      <c r="DQ48" s="583"/>
      <c r="DR48" s="578">
        <v>36.1</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60337452</v>
      </c>
      <c r="CN49" s="582"/>
      <c r="CO49" s="582"/>
      <c r="CP49" s="582"/>
      <c r="CQ49" s="582"/>
      <c r="CR49" s="582"/>
      <c r="CS49" s="582"/>
      <c r="CT49" s="583"/>
      <c r="CU49" s="578">
        <v>1.8</v>
      </c>
      <c r="CV49" s="579"/>
      <c r="CW49" s="579"/>
      <c r="CX49" s="580"/>
      <c r="CY49" s="581">
        <v>60337452</v>
      </c>
      <c r="CZ49" s="582"/>
      <c r="DA49" s="582"/>
      <c r="DB49" s="582"/>
      <c r="DC49" s="582"/>
      <c r="DD49" s="582"/>
      <c r="DE49" s="582"/>
      <c r="DF49" s="583"/>
      <c r="DG49" s="581">
        <v>56556017</v>
      </c>
      <c r="DH49" s="582"/>
      <c r="DI49" s="582"/>
      <c r="DJ49" s="582"/>
      <c r="DK49" s="582"/>
      <c r="DL49" s="582"/>
      <c r="DM49" s="582"/>
      <c r="DN49" s="582"/>
      <c r="DO49" s="582"/>
      <c r="DP49" s="582"/>
      <c r="DQ49" s="583"/>
      <c r="DR49" s="578">
        <v>3.3</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58016843</v>
      </c>
      <c r="CN50" s="576"/>
      <c r="CO50" s="576"/>
      <c r="CP50" s="576"/>
      <c r="CQ50" s="576"/>
      <c r="CR50" s="576"/>
      <c r="CS50" s="576"/>
      <c r="CT50" s="577"/>
      <c r="CU50" s="578">
        <v>1.7</v>
      </c>
      <c r="CV50" s="579"/>
      <c r="CW50" s="579"/>
      <c r="CX50" s="580"/>
      <c r="CY50" s="581">
        <v>40802171</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5184032</v>
      </c>
      <c r="CN51" s="582"/>
      <c r="CO51" s="582"/>
      <c r="CP51" s="582"/>
      <c r="CQ51" s="582"/>
      <c r="CR51" s="582"/>
      <c r="CS51" s="582"/>
      <c r="CT51" s="583"/>
      <c r="CU51" s="578">
        <v>0.2</v>
      </c>
      <c r="CV51" s="579"/>
      <c r="CW51" s="579"/>
      <c r="CX51" s="580"/>
      <c r="CY51" s="581">
        <v>5000013</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617128932</v>
      </c>
      <c r="CN52" s="576"/>
      <c r="CO52" s="576"/>
      <c r="CP52" s="576"/>
      <c r="CQ52" s="576"/>
      <c r="CR52" s="576"/>
      <c r="CS52" s="576"/>
      <c r="CT52" s="577"/>
      <c r="CU52" s="578">
        <v>18.600000000000001</v>
      </c>
      <c r="CV52" s="579"/>
      <c r="CW52" s="579"/>
      <c r="CX52" s="580"/>
      <c r="CY52" s="581">
        <v>657977</v>
      </c>
      <c r="CZ52" s="582"/>
      <c r="DA52" s="582"/>
      <c r="DB52" s="582"/>
      <c r="DC52" s="582"/>
      <c r="DD52" s="582"/>
      <c r="DE52" s="582"/>
      <c r="DF52" s="583"/>
      <c r="DG52" s="581">
        <v>657351</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188543191</v>
      </c>
      <c r="CN54" s="576"/>
      <c r="CO54" s="576"/>
      <c r="CP54" s="576"/>
      <c r="CQ54" s="576"/>
      <c r="CR54" s="576"/>
      <c r="CS54" s="576"/>
      <c r="CT54" s="577"/>
      <c r="CU54" s="578">
        <v>5.7</v>
      </c>
      <c r="CV54" s="579"/>
      <c r="CW54" s="579"/>
      <c r="CX54" s="580"/>
      <c r="CY54" s="581">
        <v>46239852</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5728645</v>
      </c>
      <c r="CN55" s="576"/>
      <c r="CO55" s="576"/>
      <c r="CP55" s="576"/>
      <c r="CQ55" s="576"/>
      <c r="CR55" s="576"/>
      <c r="CS55" s="576"/>
      <c r="CT55" s="577"/>
      <c r="CU55" s="578">
        <v>0.2</v>
      </c>
      <c r="CV55" s="579"/>
      <c r="CW55" s="579"/>
      <c r="CX55" s="580"/>
      <c r="CY55" s="581">
        <v>4661645</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187793988</v>
      </c>
      <c r="CN56" s="576"/>
      <c r="CO56" s="576"/>
      <c r="CP56" s="576"/>
      <c r="CQ56" s="576"/>
      <c r="CR56" s="576"/>
      <c r="CS56" s="576"/>
      <c r="CT56" s="577"/>
      <c r="CU56" s="578">
        <v>5.6</v>
      </c>
      <c r="CV56" s="579"/>
      <c r="CW56" s="579"/>
      <c r="CX56" s="580"/>
      <c r="CY56" s="581">
        <v>46216474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99888328</v>
      </c>
      <c r="CN57" s="576"/>
      <c r="CO57" s="576"/>
      <c r="CP57" s="576"/>
      <c r="CQ57" s="576"/>
      <c r="CR57" s="576"/>
      <c r="CS57" s="576"/>
      <c r="CT57" s="577"/>
      <c r="CU57" s="578">
        <v>3</v>
      </c>
      <c r="CV57" s="579"/>
      <c r="CW57" s="579"/>
      <c r="CX57" s="580"/>
      <c r="CY57" s="581">
        <v>4170288</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79199551</v>
      </c>
      <c r="CN58" s="576"/>
      <c r="CO58" s="576"/>
      <c r="CP58" s="576"/>
      <c r="CQ58" s="576"/>
      <c r="CR58" s="576"/>
      <c r="CS58" s="576"/>
      <c r="CT58" s="577"/>
      <c r="CU58" s="578">
        <v>2.4</v>
      </c>
      <c r="CV58" s="579"/>
      <c r="CW58" s="579"/>
      <c r="CX58" s="580"/>
      <c r="CY58" s="581">
        <v>41468523</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749203</v>
      </c>
      <c r="CN59" s="576"/>
      <c r="CO59" s="576"/>
      <c r="CP59" s="576"/>
      <c r="CQ59" s="576"/>
      <c r="CR59" s="576"/>
      <c r="CS59" s="576"/>
      <c r="CT59" s="577"/>
      <c r="CU59" s="578">
        <v>0</v>
      </c>
      <c r="CV59" s="579"/>
      <c r="CW59" s="579"/>
      <c r="CX59" s="580"/>
      <c r="CY59" s="581">
        <v>23378</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3325569052</v>
      </c>
      <c r="CN61" s="591"/>
      <c r="CO61" s="591"/>
      <c r="CP61" s="591"/>
      <c r="CQ61" s="591"/>
      <c r="CR61" s="591"/>
      <c r="CS61" s="591"/>
      <c r="CT61" s="592"/>
      <c r="CU61" s="593">
        <v>100</v>
      </c>
      <c r="CV61" s="594"/>
      <c r="CW61" s="594"/>
      <c r="CX61" s="595"/>
      <c r="CY61" s="596">
        <v>2195936029</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NvLlLYyCFEqza70hPLibbQ73bzQKB4WIYhKslQu11uUxnkTG++tJ1WtuRUzNkDJ6gefK1k0+dph4ogX+Sy4FoA==" saltValue="h8g8bZtezgCpZ0FzJRx6B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EA134" sqref="EA134"/>
    </sheetView>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3259273</v>
      </c>
      <c r="R7" s="1088"/>
      <c r="S7" s="1088"/>
      <c r="T7" s="1088"/>
      <c r="U7" s="1088"/>
      <c r="V7" s="1088">
        <v>3233794</v>
      </c>
      <c r="W7" s="1088"/>
      <c r="X7" s="1088"/>
      <c r="Y7" s="1088"/>
      <c r="Z7" s="1088"/>
      <c r="AA7" s="1088">
        <v>25479</v>
      </c>
      <c r="AB7" s="1088"/>
      <c r="AC7" s="1088"/>
      <c r="AD7" s="1088"/>
      <c r="AE7" s="1089"/>
      <c r="AF7" s="1090">
        <v>13292</v>
      </c>
      <c r="AG7" s="1091"/>
      <c r="AH7" s="1091"/>
      <c r="AI7" s="1091"/>
      <c r="AJ7" s="1092"/>
      <c r="AK7" s="1093">
        <v>63671</v>
      </c>
      <c r="AL7" s="1094"/>
      <c r="AM7" s="1094"/>
      <c r="AN7" s="1094"/>
      <c r="AO7" s="1094"/>
      <c r="AP7" s="1094">
        <v>5283154</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541</v>
      </c>
      <c r="BT7" s="1085"/>
      <c r="BU7" s="1085"/>
      <c r="BV7" s="1085"/>
      <c r="BW7" s="1085"/>
      <c r="BX7" s="1085"/>
      <c r="BY7" s="1085"/>
      <c r="BZ7" s="1085"/>
      <c r="CA7" s="1085"/>
      <c r="CB7" s="1085"/>
      <c r="CC7" s="1085"/>
      <c r="CD7" s="1085"/>
      <c r="CE7" s="1085"/>
      <c r="CF7" s="1085"/>
      <c r="CG7" s="1097"/>
      <c r="CH7" s="1081">
        <v>-300</v>
      </c>
      <c r="CI7" s="1082"/>
      <c r="CJ7" s="1082"/>
      <c r="CK7" s="1082"/>
      <c r="CL7" s="1083"/>
      <c r="CM7" s="1081">
        <v>32418</v>
      </c>
      <c r="CN7" s="1082"/>
      <c r="CO7" s="1082"/>
      <c r="CP7" s="1082"/>
      <c r="CQ7" s="1083"/>
      <c r="CR7" s="1081">
        <v>13</v>
      </c>
      <c r="CS7" s="1082"/>
      <c r="CT7" s="1082"/>
      <c r="CU7" s="1082"/>
      <c r="CV7" s="1083"/>
      <c r="CW7" s="1081">
        <v>300</v>
      </c>
      <c r="CX7" s="1082"/>
      <c r="CY7" s="1082"/>
      <c r="CZ7" s="1082"/>
      <c r="DA7" s="1083"/>
      <c r="DB7" s="1081" t="s">
        <v>477</v>
      </c>
      <c r="DC7" s="1082"/>
      <c r="DD7" s="1082"/>
      <c r="DE7" s="1082"/>
      <c r="DF7" s="1083"/>
      <c r="DG7" s="1081" t="s">
        <v>477</v>
      </c>
      <c r="DH7" s="1082"/>
      <c r="DI7" s="1082"/>
      <c r="DJ7" s="1082"/>
      <c r="DK7" s="1083"/>
      <c r="DL7" s="1081" t="s">
        <v>477</v>
      </c>
      <c r="DM7" s="1082"/>
      <c r="DN7" s="1082"/>
      <c r="DO7" s="1082"/>
      <c r="DP7" s="1083"/>
      <c r="DQ7" s="1081"/>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3372</v>
      </c>
      <c r="R8" s="1013"/>
      <c r="S8" s="1013"/>
      <c r="T8" s="1013"/>
      <c r="U8" s="1013"/>
      <c r="V8" s="1013">
        <v>2934</v>
      </c>
      <c r="W8" s="1013"/>
      <c r="X8" s="1013"/>
      <c r="Y8" s="1013"/>
      <c r="Z8" s="1013"/>
      <c r="AA8" s="1013">
        <v>439</v>
      </c>
      <c r="AB8" s="1013"/>
      <c r="AC8" s="1013"/>
      <c r="AD8" s="1013"/>
      <c r="AE8" s="1016"/>
      <c r="AF8" s="1066">
        <v>384</v>
      </c>
      <c r="AG8" s="1067"/>
      <c r="AH8" s="1067"/>
      <c r="AI8" s="1067"/>
      <c r="AJ8" s="1068"/>
      <c r="AK8" s="1062">
        <v>721</v>
      </c>
      <c r="AL8" s="1063"/>
      <c r="AM8" s="1063"/>
      <c r="AN8" s="1063"/>
      <c r="AO8" s="1063"/>
      <c r="AP8" s="1063" t="s">
        <v>477</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542</v>
      </c>
      <c r="BT8" s="963"/>
      <c r="BU8" s="963"/>
      <c r="BV8" s="963"/>
      <c r="BW8" s="963"/>
      <c r="BX8" s="963"/>
      <c r="BY8" s="963"/>
      <c r="BZ8" s="963"/>
      <c r="CA8" s="963"/>
      <c r="CB8" s="963"/>
      <c r="CC8" s="963"/>
      <c r="CD8" s="963"/>
      <c r="CE8" s="963"/>
      <c r="CF8" s="963"/>
      <c r="CG8" s="984"/>
      <c r="CH8" s="959">
        <v>0</v>
      </c>
      <c r="CI8" s="960"/>
      <c r="CJ8" s="960"/>
      <c r="CK8" s="960"/>
      <c r="CL8" s="961"/>
      <c r="CM8" s="959">
        <v>20134</v>
      </c>
      <c r="CN8" s="960"/>
      <c r="CO8" s="960"/>
      <c r="CP8" s="960"/>
      <c r="CQ8" s="961"/>
      <c r="CR8" s="959">
        <v>167</v>
      </c>
      <c r="CS8" s="960"/>
      <c r="CT8" s="960"/>
      <c r="CU8" s="960"/>
      <c r="CV8" s="961"/>
      <c r="CW8" s="959" t="s">
        <v>477</v>
      </c>
      <c r="CX8" s="960"/>
      <c r="CY8" s="960"/>
      <c r="CZ8" s="960"/>
      <c r="DA8" s="961"/>
      <c r="DB8" s="959" t="s">
        <v>477</v>
      </c>
      <c r="DC8" s="960"/>
      <c r="DD8" s="960"/>
      <c r="DE8" s="960"/>
      <c r="DF8" s="961"/>
      <c r="DG8" s="959" t="s">
        <v>477</v>
      </c>
      <c r="DH8" s="960"/>
      <c r="DI8" s="960"/>
      <c r="DJ8" s="960"/>
      <c r="DK8" s="961"/>
      <c r="DL8" s="959" t="s">
        <v>477</v>
      </c>
      <c r="DM8" s="960"/>
      <c r="DN8" s="960"/>
      <c r="DO8" s="960"/>
      <c r="DP8" s="961"/>
      <c r="DQ8" s="959"/>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32</v>
      </c>
      <c r="R9" s="1013"/>
      <c r="S9" s="1013"/>
      <c r="T9" s="1013"/>
      <c r="U9" s="1013"/>
      <c r="V9" s="1013">
        <v>7</v>
      </c>
      <c r="W9" s="1013"/>
      <c r="X9" s="1013"/>
      <c r="Y9" s="1013"/>
      <c r="Z9" s="1013"/>
      <c r="AA9" s="1013">
        <v>24</v>
      </c>
      <c r="AB9" s="1013"/>
      <c r="AC9" s="1013"/>
      <c r="AD9" s="1013"/>
      <c r="AE9" s="1016"/>
      <c r="AF9" s="1066" t="s">
        <v>118</v>
      </c>
      <c r="AG9" s="1067"/>
      <c r="AH9" s="1067"/>
      <c r="AI9" s="1067"/>
      <c r="AJ9" s="1068"/>
      <c r="AK9" s="1062" t="s">
        <v>477</v>
      </c>
      <c r="AL9" s="1063"/>
      <c r="AM9" s="1063"/>
      <c r="AN9" s="1063"/>
      <c r="AO9" s="1063"/>
      <c r="AP9" s="1063">
        <v>15</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543</v>
      </c>
      <c r="BT9" s="963"/>
      <c r="BU9" s="963"/>
      <c r="BV9" s="963"/>
      <c r="BW9" s="963"/>
      <c r="BX9" s="963"/>
      <c r="BY9" s="963"/>
      <c r="BZ9" s="963"/>
      <c r="CA9" s="963"/>
      <c r="CB9" s="963"/>
      <c r="CC9" s="963"/>
      <c r="CD9" s="963"/>
      <c r="CE9" s="963"/>
      <c r="CF9" s="963"/>
      <c r="CG9" s="984"/>
      <c r="CH9" s="959">
        <v>-16</v>
      </c>
      <c r="CI9" s="960"/>
      <c r="CJ9" s="960"/>
      <c r="CK9" s="960"/>
      <c r="CL9" s="961"/>
      <c r="CM9" s="959">
        <v>820</v>
      </c>
      <c r="CN9" s="960"/>
      <c r="CO9" s="960"/>
      <c r="CP9" s="960"/>
      <c r="CQ9" s="961"/>
      <c r="CR9" s="959">
        <v>10</v>
      </c>
      <c r="CS9" s="960"/>
      <c r="CT9" s="960"/>
      <c r="CU9" s="960"/>
      <c r="CV9" s="961"/>
      <c r="CW9" s="959">
        <v>92</v>
      </c>
      <c r="CX9" s="960"/>
      <c r="CY9" s="960"/>
      <c r="CZ9" s="960"/>
      <c r="DA9" s="961"/>
      <c r="DB9" s="959" t="s">
        <v>477</v>
      </c>
      <c r="DC9" s="960"/>
      <c r="DD9" s="960"/>
      <c r="DE9" s="960"/>
      <c r="DF9" s="961"/>
      <c r="DG9" s="959" t="s">
        <v>477</v>
      </c>
      <c r="DH9" s="960"/>
      <c r="DI9" s="960"/>
      <c r="DJ9" s="960"/>
      <c r="DK9" s="961"/>
      <c r="DL9" s="959" t="s">
        <v>477</v>
      </c>
      <c r="DM9" s="960"/>
      <c r="DN9" s="960"/>
      <c r="DO9" s="960"/>
      <c r="DP9" s="961"/>
      <c r="DQ9" s="959"/>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122363</v>
      </c>
      <c r="R10" s="1013"/>
      <c r="S10" s="1013"/>
      <c r="T10" s="1013"/>
      <c r="U10" s="1013"/>
      <c r="V10" s="1013">
        <v>118631</v>
      </c>
      <c r="W10" s="1013"/>
      <c r="X10" s="1013"/>
      <c r="Y10" s="1013"/>
      <c r="Z10" s="1013"/>
      <c r="AA10" s="1013">
        <v>3732</v>
      </c>
      <c r="AB10" s="1013"/>
      <c r="AC10" s="1013"/>
      <c r="AD10" s="1013"/>
      <c r="AE10" s="1016"/>
      <c r="AF10" s="1066">
        <v>1121</v>
      </c>
      <c r="AG10" s="1067"/>
      <c r="AH10" s="1067"/>
      <c r="AI10" s="1067"/>
      <c r="AJ10" s="1068"/>
      <c r="AK10" s="1062">
        <v>43113</v>
      </c>
      <c r="AL10" s="1063"/>
      <c r="AM10" s="1063"/>
      <c r="AN10" s="1063"/>
      <c r="AO10" s="1063"/>
      <c r="AP10" s="1063">
        <v>297154</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544</v>
      </c>
      <c r="BT10" s="963"/>
      <c r="BU10" s="963"/>
      <c r="BV10" s="963"/>
      <c r="BW10" s="963"/>
      <c r="BX10" s="963"/>
      <c r="BY10" s="963"/>
      <c r="BZ10" s="963"/>
      <c r="CA10" s="963"/>
      <c r="CB10" s="963"/>
      <c r="CC10" s="963"/>
      <c r="CD10" s="963"/>
      <c r="CE10" s="963"/>
      <c r="CF10" s="963"/>
      <c r="CG10" s="984"/>
      <c r="CH10" s="959">
        <v>22</v>
      </c>
      <c r="CI10" s="960"/>
      <c r="CJ10" s="960"/>
      <c r="CK10" s="960"/>
      <c r="CL10" s="961"/>
      <c r="CM10" s="959">
        <v>5871</v>
      </c>
      <c r="CN10" s="960"/>
      <c r="CO10" s="960"/>
      <c r="CP10" s="960"/>
      <c r="CQ10" s="961"/>
      <c r="CR10" s="959">
        <v>3000</v>
      </c>
      <c r="CS10" s="960"/>
      <c r="CT10" s="960"/>
      <c r="CU10" s="960"/>
      <c r="CV10" s="961"/>
      <c r="CW10" s="959" t="s">
        <v>477</v>
      </c>
      <c r="CX10" s="960"/>
      <c r="CY10" s="960"/>
      <c r="CZ10" s="960"/>
      <c r="DA10" s="961"/>
      <c r="DB10" s="959" t="s">
        <v>477</v>
      </c>
      <c r="DC10" s="960"/>
      <c r="DD10" s="960"/>
      <c r="DE10" s="960"/>
      <c r="DF10" s="961"/>
      <c r="DG10" s="959" t="s">
        <v>477</v>
      </c>
      <c r="DH10" s="960"/>
      <c r="DI10" s="960"/>
      <c r="DJ10" s="960"/>
      <c r="DK10" s="961"/>
      <c r="DL10" s="959" t="s">
        <v>477</v>
      </c>
      <c r="DM10" s="960"/>
      <c r="DN10" s="960"/>
      <c r="DO10" s="960"/>
      <c r="DP10" s="961"/>
      <c r="DQ10" s="959"/>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13137</v>
      </c>
      <c r="R11" s="1013"/>
      <c r="S11" s="1013"/>
      <c r="T11" s="1013"/>
      <c r="U11" s="1013"/>
      <c r="V11" s="1013">
        <v>13137</v>
      </c>
      <c r="W11" s="1013"/>
      <c r="X11" s="1013"/>
      <c r="Y11" s="1013"/>
      <c r="Z11" s="1013"/>
      <c r="AA11" s="1013">
        <v>0</v>
      </c>
      <c r="AB11" s="1013"/>
      <c r="AC11" s="1013"/>
      <c r="AD11" s="1013"/>
      <c r="AE11" s="1016"/>
      <c r="AF11" s="1066">
        <v>0</v>
      </c>
      <c r="AG11" s="1067"/>
      <c r="AH11" s="1067"/>
      <c r="AI11" s="1067"/>
      <c r="AJ11" s="1068"/>
      <c r="AK11" s="1062">
        <v>5511</v>
      </c>
      <c r="AL11" s="1063"/>
      <c r="AM11" s="1063"/>
      <c r="AN11" s="1063"/>
      <c r="AO11" s="1063"/>
      <c r="AP11" s="1063">
        <v>59649</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545</v>
      </c>
      <c r="BT11" s="963"/>
      <c r="BU11" s="963"/>
      <c r="BV11" s="963"/>
      <c r="BW11" s="963"/>
      <c r="BX11" s="963"/>
      <c r="BY11" s="963"/>
      <c r="BZ11" s="963"/>
      <c r="CA11" s="963"/>
      <c r="CB11" s="963"/>
      <c r="CC11" s="963"/>
      <c r="CD11" s="963"/>
      <c r="CE11" s="963"/>
      <c r="CF11" s="963"/>
      <c r="CG11" s="984"/>
      <c r="CH11" s="959">
        <v>-68</v>
      </c>
      <c r="CI11" s="960"/>
      <c r="CJ11" s="960"/>
      <c r="CK11" s="960"/>
      <c r="CL11" s="961"/>
      <c r="CM11" s="959">
        <v>3996</v>
      </c>
      <c r="CN11" s="960"/>
      <c r="CO11" s="960"/>
      <c r="CP11" s="960"/>
      <c r="CQ11" s="961"/>
      <c r="CR11" s="959">
        <v>20</v>
      </c>
      <c r="CS11" s="960"/>
      <c r="CT11" s="960"/>
      <c r="CU11" s="960"/>
      <c r="CV11" s="961"/>
      <c r="CW11" s="959" t="s">
        <v>477</v>
      </c>
      <c r="CX11" s="960"/>
      <c r="CY11" s="960"/>
      <c r="CZ11" s="960"/>
      <c r="DA11" s="961"/>
      <c r="DB11" s="959">
        <v>1337</v>
      </c>
      <c r="DC11" s="960"/>
      <c r="DD11" s="960"/>
      <c r="DE11" s="960"/>
      <c r="DF11" s="961"/>
      <c r="DG11" s="959" t="s">
        <v>477</v>
      </c>
      <c r="DH11" s="960"/>
      <c r="DI11" s="960"/>
      <c r="DJ11" s="960"/>
      <c r="DK11" s="961"/>
      <c r="DL11" s="959" t="s">
        <v>477</v>
      </c>
      <c r="DM11" s="960"/>
      <c r="DN11" s="960"/>
      <c r="DO11" s="960"/>
      <c r="DP11" s="961"/>
      <c r="DQ11" s="959"/>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1064</v>
      </c>
      <c r="R12" s="1013"/>
      <c r="S12" s="1013"/>
      <c r="T12" s="1013"/>
      <c r="U12" s="1013"/>
      <c r="V12" s="1013">
        <v>986</v>
      </c>
      <c r="W12" s="1013"/>
      <c r="X12" s="1013"/>
      <c r="Y12" s="1013"/>
      <c r="Z12" s="1013"/>
      <c r="AA12" s="1013">
        <v>78</v>
      </c>
      <c r="AB12" s="1013"/>
      <c r="AC12" s="1013"/>
      <c r="AD12" s="1013"/>
      <c r="AE12" s="1016"/>
      <c r="AF12" s="1066">
        <v>78</v>
      </c>
      <c r="AG12" s="1067"/>
      <c r="AH12" s="1067"/>
      <c r="AI12" s="1067"/>
      <c r="AJ12" s="1068"/>
      <c r="AK12" s="1062" t="s">
        <v>477</v>
      </c>
      <c r="AL12" s="1063"/>
      <c r="AM12" s="1063"/>
      <c r="AN12" s="1063"/>
      <c r="AO12" s="1063"/>
      <c r="AP12" s="1063" t="s">
        <v>477</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546</v>
      </c>
      <c r="BT12" s="963"/>
      <c r="BU12" s="963"/>
      <c r="BV12" s="963"/>
      <c r="BW12" s="963"/>
      <c r="BX12" s="963"/>
      <c r="BY12" s="963"/>
      <c r="BZ12" s="963"/>
      <c r="CA12" s="963"/>
      <c r="CB12" s="963"/>
      <c r="CC12" s="963"/>
      <c r="CD12" s="963"/>
      <c r="CE12" s="963"/>
      <c r="CF12" s="963"/>
      <c r="CG12" s="984"/>
      <c r="CH12" s="959">
        <v>-194</v>
      </c>
      <c r="CI12" s="960"/>
      <c r="CJ12" s="960"/>
      <c r="CK12" s="960"/>
      <c r="CL12" s="961"/>
      <c r="CM12" s="959">
        <v>7915</v>
      </c>
      <c r="CN12" s="960"/>
      <c r="CO12" s="960"/>
      <c r="CP12" s="960"/>
      <c r="CQ12" s="961"/>
      <c r="CR12" s="959">
        <v>15</v>
      </c>
      <c r="CS12" s="960"/>
      <c r="CT12" s="960"/>
      <c r="CU12" s="960"/>
      <c r="CV12" s="961"/>
      <c r="CW12" s="959">
        <v>419</v>
      </c>
      <c r="CX12" s="960"/>
      <c r="CY12" s="960"/>
      <c r="CZ12" s="960"/>
      <c r="DA12" s="961"/>
      <c r="DB12" s="959">
        <v>6716</v>
      </c>
      <c r="DC12" s="960"/>
      <c r="DD12" s="960"/>
      <c r="DE12" s="960"/>
      <c r="DF12" s="961"/>
      <c r="DG12" s="959" t="s">
        <v>477</v>
      </c>
      <c r="DH12" s="960"/>
      <c r="DI12" s="960"/>
      <c r="DJ12" s="960"/>
      <c r="DK12" s="961"/>
      <c r="DL12" s="959" t="s">
        <v>477</v>
      </c>
      <c r="DM12" s="960"/>
      <c r="DN12" s="960"/>
      <c r="DO12" s="960"/>
      <c r="DP12" s="961"/>
      <c r="DQ12" s="959"/>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3845</v>
      </c>
      <c r="R13" s="1013"/>
      <c r="S13" s="1013"/>
      <c r="T13" s="1013"/>
      <c r="U13" s="1013"/>
      <c r="V13" s="1013">
        <v>3795</v>
      </c>
      <c r="W13" s="1013"/>
      <c r="X13" s="1013"/>
      <c r="Y13" s="1013"/>
      <c r="Z13" s="1013"/>
      <c r="AA13" s="1013">
        <v>50</v>
      </c>
      <c r="AB13" s="1013"/>
      <c r="AC13" s="1013"/>
      <c r="AD13" s="1013"/>
      <c r="AE13" s="1016"/>
      <c r="AF13" s="1066">
        <v>50</v>
      </c>
      <c r="AG13" s="1067"/>
      <c r="AH13" s="1067"/>
      <c r="AI13" s="1067"/>
      <c r="AJ13" s="1068"/>
      <c r="AK13" s="1062">
        <v>623</v>
      </c>
      <c r="AL13" s="1063"/>
      <c r="AM13" s="1063"/>
      <c r="AN13" s="1063"/>
      <c r="AO13" s="1063"/>
      <c r="AP13" s="1063">
        <v>19964</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547</v>
      </c>
      <c r="BT13" s="963"/>
      <c r="BU13" s="963"/>
      <c r="BV13" s="963"/>
      <c r="BW13" s="963"/>
      <c r="BX13" s="963"/>
      <c r="BY13" s="963"/>
      <c r="BZ13" s="963"/>
      <c r="CA13" s="963"/>
      <c r="CB13" s="963"/>
      <c r="CC13" s="963"/>
      <c r="CD13" s="963"/>
      <c r="CE13" s="963"/>
      <c r="CF13" s="963"/>
      <c r="CG13" s="984"/>
      <c r="CH13" s="959">
        <v>-18</v>
      </c>
      <c r="CI13" s="960"/>
      <c r="CJ13" s="960"/>
      <c r="CK13" s="960"/>
      <c r="CL13" s="961"/>
      <c r="CM13" s="959">
        <v>4267</v>
      </c>
      <c r="CN13" s="960"/>
      <c r="CO13" s="960"/>
      <c r="CP13" s="960"/>
      <c r="CQ13" s="961"/>
      <c r="CR13" s="959">
        <v>1000</v>
      </c>
      <c r="CS13" s="960"/>
      <c r="CT13" s="960"/>
      <c r="CU13" s="960"/>
      <c r="CV13" s="961"/>
      <c r="CW13" s="959">
        <v>2</v>
      </c>
      <c r="CX13" s="960"/>
      <c r="CY13" s="960"/>
      <c r="CZ13" s="960"/>
      <c r="DA13" s="961"/>
      <c r="DB13" s="959" t="s">
        <v>477</v>
      </c>
      <c r="DC13" s="960"/>
      <c r="DD13" s="960"/>
      <c r="DE13" s="960"/>
      <c r="DF13" s="961"/>
      <c r="DG13" s="959" t="s">
        <v>477</v>
      </c>
      <c r="DH13" s="960"/>
      <c r="DI13" s="960"/>
      <c r="DJ13" s="960"/>
      <c r="DK13" s="961"/>
      <c r="DL13" s="959" t="s">
        <v>477</v>
      </c>
      <c r="DM13" s="960"/>
      <c r="DN13" s="960"/>
      <c r="DO13" s="960"/>
      <c r="DP13" s="961"/>
      <c r="DQ13" s="959"/>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935587</v>
      </c>
      <c r="R14" s="1013"/>
      <c r="S14" s="1013"/>
      <c r="T14" s="1013"/>
      <c r="U14" s="1013"/>
      <c r="V14" s="1013">
        <v>934980</v>
      </c>
      <c r="W14" s="1013"/>
      <c r="X14" s="1013"/>
      <c r="Y14" s="1013"/>
      <c r="Z14" s="1013"/>
      <c r="AA14" s="1013">
        <v>607</v>
      </c>
      <c r="AB14" s="1013"/>
      <c r="AC14" s="1013"/>
      <c r="AD14" s="1013"/>
      <c r="AE14" s="1016"/>
      <c r="AF14" s="1066">
        <v>607</v>
      </c>
      <c r="AG14" s="1067"/>
      <c r="AH14" s="1067"/>
      <c r="AI14" s="1067"/>
      <c r="AJ14" s="1068"/>
      <c r="AK14" s="1062">
        <v>619063</v>
      </c>
      <c r="AL14" s="1063"/>
      <c r="AM14" s="1063"/>
      <c r="AN14" s="1063"/>
      <c r="AO14" s="1063"/>
      <c r="AP14" s="1063" t="s">
        <v>477</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548</v>
      </c>
      <c r="BT14" s="963"/>
      <c r="BU14" s="963"/>
      <c r="BV14" s="963"/>
      <c r="BW14" s="963"/>
      <c r="BX14" s="963"/>
      <c r="BY14" s="963"/>
      <c r="BZ14" s="963"/>
      <c r="CA14" s="963"/>
      <c r="CB14" s="963"/>
      <c r="CC14" s="963"/>
      <c r="CD14" s="963"/>
      <c r="CE14" s="963"/>
      <c r="CF14" s="963"/>
      <c r="CG14" s="984"/>
      <c r="CH14" s="959">
        <v>20</v>
      </c>
      <c r="CI14" s="960"/>
      <c r="CJ14" s="960"/>
      <c r="CK14" s="960"/>
      <c r="CL14" s="961"/>
      <c r="CM14" s="959">
        <v>1689</v>
      </c>
      <c r="CN14" s="960"/>
      <c r="CO14" s="960"/>
      <c r="CP14" s="960"/>
      <c r="CQ14" s="961"/>
      <c r="CR14" s="959">
        <v>250</v>
      </c>
      <c r="CS14" s="960"/>
      <c r="CT14" s="960"/>
      <c r="CU14" s="960"/>
      <c r="CV14" s="961"/>
      <c r="CW14" s="959">
        <v>8</v>
      </c>
      <c r="CX14" s="960"/>
      <c r="CY14" s="960"/>
      <c r="CZ14" s="960"/>
      <c r="DA14" s="961"/>
      <c r="DB14" s="959" t="s">
        <v>477</v>
      </c>
      <c r="DC14" s="960"/>
      <c r="DD14" s="960"/>
      <c r="DE14" s="960"/>
      <c r="DF14" s="961"/>
      <c r="DG14" s="959" t="s">
        <v>477</v>
      </c>
      <c r="DH14" s="960"/>
      <c r="DI14" s="960"/>
      <c r="DJ14" s="960"/>
      <c r="DK14" s="961"/>
      <c r="DL14" s="959" t="s">
        <v>477</v>
      </c>
      <c r="DM14" s="960"/>
      <c r="DN14" s="960"/>
      <c r="DO14" s="960"/>
      <c r="DP14" s="961"/>
      <c r="DQ14" s="959"/>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1038937</v>
      </c>
      <c r="R15" s="1013"/>
      <c r="S15" s="1013"/>
      <c r="T15" s="1013"/>
      <c r="U15" s="1013"/>
      <c r="V15" s="1013">
        <v>1038937</v>
      </c>
      <c r="W15" s="1013"/>
      <c r="X15" s="1013"/>
      <c r="Y15" s="1013"/>
      <c r="Z15" s="1013"/>
      <c r="AA15" s="1013" t="s">
        <v>477</v>
      </c>
      <c r="AB15" s="1013"/>
      <c r="AC15" s="1013"/>
      <c r="AD15" s="1013"/>
      <c r="AE15" s="1016"/>
      <c r="AF15" s="1066" t="s">
        <v>118</v>
      </c>
      <c r="AG15" s="1067"/>
      <c r="AH15" s="1067"/>
      <c r="AI15" s="1067"/>
      <c r="AJ15" s="1068"/>
      <c r="AK15" s="1062" t="s">
        <v>477</v>
      </c>
      <c r="AL15" s="1063"/>
      <c r="AM15" s="1063"/>
      <c r="AN15" s="1063"/>
      <c r="AO15" s="1063"/>
      <c r="AP15" s="1063" t="s">
        <v>477</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549</v>
      </c>
      <c r="BT15" s="963"/>
      <c r="BU15" s="963"/>
      <c r="BV15" s="963"/>
      <c r="BW15" s="963"/>
      <c r="BX15" s="963"/>
      <c r="BY15" s="963"/>
      <c r="BZ15" s="963"/>
      <c r="CA15" s="963"/>
      <c r="CB15" s="963"/>
      <c r="CC15" s="963"/>
      <c r="CD15" s="963"/>
      <c r="CE15" s="963"/>
      <c r="CF15" s="963"/>
      <c r="CG15" s="984"/>
      <c r="CH15" s="959">
        <v>-4</v>
      </c>
      <c r="CI15" s="960"/>
      <c r="CJ15" s="960"/>
      <c r="CK15" s="960"/>
      <c r="CL15" s="961"/>
      <c r="CM15" s="959">
        <v>369</v>
      </c>
      <c r="CN15" s="960"/>
      <c r="CO15" s="960"/>
      <c r="CP15" s="960"/>
      <c r="CQ15" s="961"/>
      <c r="CR15" s="959">
        <v>18</v>
      </c>
      <c r="CS15" s="960"/>
      <c r="CT15" s="960"/>
      <c r="CU15" s="960"/>
      <c r="CV15" s="961"/>
      <c r="CW15" s="959">
        <v>0</v>
      </c>
      <c r="CX15" s="960"/>
      <c r="CY15" s="960"/>
      <c r="CZ15" s="960"/>
      <c r="DA15" s="961"/>
      <c r="DB15" s="959" t="s">
        <v>477</v>
      </c>
      <c r="DC15" s="960"/>
      <c r="DD15" s="960"/>
      <c r="DE15" s="960"/>
      <c r="DF15" s="961"/>
      <c r="DG15" s="959" t="s">
        <v>477</v>
      </c>
      <c r="DH15" s="960"/>
      <c r="DI15" s="960"/>
      <c r="DJ15" s="960"/>
      <c r="DK15" s="961"/>
      <c r="DL15" s="959" t="s">
        <v>477</v>
      </c>
      <c r="DM15" s="960"/>
      <c r="DN15" s="960"/>
      <c r="DO15" s="960"/>
      <c r="DP15" s="961"/>
      <c r="DQ15" s="959"/>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1408</v>
      </c>
      <c r="R16" s="1013"/>
      <c r="S16" s="1013"/>
      <c r="T16" s="1013"/>
      <c r="U16" s="1013"/>
      <c r="V16" s="1013">
        <v>641</v>
      </c>
      <c r="W16" s="1013"/>
      <c r="X16" s="1013"/>
      <c r="Y16" s="1013"/>
      <c r="Z16" s="1013"/>
      <c r="AA16" s="1013">
        <v>766</v>
      </c>
      <c r="AB16" s="1013"/>
      <c r="AC16" s="1013"/>
      <c r="AD16" s="1013"/>
      <c r="AE16" s="1016"/>
      <c r="AF16" s="1066" t="s">
        <v>118</v>
      </c>
      <c r="AG16" s="1067"/>
      <c r="AH16" s="1067"/>
      <c r="AI16" s="1067"/>
      <c r="AJ16" s="1068"/>
      <c r="AK16" s="1062">
        <v>34</v>
      </c>
      <c r="AL16" s="1063"/>
      <c r="AM16" s="1063"/>
      <c r="AN16" s="1063"/>
      <c r="AO16" s="1063"/>
      <c r="AP16" s="1063">
        <v>2729</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550</v>
      </c>
      <c r="BT16" s="963"/>
      <c r="BU16" s="963"/>
      <c r="BV16" s="963"/>
      <c r="BW16" s="963"/>
      <c r="BX16" s="963"/>
      <c r="BY16" s="963"/>
      <c r="BZ16" s="963"/>
      <c r="CA16" s="963"/>
      <c r="CB16" s="963"/>
      <c r="CC16" s="963"/>
      <c r="CD16" s="963"/>
      <c r="CE16" s="963"/>
      <c r="CF16" s="963"/>
      <c r="CG16" s="984"/>
      <c r="CH16" s="959">
        <v>0</v>
      </c>
      <c r="CI16" s="960"/>
      <c r="CJ16" s="960"/>
      <c r="CK16" s="960"/>
      <c r="CL16" s="961"/>
      <c r="CM16" s="959">
        <v>23</v>
      </c>
      <c r="CN16" s="960"/>
      <c r="CO16" s="960"/>
      <c r="CP16" s="960"/>
      <c r="CQ16" s="961"/>
      <c r="CR16" s="959">
        <v>8</v>
      </c>
      <c r="CS16" s="960"/>
      <c r="CT16" s="960"/>
      <c r="CU16" s="960"/>
      <c r="CV16" s="961"/>
      <c r="CW16" s="959">
        <v>28</v>
      </c>
      <c r="CX16" s="960"/>
      <c r="CY16" s="960"/>
      <c r="CZ16" s="960"/>
      <c r="DA16" s="961"/>
      <c r="DB16" s="959" t="s">
        <v>477</v>
      </c>
      <c r="DC16" s="960"/>
      <c r="DD16" s="960"/>
      <c r="DE16" s="960"/>
      <c r="DF16" s="961"/>
      <c r="DG16" s="959" t="s">
        <v>477</v>
      </c>
      <c r="DH16" s="960"/>
      <c r="DI16" s="960"/>
      <c r="DJ16" s="960"/>
      <c r="DK16" s="961"/>
      <c r="DL16" s="959" t="s">
        <v>477</v>
      </c>
      <c r="DM16" s="960"/>
      <c r="DN16" s="960"/>
      <c r="DO16" s="960"/>
      <c r="DP16" s="961"/>
      <c r="DQ16" s="959"/>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4150</v>
      </c>
      <c r="R17" s="1013"/>
      <c r="S17" s="1013"/>
      <c r="T17" s="1013"/>
      <c r="U17" s="1013"/>
      <c r="V17" s="1013">
        <v>2695</v>
      </c>
      <c r="W17" s="1013"/>
      <c r="X17" s="1013"/>
      <c r="Y17" s="1013"/>
      <c r="Z17" s="1013"/>
      <c r="AA17" s="1013">
        <v>1455</v>
      </c>
      <c r="AB17" s="1013"/>
      <c r="AC17" s="1013"/>
      <c r="AD17" s="1013"/>
      <c r="AE17" s="1016"/>
      <c r="AF17" s="1066" t="s">
        <v>118</v>
      </c>
      <c r="AG17" s="1067"/>
      <c r="AH17" s="1067"/>
      <c r="AI17" s="1067"/>
      <c r="AJ17" s="1068"/>
      <c r="AK17" s="1062">
        <v>16</v>
      </c>
      <c r="AL17" s="1063"/>
      <c r="AM17" s="1063"/>
      <c r="AN17" s="1063"/>
      <c r="AO17" s="1063"/>
      <c r="AP17" s="1063">
        <v>6257</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551</v>
      </c>
      <c r="BT17" s="963"/>
      <c r="BU17" s="963"/>
      <c r="BV17" s="963"/>
      <c r="BW17" s="963"/>
      <c r="BX17" s="963"/>
      <c r="BY17" s="963"/>
      <c r="BZ17" s="963"/>
      <c r="CA17" s="963"/>
      <c r="CB17" s="963"/>
      <c r="CC17" s="963"/>
      <c r="CD17" s="963"/>
      <c r="CE17" s="963"/>
      <c r="CF17" s="963"/>
      <c r="CG17" s="984"/>
      <c r="CH17" s="959">
        <v>0</v>
      </c>
      <c r="CI17" s="960"/>
      <c r="CJ17" s="960"/>
      <c r="CK17" s="960"/>
      <c r="CL17" s="961"/>
      <c r="CM17" s="959">
        <v>1762</v>
      </c>
      <c r="CN17" s="960"/>
      <c r="CO17" s="960"/>
      <c r="CP17" s="960"/>
      <c r="CQ17" s="961"/>
      <c r="CR17" s="959">
        <v>100</v>
      </c>
      <c r="CS17" s="960"/>
      <c r="CT17" s="960"/>
      <c r="CU17" s="960"/>
      <c r="CV17" s="961"/>
      <c r="CW17" s="959">
        <v>65</v>
      </c>
      <c r="CX17" s="960"/>
      <c r="CY17" s="960"/>
      <c r="CZ17" s="960"/>
      <c r="DA17" s="961"/>
      <c r="DB17" s="959" t="s">
        <v>477</v>
      </c>
      <c r="DC17" s="960"/>
      <c r="DD17" s="960"/>
      <c r="DE17" s="960"/>
      <c r="DF17" s="961"/>
      <c r="DG17" s="959" t="s">
        <v>477</v>
      </c>
      <c r="DH17" s="960"/>
      <c r="DI17" s="960"/>
      <c r="DJ17" s="960"/>
      <c r="DK17" s="961"/>
      <c r="DL17" s="959" t="s">
        <v>477</v>
      </c>
      <c r="DM17" s="960"/>
      <c r="DN17" s="960"/>
      <c r="DO17" s="960"/>
      <c r="DP17" s="961"/>
      <c r="DQ17" s="959"/>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170</v>
      </c>
      <c r="R18" s="1013"/>
      <c r="S18" s="1013"/>
      <c r="T18" s="1013"/>
      <c r="U18" s="1013"/>
      <c r="V18" s="1013">
        <v>0</v>
      </c>
      <c r="W18" s="1013"/>
      <c r="X18" s="1013"/>
      <c r="Y18" s="1013"/>
      <c r="Z18" s="1013"/>
      <c r="AA18" s="1013">
        <v>170</v>
      </c>
      <c r="AB18" s="1013"/>
      <c r="AC18" s="1013"/>
      <c r="AD18" s="1013"/>
      <c r="AE18" s="1016"/>
      <c r="AF18" s="1066" t="s">
        <v>118</v>
      </c>
      <c r="AG18" s="1067"/>
      <c r="AH18" s="1067"/>
      <c r="AI18" s="1067"/>
      <c r="AJ18" s="1068"/>
      <c r="AK18" s="1062" t="s">
        <v>477</v>
      </c>
      <c r="AL18" s="1063"/>
      <c r="AM18" s="1063"/>
      <c r="AN18" s="1063"/>
      <c r="AO18" s="1063"/>
      <c r="AP18" s="1063" t="s">
        <v>477</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552</v>
      </c>
      <c r="BT18" s="963"/>
      <c r="BU18" s="963"/>
      <c r="BV18" s="963"/>
      <c r="BW18" s="963"/>
      <c r="BX18" s="963"/>
      <c r="BY18" s="963"/>
      <c r="BZ18" s="963"/>
      <c r="CA18" s="963"/>
      <c r="CB18" s="963"/>
      <c r="CC18" s="963"/>
      <c r="CD18" s="963"/>
      <c r="CE18" s="963"/>
      <c r="CF18" s="963"/>
      <c r="CG18" s="984"/>
      <c r="CH18" s="959">
        <v>44</v>
      </c>
      <c r="CI18" s="960"/>
      <c r="CJ18" s="960"/>
      <c r="CK18" s="960"/>
      <c r="CL18" s="961"/>
      <c r="CM18" s="959">
        <v>200</v>
      </c>
      <c r="CN18" s="960"/>
      <c r="CO18" s="960"/>
      <c r="CP18" s="960"/>
      <c r="CQ18" s="961"/>
      <c r="CR18" s="959">
        <v>100</v>
      </c>
      <c r="CS18" s="960"/>
      <c r="CT18" s="960"/>
      <c r="CU18" s="960"/>
      <c r="CV18" s="961"/>
      <c r="CW18" s="959">
        <v>13</v>
      </c>
      <c r="CX18" s="960"/>
      <c r="CY18" s="960"/>
      <c r="CZ18" s="960"/>
      <c r="DA18" s="961"/>
      <c r="DB18" s="959" t="s">
        <v>477</v>
      </c>
      <c r="DC18" s="960"/>
      <c r="DD18" s="960"/>
      <c r="DE18" s="960"/>
      <c r="DF18" s="961"/>
      <c r="DG18" s="959" t="s">
        <v>477</v>
      </c>
      <c r="DH18" s="960"/>
      <c r="DI18" s="960"/>
      <c r="DJ18" s="960"/>
      <c r="DK18" s="961"/>
      <c r="DL18" s="959" t="s">
        <v>477</v>
      </c>
      <c r="DM18" s="960"/>
      <c r="DN18" s="960"/>
      <c r="DO18" s="960"/>
      <c r="DP18" s="961"/>
      <c r="DQ18" s="959"/>
      <c r="DR18" s="960"/>
      <c r="DS18" s="960"/>
      <c r="DT18" s="960"/>
      <c r="DU18" s="961"/>
      <c r="DV18" s="962"/>
      <c r="DW18" s="963"/>
      <c r="DX18" s="963"/>
      <c r="DY18" s="963"/>
      <c r="DZ18" s="964"/>
      <c r="EA18" s="233"/>
    </row>
    <row r="19" spans="1:131" s="234" customFormat="1" ht="26.25" customHeight="1" x14ac:dyDescent="0.2">
      <c r="A19" s="237">
        <v>13</v>
      </c>
      <c r="B19" s="1009" t="s">
        <v>366</v>
      </c>
      <c r="C19" s="1010"/>
      <c r="D19" s="1010"/>
      <c r="E19" s="1010"/>
      <c r="F19" s="1010"/>
      <c r="G19" s="1010"/>
      <c r="H19" s="1010"/>
      <c r="I19" s="1010"/>
      <c r="J19" s="1010"/>
      <c r="K19" s="1010"/>
      <c r="L19" s="1010"/>
      <c r="M19" s="1010"/>
      <c r="N19" s="1010"/>
      <c r="O19" s="1010"/>
      <c r="P19" s="1011"/>
      <c r="Q19" s="1015">
        <v>91</v>
      </c>
      <c r="R19" s="1013"/>
      <c r="S19" s="1013"/>
      <c r="T19" s="1013"/>
      <c r="U19" s="1013"/>
      <c r="V19" s="1013">
        <v>23</v>
      </c>
      <c r="W19" s="1013"/>
      <c r="X19" s="1013"/>
      <c r="Y19" s="1013"/>
      <c r="Z19" s="1013"/>
      <c r="AA19" s="1013">
        <v>68</v>
      </c>
      <c r="AB19" s="1013"/>
      <c r="AC19" s="1013"/>
      <c r="AD19" s="1013"/>
      <c r="AE19" s="1016"/>
      <c r="AF19" s="1066" t="s">
        <v>118</v>
      </c>
      <c r="AG19" s="1067"/>
      <c r="AH19" s="1067"/>
      <c r="AI19" s="1067"/>
      <c r="AJ19" s="1068"/>
      <c r="AK19" s="1062" t="s">
        <v>477</v>
      </c>
      <c r="AL19" s="1063"/>
      <c r="AM19" s="1063"/>
      <c r="AN19" s="1063"/>
      <c r="AO19" s="1063"/>
      <c r="AP19" s="1063" t="s">
        <v>477</v>
      </c>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553</v>
      </c>
      <c r="BT19" s="963"/>
      <c r="BU19" s="963"/>
      <c r="BV19" s="963"/>
      <c r="BW19" s="963"/>
      <c r="BX19" s="963"/>
      <c r="BY19" s="963"/>
      <c r="BZ19" s="963"/>
      <c r="CA19" s="963"/>
      <c r="CB19" s="963"/>
      <c r="CC19" s="963"/>
      <c r="CD19" s="963"/>
      <c r="CE19" s="963"/>
      <c r="CF19" s="963"/>
      <c r="CG19" s="984"/>
      <c r="CH19" s="959">
        <v>-20</v>
      </c>
      <c r="CI19" s="960"/>
      <c r="CJ19" s="960"/>
      <c r="CK19" s="960"/>
      <c r="CL19" s="961"/>
      <c r="CM19" s="959">
        <v>70</v>
      </c>
      <c r="CN19" s="960"/>
      <c r="CO19" s="960"/>
      <c r="CP19" s="960"/>
      <c r="CQ19" s="961"/>
      <c r="CR19" s="959">
        <v>100</v>
      </c>
      <c r="CS19" s="960"/>
      <c r="CT19" s="960"/>
      <c r="CU19" s="960"/>
      <c r="CV19" s="961"/>
      <c r="CW19" s="959" t="s">
        <v>477</v>
      </c>
      <c r="CX19" s="960"/>
      <c r="CY19" s="960"/>
      <c r="CZ19" s="960"/>
      <c r="DA19" s="961"/>
      <c r="DB19" s="959" t="s">
        <v>477</v>
      </c>
      <c r="DC19" s="960"/>
      <c r="DD19" s="960"/>
      <c r="DE19" s="960"/>
      <c r="DF19" s="961"/>
      <c r="DG19" s="959" t="s">
        <v>477</v>
      </c>
      <c r="DH19" s="960"/>
      <c r="DI19" s="960"/>
      <c r="DJ19" s="960"/>
      <c r="DK19" s="961"/>
      <c r="DL19" s="959" t="s">
        <v>477</v>
      </c>
      <c r="DM19" s="960"/>
      <c r="DN19" s="960"/>
      <c r="DO19" s="960"/>
      <c r="DP19" s="961"/>
      <c r="DQ19" s="959"/>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554</v>
      </c>
      <c r="BT20" s="963"/>
      <c r="BU20" s="963"/>
      <c r="BV20" s="963"/>
      <c r="BW20" s="963"/>
      <c r="BX20" s="963"/>
      <c r="BY20" s="963"/>
      <c r="BZ20" s="963"/>
      <c r="CA20" s="963"/>
      <c r="CB20" s="963"/>
      <c r="CC20" s="963"/>
      <c r="CD20" s="963"/>
      <c r="CE20" s="963"/>
      <c r="CF20" s="963"/>
      <c r="CG20" s="984"/>
      <c r="CH20" s="959">
        <v>-5</v>
      </c>
      <c r="CI20" s="960"/>
      <c r="CJ20" s="960"/>
      <c r="CK20" s="960"/>
      <c r="CL20" s="961"/>
      <c r="CM20" s="959">
        <v>83</v>
      </c>
      <c r="CN20" s="960"/>
      <c r="CO20" s="960"/>
      <c r="CP20" s="960"/>
      <c r="CQ20" s="961"/>
      <c r="CR20" s="959">
        <v>10</v>
      </c>
      <c r="CS20" s="960"/>
      <c r="CT20" s="960"/>
      <c r="CU20" s="960"/>
      <c r="CV20" s="961"/>
      <c r="CW20" s="959" t="s">
        <v>477</v>
      </c>
      <c r="CX20" s="960"/>
      <c r="CY20" s="960"/>
      <c r="CZ20" s="960"/>
      <c r="DA20" s="961"/>
      <c r="DB20" s="959" t="s">
        <v>477</v>
      </c>
      <c r="DC20" s="960"/>
      <c r="DD20" s="960"/>
      <c r="DE20" s="960"/>
      <c r="DF20" s="961"/>
      <c r="DG20" s="959" t="s">
        <v>477</v>
      </c>
      <c r="DH20" s="960"/>
      <c r="DI20" s="960"/>
      <c r="DJ20" s="960"/>
      <c r="DK20" s="961"/>
      <c r="DL20" s="959" t="s">
        <v>477</v>
      </c>
      <c r="DM20" s="960"/>
      <c r="DN20" s="960"/>
      <c r="DO20" s="960"/>
      <c r="DP20" s="961"/>
      <c r="DQ20" s="959"/>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t="s">
        <v>540</v>
      </c>
      <c r="BS21" s="962" t="s">
        <v>555</v>
      </c>
      <c r="BT21" s="963"/>
      <c r="BU21" s="963"/>
      <c r="BV21" s="963"/>
      <c r="BW21" s="963"/>
      <c r="BX21" s="963"/>
      <c r="BY21" s="963"/>
      <c r="BZ21" s="963"/>
      <c r="CA21" s="963"/>
      <c r="CB21" s="963"/>
      <c r="CC21" s="963"/>
      <c r="CD21" s="963"/>
      <c r="CE21" s="963"/>
      <c r="CF21" s="963"/>
      <c r="CG21" s="984"/>
      <c r="CH21" s="959">
        <v>-13</v>
      </c>
      <c r="CI21" s="960"/>
      <c r="CJ21" s="960"/>
      <c r="CK21" s="960"/>
      <c r="CL21" s="961"/>
      <c r="CM21" s="959">
        <v>3296</v>
      </c>
      <c r="CN21" s="960"/>
      <c r="CO21" s="960"/>
      <c r="CP21" s="960"/>
      <c r="CQ21" s="961"/>
      <c r="CR21" s="959">
        <v>61</v>
      </c>
      <c r="CS21" s="960"/>
      <c r="CT21" s="960"/>
      <c r="CU21" s="960"/>
      <c r="CV21" s="961"/>
      <c r="CW21" s="959">
        <v>462</v>
      </c>
      <c r="CX21" s="960"/>
      <c r="CY21" s="960"/>
      <c r="CZ21" s="960"/>
      <c r="DA21" s="961"/>
      <c r="DB21" s="959">
        <v>36050</v>
      </c>
      <c r="DC21" s="960"/>
      <c r="DD21" s="960"/>
      <c r="DE21" s="960"/>
      <c r="DF21" s="961"/>
      <c r="DG21" s="959" t="s">
        <v>477</v>
      </c>
      <c r="DH21" s="960"/>
      <c r="DI21" s="960"/>
      <c r="DJ21" s="960"/>
      <c r="DK21" s="961"/>
      <c r="DL21" s="959">
        <v>266</v>
      </c>
      <c r="DM21" s="960"/>
      <c r="DN21" s="960"/>
      <c r="DO21" s="960"/>
      <c r="DP21" s="961"/>
      <c r="DQ21" s="959"/>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367</v>
      </c>
      <c r="BA22" s="1000"/>
      <c r="BB22" s="1000"/>
      <c r="BC22" s="1000"/>
      <c r="BD22" s="1001"/>
      <c r="BE22" s="232"/>
      <c r="BF22" s="232"/>
      <c r="BG22" s="232"/>
      <c r="BH22" s="232"/>
      <c r="BI22" s="232"/>
      <c r="BJ22" s="232"/>
      <c r="BK22" s="232"/>
      <c r="BL22" s="232"/>
      <c r="BM22" s="232"/>
      <c r="BN22" s="232"/>
      <c r="BO22" s="232"/>
      <c r="BP22" s="232"/>
      <c r="BQ22" s="237">
        <v>16</v>
      </c>
      <c r="BR22" s="238"/>
      <c r="BS22" s="962" t="s">
        <v>556</v>
      </c>
      <c r="BT22" s="963"/>
      <c r="BU22" s="963"/>
      <c r="BV22" s="963"/>
      <c r="BW22" s="963"/>
      <c r="BX22" s="963"/>
      <c r="BY22" s="963"/>
      <c r="BZ22" s="963"/>
      <c r="CA22" s="963"/>
      <c r="CB22" s="963"/>
      <c r="CC22" s="963"/>
      <c r="CD22" s="963"/>
      <c r="CE22" s="963"/>
      <c r="CF22" s="963"/>
      <c r="CG22" s="984"/>
      <c r="CH22" s="959">
        <v>-10</v>
      </c>
      <c r="CI22" s="960"/>
      <c r="CJ22" s="960"/>
      <c r="CK22" s="960"/>
      <c r="CL22" s="961"/>
      <c r="CM22" s="959">
        <v>52</v>
      </c>
      <c r="CN22" s="960"/>
      <c r="CO22" s="960"/>
      <c r="CP22" s="960"/>
      <c r="CQ22" s="961"/>
      <c r="CR22" s="959">
        <v>3</v>
      </c>
      <c r="CS22" s="960"/>
      <c r="CT22" s="960"/>
      <c r="CU22" s="960"/>
      <c r="CV22" s="961"/>
      <c r="CW22" s="959">
        <v>23</v>
      </c>
      <c r="CX22" s="960"/>
      <c r="CY22" s="960"/>
      <c r="CZ22" s="960"/>
      <c r="DA22" s="961"/>
      <c r="DB22" s="959" t="s">
        <v>477</v>
      </c>
      <c r="DC22" s="960"/>
      <c r="DD22" s="960"/>
      <c r="DE22" s="960"/>
      <c r="DF22" s="961"/>
      <c r="DG22" s="959" t="s">
        <v>477</v>
      </c>
      <c r="DH22" s="960"/>
      <c r="DI22" s="960"/>
      <c r="DJ22" s="960"/>
      <c r="DK22" s="961"/>
      <c r="DL22" s="959" t="s">
        <v>477</v>
      </c>
      <c r="DM22" s="960"/>
      <c r="DN22" s="960"/>
      <c r="DO22" s="960"/>
      <c r="DP22" s="961"/>
      <c r="DQ22" s="959"/>
      <c r="DR22" s="960"/>
      <c r="DS22" s="960"/>
      <c r="DT22" s="960"/>
      <c r="DU22" s="961"/>
      <c r="DV22" s="962"/>
      <c r="DW22" s="963"/>
      <c r="DX22" s="963"/>
      <c r="DY22" s="963"/>
      <c r="DZ22" s="964"/>
      <c r="EA22" s="233"/>
    </row>
    <row r="23" spans="1:131" s="234" customFormat="1" ht="26.25" customHeight="1" thickBot="1" x14ac:dyDescent="0.25">
      <c r="A23" s="239" t="s">
        <v>368</v>
      </c>
      <c r="B23" s="907" t="s">
        <v>369</v>
      </c>
      <c r="C23" s="908"/>
      <c r="D23" s="908"/>
      <c r="E23" s="908"/>
      <c r="F23" s="908"/>
      <c r="G23" s="908"/>
      <c r="H23" s="908"/>
      <c r="I23" s="908"/>
      <c r="J23" s="908"/>
      <c r="K23" s="908"/>
      <c r="L23" s="908"/>
      <c r="M23" s="908"/>
      <c r="N23" s="908"/>
      <c r="O23" s="908"/>
      <c r="P23" s="918"/>
      <c r="Q23" s="1043">
        <v>4922724</v>
      </c>
      <c r="R23" s="1037"/>
      <c r="S23" s="1037"/>
      <c r="T23" s="1037"/>
      <c r="U23" s="1037"/>
      <c r="V23" s="1037">
        <v>4889857</v>
      </c>
      <c r="W23" s="1037"/>
      <c r="X23" s="1037"/>
      <c r="Y23" s="1037"/>
      <c r="Z23" s="1037"/>
      <c r="AA23" s="1037">
        <v>32867</v>
      </c>
      <c r="AB23" s="1037"/>
      <c r="AC23" s="1037"/>
      <c r="AD23" s="1037"/>
      <c r="AE23" s="1044"/>
      <c r="AF23" s="1045">
        <v>15531</v>
      </c>
      <c r="AG23" s="1037"/>
      <c r="AH23" s="1037"/>
      <c r="AI23" s="1037"/>
      <c r="AJ23" s="1046"/>
      <c r="AK23" s="1047"/>
      <c r="AL23" s="1048"/>
      <c r="AM23" s="1048"/>
      <c r="AN23" s="1048"/>
      <c r="AO23" s="1048"/>
      <c r="AP23" s="1037">
        <v>5668922</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557</v>
      </c>
      <c r="BT23" s="963"/>
      <c r="BU23" s="963"/>
      <c r="BV23" s="963"/>
      <c r="BW23" s="963"/>
      <c r="BX23" s="963"/>
      <c r="BY23" s="963"/>
      <c r="BZ23" s="963"/>
      <c r="CA23" s="963"/>
      <c r="CB23" s="963"/>
      <c r="CC23" s="963"/>
      <c r="CD23" s="963"/>
      <c r="CE23" s="963"/>
      <c r="CF23" s="963"/>
      <c r="CG23" s="984"/>
      <c r="CH23" s="959">
        <v>-126</v>
      </c>
      <c r="CI23" s="960"/>
      <c r="CJ23" s="960"/>
      <c r="CK23" s="960"/>
      <c r="CL23" s="961"/>
      <c r="CM23" s="959">
        <v>952</v>
      </c>
      <c r="CN23" s="960"/>
      <c r="CO23" s="960"/>
      <c r="CP23" s="960"/>
      <c r="CQ23" s="961"/>
      <c r="CR23" s="959">
        <v>10</v>
      </c>
      <c r="CS23" s="960"/>
      <c r="CT23" s="960"/>
      <c r="CU23" s="960"/>
      <c r="CV23" s="961"/>
      <c r="CW23" s="959">
        <v>7</v>
      </c>
      <c r="CX23" s="960"/>
      <c r="CY23" s="960"/>
      <c r="CZ23" s="960"/>
      <c r="DA23" s="961"/>
      <c r="DB23" s="959" t="s">
        <v>477</v>
      </c>
      <c r="DC23" s="960"/>
      <c r="DD23" s="960"/>
      <c r="DE23" s="960"/>
      <c r="DF23" s="961"/>
      <c r="DG23" s="959" t="s">
        <v>477</v>
      </c>
      <c r="DH23" s="960"/>
      <c r="DI23" s="960"/>
      <c r="DJ23" s="960"/>
      <c r="DK23" s="961"/>
      <c r="DL23" s="959" t="s">
        <v>477</v>
      </c>
      <c r="DM23" s="960"/>
      <c r="DN23" s="960"/>
      <c r="DO23" s="960"/>
      <c r="DP23" s="961"/>
      <c r="DQ23" s="959"/>
      <c r="DR23" s="960"/>
      <c r="DS23" s="960"/>
      <c r="DT23" s="960"/>
      <c r="DU23" s="961"/>
      <c r="DV23" s="962"/>
      <c r="DW23" s="963"/>
      <c r="DX23" s="963"/>
      <c r="DY23" s="963"/>
      <c r="DZ23" s="964"/>
      <c r="EA23" s="233"/>
    </row>
    <row r="24" spans="1:131" s="234" customFormat="1" ht="26.25" customHeight="1" x14ac:dyDescent="0.2">
      <c r="A24" s="1036" t="s">
        <v>370</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558</v>
      </c>
      <c r="BT24" s="963"/>
      <c r="BU24" s="963"/>
      <c r="BV24" s="963"/>
      <c r="BW24" s="963"/>
      <c r="BX24" s="963"/>
      <c r="BY24" s="963"/>
      <c r="BZ24" s="963"/>
      <c r="CA24" s="963"/>
      <c r="CB24" s="963"/>
      <c r="CC24" s="963"/>
      <c r="CD24" s="963"/>
      <c r="CE24" s="963"/>
      <c r="CF24" s="963"/>
      <c r="CG24" s="984"/>
      <c r="CH24" s="959">
        <v>-35</v>
      </c>
      <c r="CI24" s="960"/>
      <c r="CJ24" s="960"/>
      <c r="CK24" s="960"/>
      <c r="CL24" s="961"/>
      <c r="CM24" s="959">
        <v>375</v>
      </c>
      <c r="CN24" s="960"/>
      <c r="CO24" s="960"/>
      <c r="CP24" s="960"/>
      <c r="CQ24" s="961"/>
      <c r="CR24" s="959">
        <v>214</v>
      </c>
      <c r="CS24" s="960"/>
      <c r="CT24" s="960"/>
      <c r="CU24" s="960"/>
      <c r="CV24" s="961"/>
      <c r="CW24" s="959" t="s">
        <v>477</v>
      </c>
      <c r="CX24" s="960"/>
      <c r="CY24" s="960"/>
      <c r="CZ24" s="960"/>
      <c r="DA24" s="961"/>
      <c r="DB24" s="959" t="s">
        <v>477</v>
      </c>
      <c r="DC24" s="960"/>
      <c r="DD24" s="960"/>
      <c r="DE24" s="960"/>
      <c r="DF24" s="961"/>
      <c r="DG24" s="959" t="s">
        <v>477</v>
      </c>
      <c r="DH24" s="960"/>
      <c r="DI24" s="960"/>
      <c r="DJ24" s="960"/>
      <c r="DK24" s="961"/>
      <c r="DL24" s="959" t="s">
        <v>477</v>
      </c>
      <c r="DM24" s="960"/>
      <c r="DN24" s="960"/>
      <c r="DO24" s="960"/>
      <c r="DP24" s="961"/>
      <c r="DQ24" s="959"/>
      <c r="DR24" s="960"/>
      <c r="DS24" s="960"/>
      <c r="DT24" s="960"/>
      <c r="DU24" s="961"/>
      <c r="DV24" s="962"/>
      <c r="DW24" s="963"/>
      <c r="DX24" s="963"/>
      <c r="DY24" s="963"/>
      <c r="DZ24" s="964"/>
      <c r="EA24" s="233"/>
    </row>
    <row r="25" spans="1:131" ht="26.25" customHeight="1" thickBot="1" x14ac:dyDescent="0.25">
      <c r="A25" s="1035" t="s">
        <v>371</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559</v>
      </c>
      <c r="BT25" s="963"/>
      <c r="BU25" s="963"/>
      <c r="BV25" s="963"/>
      <c r="BW25" s="963"/>
      <c r="BX25" s="963"/>
      <c r="BY25" s="963"/>
      <c r="BZ25" s="963"/>
      <c r="CA25" s="963"/>
      <c r="CB25" s="963"/>
      <c r="CC25" s="963"/>
      <c r="CD25" s="963"/>
      <c r="CE25" s="963"/>
      <c r="CF25" s="963"/>
      <c r="CG25" s="984"/>
      <c r="CH25" s="959">
        <v>-3</v>
      </c>
      <c r="CI25" s="960"/>
      <c r="CJ25" s="960"/>
      <c r="CK25" s="960"/>
      <c r="CL25" s="961"/>
      <c r="CM25" s="959">
        <v>151</v>
      </c>
      <c r="CN25" s="960"/>
      <c r="CO25" s="960"/>
      <c r="CP25" s="960"/>
      <c r="CQ25" s="961"/>
      <c r="CR25" s="959">
        <v>1</v>
      </c>
      <c r="CS25" s="960"/>
      <c r="CT25" s="960"/>
      <c r="CU25" s="960"/>
      <c r="CV25" s="961"/>
      <c r="CW25" s="959" t="s">
        <v>477</v>
      </c>
      <c r="CX25" s="960"/>
      <c r="CY25" s="960"/>
      <c r="CZ25" s="960"/>
      <c r="DA25" s="961"/>
      <c r="DB25" s="959" t="s">
        <v>477</v>
      </c>
      <c r="DC25" s="960"/>
      <c r="DD25" s="960"/>
      <c r="DE25" s="960"/>
      <c r="DF25" s="961"/>
      <c r="DG25" s="959" t="s">
        <v>477</v>
      </c>
      <c r="DH25" s="960"/>
      <c r="DI25" s="960"/>
      <c r="DJ25" s="960"/>
      <c r="DK25" s="961"/>
      <c r="DL25" s="959" t="s">
        <v>477</v>
      </c>
      <c r="DM25" s="960"/>
      <c r="DN25" s="960"/>
      <c r="DO25" s="960"/>
      <c r="DP25" s="961"/>
      <c r="DQ25" s="959"/>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1" t="s">
        <v>375</v>
      </c>
      <c r="AG26" s="978"/>
      <c r="AH26" s="978"/>
      <c r="AI26" s="978"/>
      <c r="AJ26" s="1032"/>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344</v>
      </c>
      <c r="BF26" s="972"/>
      <c r="BG26" s="972"/>
      <c r="BH26" s="972"/>
      <c r="BI26" s="985"/>
      <c r="BJ26" s="231"/>
      <c r="BK26" s="231"/>
      <c r="BL26" s="231"/>
      <c r="BM26" s="231"/>
      <c r="BN26" s="231"/>
      <c r="BO26" s="240"/>
      <c r="BP26" s="240"/>
      <c r="BQ26" s="237">
        <v>20</v>
      </c>
      <c r="BR26" s="238"/>
      <c r="BS26" s="962" t="s">
        <v>560</v>
      </c>
      <c r="BT26" s="963"/>
      <c r="BU26" s="963"/>
      <c r="BV26" s="963"/>
      <c r="BW26" s="963"/>
      <c r="BX26" s="963"/>
      <c r="BY26" s="963"/>
      <c r="BZ26" s="963"/>
      <c r="CA26" s="963"/>
      <c r="CB26" s="963"/>
      <c r="CC26" s="963"/>
      <c r="CD26" s="963"/>
      <c r="CE26" s="963"/>
      <c r="CF26" s="963"/>
      <c r="CG26" s="984"/>
      <c r="CH26" s="959">
        <v>-5</v>
      </c>
      <c r="CI26" s="960"/>
      <c r="CJ26" s="960"/>
      <c r="CK26" s="960"/>
      <c r="CL26" s="961"/>
      <c r="CM26" s="959">
        <v>276</v>
      </c>
      <c r="CN26" s="960"/>
      <c r="CO26" s="960"/>
      <c r="CP26" s="960"/>
      <c r="CQ26" s="961"/>
      <c r="CR26" s="959">
        <v>100</v>
      </c>
      <c r="CS26" s="960"/>
      <c r="CT26" s="960"/>
      <c r="CU26" s="960"/>
      <c r="CV26" s="961"/>
      <c r="CW26" s="959">
        <v>9</v>
      </c>
      <c r="CX26" s="960"/>
      <c r="CY26" s="960"/>
      <c r="CZ26" s="960"/>
      <c r="DA26" s="961"/>
      <c r="DB26" s="959" t="s">
        <v>477</v>
      </c>
      <c r="DC26" s="960"/>
      <c r="DD26" s="960"/>
      <c r="DE26" s="960"/>
      <c r="DF26" s="961"/>
      <c r="DG26" s="959" t="s">
        <v>477</v>
      </c>
      <c r="DH26" s="960"/>
      <c r="DI26" s="960"/>
      <c r="DJ26" s="960"/>
      <c r="DK26" s="961"/>
      <c r="DL26" s="959" t="s">
        <v>477</v>
      </c>
      <c r="DM26" s="960"/>
      <c r="DN26" s="960"/>
      <c r="DO26" s="960"/>
      <c r="DP26" s="961"/>
      <c r="DQ26" s="959"/>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561</v>
      </c>
      <c r="BT27" s="963"/>
      <c r="BU27" s="963"/>
      <c r="BV27" s="963"/>
      <c r="BW27" s="963"/>
      <c r="BX27" s="963"/>
      <c r="BY27" s="963"/>
      <c r="BZ27" s="963"/>
      <c r="CA27" s="963"/>
      <c r="CB27" s="963"/>
      <c r="CC27" s="963"/>
      <c r="CD27" s="963"/>
      <c r="CE27" s="963"/>
      <c r="CF27" s="963"/>
      <c r="CG27" s="984"/>
      <c r="CH27" s="959">
        <v>-8</v>
      </c>
      <c r="CI27" s="960"/>
      <c r="CJ27" s="960"/>
      <c r="CK27" s="960"/>
      <c r="CL27" s="961"/>
      <c r="CM27" s="959">
        <v>1988</v>
      </c>
      <c r="CN27" s="960"/>
      <c r="CO27" s="960"/>
      <c r="CP27" s="960"/>
      <c r="CQ27" s="961"/>
      <c r="CR27" s="959">
        <v>650</v>
      </c>
      <c r="CS27" s="960"/>
      <c r="CT27" s="960"/>
      <c r="CU27" s="960"/>
      <c r="CV27" s="961"/>
      <c r="CW27" s="959" t="s">
        <v>477</v>
      </c>
      <c r="CX27" s="960"/>
      <c r="CY27" s="960"/>
      <c r="CZ27" s="960"/>
      <c r="DA27" s="961"/>
      <c r="DB27" s="959" t="s">
        <v>477</v>
      </c>
      <c r="DC27" s="960"/>
      <c r="DD27" s="960"/>
      <c r="DE27" s="960"/>
      <c r="DF27" s="961"/>
      <c r="DG27" s="959" t="s">
        <v>477</v>
      </c>
      <c r="DH27" s="960"/>
      <c r="DI27" s="960"/>
      <c r="DJ27" s="960"/>
      <c r="DK27" s="961"/>
      <c r="DL27" s="959" t="s">
        <v>477</v>
      </c>
      <c r="DM27" s="960"/>
      <c r="DN27" s="960"/>
      <c r="DO27" s="960"/>
      <c r="DP27" s="961"/>
      <c r="DQ27" s="959"/>
      <c r="DR27" s="960"/>
      <c r="DS27" s="960"/>
      <c r="DT27" s="960"/>
      <c r="DU27" s="961"/>
      <c r="DV27" s="962"/>
      <c r="DW27" s="963"/>
      <c r="DX27" s="963"/>
      <c r="DY27" s="963"/>
      <c r="DZ27" s="964"/>
      <c r="EA27" s="229"/>
    </row>
    <row r="28" spans="1:131" ht="26.25" customHeight="1" thickTop="1" x14ac:dyDescent="0.2">
      <c r="A28" s="241">
        <v>1</v>
      </c>
      <c r="B28" s="1023" t="s">
        <v>380</v>
      </c>
      <c r="C28" s="1024"/>
      <c r="D28" s="1024"/>
      <c r="E28" s="1024"/>
      <c r="F28" s="1024"/>
      <c r="G28" s="1024"/>
      <c r="H28" s="1024"/>
      <c r="I28" s="1024"/>
      <c r="J28" s="1024"/>
      <c r="K28" s="1024"/>
      <c r="L28" s="1024"/>
      <c r="M28" s="1024"/>
      <c r="N28" s="1024"/>
      <c r="O28" s="1024"/>
      <c r="P28" s="1025"/>
      <c r="Q28" s="1026">
        <v>824895</v>
      </c>
      <c r="R28" s="1027"/>
      <c r="S28" s="1027"/>
      <c r="T28" s="1027"/>
      <c r="U28" s="1027"/>
      <c r="V28" s="1027">
        <v>810457</v>
      </c>
      <c r="W28" s="1027"/>
      <c r="X28" s="1027"/>
      <c r="Y28" s="1027"/>
      <c r="Z28" s="1027"/>
      <c r="AA28" s="1027">
        <v>14438</v>
      </c>
      <c r="AB28" s="1027"/>
      <c r="AC28" s="1027"/>
      <c r="AD28" s="1027"/>
      <c r="AE28" s="1028"/>
      <c r="AF28" s="1029">
        <v>14438</v>
      </c>
      <c r="AG28" s="1027"/>
      <c r="AH28" s="1027"/>
      <c r="AI28" s="1027"/>
      <c r="AJ28" s="1030"/>
      <c r="AK28" s="1018">
        <v>59033</v>
      </c>
      <c r="AL28" s="1019"/>
      <c r="AM28" s="1019"/>
      <c r="AN28" s="1019"/>
      <c r="AO28" s="1019"/>
      <c r="AP28" s="1019" t="s">
        <v>477</v>
      </c>
      <c r="AQ28" s="1019"/>
      <c r="AR28" s="1019"/>
      <c r="AS28" s="1019"/>
      <c r="AT28" s="1019"/>
      <c r="AU28" s="1019" t="s">
        <v>477</v>
      </c>
      <c r="AV28" s="1019"/>
      <c r="AW28" s="1019"/>
      <c r="AX28" s="1019"/>
      <c r="AY28" s="1019"/>
      <c r="AZ28" s="1020" t="s">
        <v>477</v>
      </c>
      <c r="BA28" s="1020"/>
      <c r="BB28" s="1020"/>
      <c r="BC28" s="1020"/>
      <c r="BD28" s="1020"/>
      <c r="BE28" s="1021"/>
      <c r="BF28" s="1021"/>
      <c r="BG28" s="1021"/>
      <c r="BH28" s="1021"/>
      <c r="BI28" s="1022"/>
      <c r="BJ28" s="231"/>
      <c r="BK28" s="231"/>
      <c r="BL28" s="231"/>
      <c r="BM28" s="231"/>
      <c r="BN28" s="231"/>
      <c r="BO28" s="240"/>
      <c r="BP28" s="240"/>
      <c r="BQ28" s="237">
        <v>22</v>
      </c>
      <c r="BR28" s="238"/>
      <c r="BS28" s="962" t="s">
        <v>562</v>
      </c>
      <c r="BT28" s="963"/>
      <c r="BU28" s="963"/>
      <c r="BV28" s="963"/>
      <c r="BW28" s="963"/>
      <c r="BX28" s="963"/>
      <c r="BY28" s="963"/>
      <c r="BZ28" s="963"/>
      <c r="CA28" s="963"/>
      <c r="CB28" s="963"/>
      <c r="CC28" s="963"/>
      <c r="CD28" s="963"/>
      <c r="CE28" s="963"/>
      <c r="CF28" s="963"/>
      <c r="CG28" s="984"/>
      <c r="CH28" s="959">
        <v>6</v>
      </c>
      <c r="CI28" s="960"/>
      <c r="CJ28" s="960"/>
      <c r="CK28" s="960"/>
      <c r="CL28" s="961"/>
      <c r="CM28" s="959">
        <v>3046</v>
      </c>
      <c r="CN28" s="960"/>
      <c r="CO28" s="960"/>
      <c r="CP28" s="960"/>
      <c r="CQ28" s="961"/>
      <c r="CR28" s="959">
        <v>2184</v>
      </c>
      <c r="CS28" s="960"/>
      <c r="CT28" s="960"/>
      <c r="CU28" s="960"/>
      <c r="CV28" s="961"/>
      <c r="CW28" s="959">
        <v>22</v>
      </c>
      <c r="CX28" s="960"/>
      <c r="CY28" s="960"/>
      <c r="CZ28" s="960"/>
      <c r="DA28" s="961"/>
      <c r="DB28" s="959" t="s">
        <v>477</v>
      </c>
      <c r="DC28" s="960"/>
      <c r="DD28" s="960"/>
      <c r="DE28" s="960"/>
      <c r="DF28" s="961"/>
      <c r="DG28" s="959" t="s">
        <v>477</v>
      </c>
      <c r="DH28" s="960"/>
      <c r="DI28" s="960"/>
      <c r="DJ28" s="960"/>
      <c r="DK28" s="961"/>
      <c r="DL28" s="959" t="s">
        <v>477</v>
      </c>
      <c r="DM28" s="960"/>
      <c r="DN28" s="960"/>
      <c r="DO28" s="960"/>
      <c r="DP28" s="961"/>
      <c r="DQ28" s="959"/>
      <c r="DR28" s="960"/>
      <c r="DS28" s="960"/>
      <c r="DT28" s="960"/>
      <c r="DU28" s="961"/>
      <c r="DV28" s="962"/>
      <c r="DW28" s="963"/>
      <c r="DX28" s="963"/>
      <c r="DY28" s="963"/>
      <c r="DZ28" s="964"/>
      <c r="EA28" s="229"/>
    </row>
    <row r="29" spans="1:131" ht="26.25" customHeight="1" x14ac:dyDescent="0.2">
      <c r="A29" s="241">
        <v>2</v>
      </c>
      <c r="B29" s="1009" t="s">
        <v>381</v>
      </c>
      <c r="C29" s="1010"/>
      <c r="D29" s="1010"/>
      <c r="E29" s="1010"/>
      <c r="F29" s="1010"/>
      <c r="G29" s="1010"/>
      <c r="H29" s="1010"/>
      <c r="I29" s="1010"/>
      <c r="J29" s="1010"/>
      <c r="K29" s="1010"/>
      <c r="L29" s="1010"/>
      <c r="M29" s="1010"/>
      <c r="N29" s="1010"/>
      <c r="O29" s="1010"/>
      <c r="P29" s="1011"/>
      <c r="Q29" s="1015">
        <v>733</v>
      </c>
      <c r="R29" s="1013"/>
      <c r="S29" s="1013"/>
      <c r="T29" s="1013"/>
      <c r="U29" s="1013"/>
      <c r="V29" s="1013">
        <v>601</v>
      </c>
      <c r="W29" s="1013"/>
      <c r="X29" s="1013"/>
      <c r="Y29" s="1013"/>
      <c r="Z29" s="1013"/>
      <c r="AA29" s="1013">
        <v>133</v>
      </c>
      <c r="AB29" s="1013"/>
      <c r="AC29" s="1013"/>
      <c r="AD29" s="1013"/>
      <c r="AE29" s="1016"/>
      <c r="AF29" s="1012">
        <v>2640</v>
      </c>
      <c r="AG29" s="1013"/>
      <c r="AH29" s="1013"/>
      <c r="AI29" s="1013"/>
      <c r="AJ29" s="1014"/>
      <c r="AK29" s="950">
        <v>127</v>
      </c>
      <c r="AL29" s="941"/>
      <c r="AM29" s="941"/>
      <c r="AN29" s="941"/>
      <c r="AO29" s="941"/>
      <c r="AP29" s="941">
        <v>748</v>
      </c>
      <c r="AQ29" s="941"/>
      <c r="AR29" s="941"/>
      <c r="AS29" s="941"/>
      <c r="AT29" s="941"/>
      <c r="AU29" s="941">
        <v>400</v>
      </c>
      <c r="AV29" s="941"/>
      <c r="AW29" s="941"/>
      <c r="AX29" s="941"/>
      <c r="AY29" s="941"/>
      <c r="AZ29" s="1017" t="s">
        <v>477</v>
      </c>
      <c r="BA29" s="1017"/>
      <c r="BB29" s="1017"/>
      <c r="BC29" s="1017"/>
      <c r="BD29" s="1017"/>
      <c r="BE29" s="942" t="s">
        <v>382</v>
      </c>
      <c r="BF29" s="942"/>
      <c r="BG29" s="942"/>
      <c r="BH29" s="942"/>
      <c r="BI29" s="943"/>
      <c r="BJ29" s="231"/>
      <c r="BK29" s="231"/>
      <c r="BL29" s="231"/>
      <c r="BM29" s="231"/>
      <c r="BN29" s="231"/>
      <c r="BO29" s="240"/>
      <c r="BP29" s="240"/>
      <c r="BQ29" s="237">
        <v>23</v>
      </c>
      <c r="BR29" s="238"/>
      <c r="BS29" s="962" t="s">
        <v>563</v>
      </c>
      <c r="BT29" s="963"/>
      <c r="BU29" s="963"/>
      <c r="BV29" s="963"/>
      <c r="BW29" s="963"/>
      <c r="BX29" s="963"/>
      <c r="BY29" s="963"/>
      <c r="BZ29" s="963"/>
      <c r="CA29" s="963"/>
      <c r="CB29" s="963"/>
      <c r="CC29" s="963"/>
      <c r="CD29" s="963"/>
      <c r="CE29" s="963"/>
      <c r="CF29" s="963"/>
      <c r="CG29" s="984"/>
      <c r="CH29" s="959">
        <v>-3</v>
      </c>
      <c r="CI29" s="960"/>
      <c r="CJ29" s="960"/>
      <c r="CK29" s="960"/>
      <c r="CL29" s="961"/>
      <c r="CM29" s="959">
        <v>2037</v>
      </c>
      <c r="CN29" s="960"/>
      <c r="CO29" s="960"/>
      <c r="CP29" s="960"/>
      <c r="CQ29" s="961"/>
      <c r="CR29" s="959">
        <v>1000</v>
      </c>
      <c r="CS29" s="960"/>
      <c r="CT29" s="960"/>
      <c r="CU29" s="960"/>
      <c r="CV29" s="961"/>
      <c r="CW29" s="959" t="s">
        <v>477</v>
      </c>
      <c r="CX29" s="960"/>
      <c r="CY29" s="960"/>
      <c r="CZ29" s="960"/>
      <c r="DA29" s="961"/>
      <c r="DB29" s="959" t="s">
        <v>477</v>
      </c>
      <c r="DC29" s="960"/>
      <c r="DD29" s="960"/>
      <c r="DE29" s="960"/>
      <c r="DF29" s="961"/>
      <c r="DG29" s="959" t="s">
        <v>477</v>
      </c>
      <c r="DH29" s="960"/>
      <c r="DI29" s="960"/>
      <c r="DJ29" s="960"/>
      <c r="DK29" s="961"/>
      <c r="DL29" s="959" t="s">
        <v>477</v>
      </c>
      <c r="DM29" s="960"/>
      <c r="DN29" s="960"/>
      <c r="DO29" s="960"/>
      <c r="DP29" s="961"/>
      <c r="DQ29" s="959"/>
      <c r="DR29" s="960"/>
      <c r="DS29" s="960"/>
      <c r="DT29" s="960"/>
      <c r="DU29" s="961"/>
      <c r="DV29" s="962"/>
      <c r="DW29" s="963"/>
      <c r="DX29" s="963"/>
      <c r="DY29" s="963"/>
      <c r="DZ29" s="964"/>
      <c r="EA29" s="229"/>
    </row>
    <row r="30" spans="1:131" ht="26.25" customHeight="1" x14ac:dyDescent="0.2">
      <c r="A30" s="241">
        <v>3</v>
      </c>
      <c r="B30" s="1009" t="s">
        <v>383</v>
      </c>
      <c r="C30" s="1010"/>
      <c r="D30" s="1010"/>
      <c r="E30" s="1010"/>
      <c r="F30" s="1010"/>
      <c r="G30" s="1010"/>
      <c r="H30" s="1010"/>
      <c r="I30" s="1010"/>
      <c r="J30" s="1010"/>
      <c r="K30" s="1010"/>
      <c r="L30" s="1010"/>
      <c r="M30" s="1010"/>
      <c r="N30" s="1010"/>
      <c r="O30" s="1010"/>
      <c r="P30" s="1011"/>
      <c r="Q30" s="1015">
        <v>64606</v>
      </c>
      <c r="R30" s="1013"/>
      <c r="S30" s="1013"/>
      <c r="T30" s="1013"/>
      <c r="U30" s="1013"/>
      <c r="V30" s="1013">
        <v>64710</v>
      </c>
      <c r="W30" s="1013"/>
      <c r="X30" s="1013"/>
      <c r="Y30" s="1013"/>
      <c r="Z30" s="1013"/>
      <c r="AA30" s="1013">
        <v>-105</v>
      </c>
      <c r="AB30" s="1013"/>
      <c r="AC30" s="1013"/>
      <c r="AD30" s="1013"/>
      <c r="AE30" s="1016"/>
      <c r="AF30" s="1012">
        <v>3967</v>
      </c>
      <c r="AG30" s="1013"/>
      <c r="AH30" s="1013"/>
      <c r="AI30" s="1013"/>
      <c r="AJ30" s="1014"/>
      <c r="AK30" s="950">
        <v>12393</v>
      </c>
      <c r="AL30" s="941"/>
      <c r="AM30" s="941"/>
      <c r="AN30" s="941"/>
      <c r="AO30" s="941"/>
      <c r="AP30" s="941">
        <v>159292</v>
      </c>
      <c r="AQ30" s="941"/>
      <c r="AR30" s="941"/>
      <c r="AS30" s="941"/>
      <c r="AT30" s="941"/>
      <c r="AU30" s="941">
        <v>116602</v>
      </c>
      <c r="AV30" s="941"/>
      <c r="AW30" s="941"/>
      <c r="AX30" s="941"/>
      <c r="AY30" s="941"/>
      <c r="AZ30" s="1017" t="s">
        <v>477</v>
      </c>
      <c r="BA30" s="1017"/>
      <c r="BB30" s="1017"/>
      <c r="BC30" s="1017"/>
      <c r="BD30" s="1017"/>
      <c r="BE30" s="942" t="s">
        <v>382</v>
      </c>
      <c r="BF30" s="942"/>
      <c r="BG30" s="942"/>
      <c r="BH30" s="942"/>
      <c r="BI30" s="943"/>
      <c r="BJ30" s="231"/>
      <c r="BK30" s="231"/>
      <c r="BL30" s="231"/>
      <c r="BM30" s="231"/>
      <c r="BN30" s="231"/>
      <c r="BO30" s="240"/>
      <c r="BP30" s="240"/>
      <c r="BQ30" s="237">
        <v>24</v>
      </c>
      <c r="BR30" s="238"/>
      <c r="BS30" s="962" t="s">
        <v>564</v>
      </c>
      <c r="BT30" s="963"/>
      <c r="BU30" s="963"/>
      <c r="BV30" s="963"/>
      <c r="BW30" s="963"/>
      <c r="BX30" s="963"/>
      <c r="BY30" s="963"/>
      <c r="BZ30" s="963"/>
      <c r="CA30" s="963"/>
      <c r="CB30" s="963"/>
      <c r="CC30" s="963"/>
      <c r="CD30" s="963"/>
      <c r="CE30" s="963"/>
      <c r="CF30" s="963"/>
      <c r="CG30" s="984"/>
      <c r="CH30" s="959">
        <v>50</v>
      </c>
      <c r="CI30" s="960"/>
      <c r="CJ30" s="960"/>
      <c r="CK30" s="960"/>
      <c r="CL30" s="961"/>
      <c r="CM30" s="959">
        <v>1986</v>
      </c>
      <c r="CN30" s="960"/>
      <c r="CO30" s="960"/>
      <c r="CP30" s="960"/>
      <c r="CQ30" s="961"/>
      <c r="CR30" s="959">
        <v>459</v>
      </c>
      <c r="CS30" s="960"/>
      <c r="CT30" s="960"/>
      <c r="CU30" s="960"/>
      <c r="CV30" s="961"/>
      <c r="CW30" s="959" t="s">
        <v>477</v>
      </c>
      <c r="CX30" s="960"/>
      <c r="CY30" s="960"/>
      <c r="CZ30" s="960"/>
      <c r="DA30" s="961"/>
      <c r="DB30" s="959" t="s">
        <v>477</v>
      </c>
      <c r="DC30" s="960"/>
      <c r="DD30" s="960"/>
      <c r="DE30" s="960"/>
      <c r="DF30" s="961"/>
      <c r="DG30" s="959" t="s">
        <v>477</v>
      </c>
      <c r="DH30" s="960"/>
      <c r="DI30" s="960"/>
      <c r="DJ30" s="960"/>
      <c r="DK30" s="961"/>
      <c r="DL30" s="959" t="s">
        <v>477</v>
      </c>
      <c r="DM30" s="960"/>
      <c r="DN30" s="960"/>
      <c r="DO30" s="960"/>
      <c r="DP30" s="961"/>
      <c r="DQ30" s="959"/>
      <c r="DR30" s="960"/>
      <c r="DS30" s="960"/>
      <c r="DT30" s="960"/>
      <c r="DU30" s="961"/>
      <c r="DV30" s="962"/>
      <c r="DW30" s="963"/>
      <c r="DX30" s="963"/>
      <c r="DY30" s="963"/>
      <c r="DZ30" s="964"/>
      <c r="EA30" s="229"/>
    </row>
    <row r="31" spans="1:131" ht="26.25" customHeight="1" x14ac:dyDescent="0.2">
      <c r="A31" s="241">
        <v>4</v>
      </c>
      <c r="B31" s="1009" t="s">
        <v>384</v>
      </c>
      <c r="C31" s="1010"/>
      <c r="D31" s="1010"/>
      <c r="E31" s="1010"/>
      <c r="F31" s="1010"/>
      <c r="G31" s="1010"/>
      <c r="H31" s="1010"/>
      <c r="I31" s="1010"/>
      <c r="J31" s="1010"/>
      <c r="K31" s="1010"/>
      <c r="L31" s="1010"/>
      <c r="M31" s="1010"/>
      <c r="N31" s="1010"/>
      <c r="O31" s="1010"/>
      <c r="P31" s="1011"/>
      <c r="Q31" s="1015">
        <v>1800</v>
      </c>
      <c r="R31" s="1013"/>
      <c r="S31" s="1013"/>
      <c r="T31" s="1013"/>
      <c r="U31" s="1013"/>
      <c r="V31" s="1013">
        <v>760</v>
      </c>
      <c r="W31" s="1013"/>
      <c r="X31" s="1013"/>
      <c r="Y31" s="1013"/>
      <c r="Z31" s="1013"/>
      <c r="AA31" s="1013">
        <v>1040</v>
      </c>
      <c r="AB31" s="1013"/>
      <c r="AC31" s="1013"/>
      <c r="AD31" s="1013"/>
      <c r="AE31" s="1016"/>
      <c r="AF31" s="1012">
        <v>2531</v>
      </c>
      <c r="AG31" s="1013"/>
      <c r="AH31" s="1013"/>
      <c r="AI31" s="1013"/>
      <c r="AJ31" s="1014"/>
      <c r="AK31" s="950">
        <v>2259</v>
      </c>
      <c r="AL31" s="941"/>
      <c r="AM31" s="941"/>
      <c r="AN31" s="941"/>
      <c r="AO31" s="941"/>
      <c r="AP31" s="941">
        <v>77955</v>
      </c>
      <c r="AQ31" s="941"/>
      <c r="AR31" s="941"/>
      <c r="AS31" s="941"/>
      <c r="AT31" s="941"/>
      <c r="AU31" s="941">
        <v>2962</v>
      </c>
      <c r="AV31" s="941"/>
      <c r="AW31" s="941"/>
      <c r="AX31" s="941"/>
      <c r="AY31" s="941"/>
      <c r="AZ31" s="1017" t="s">
        <v>477</v>
      </c>
      <c r="BA31" s="1017"/>
      <c r="BB31" s="1017"/>
      <c r="BC31" s="1017"/>
      <c r="BD31" s="1017"/>
      <c r="BE31" s="942" t="s">
        <v>382</v>
      </c>
      <c r="BF31" s="942"/>
      <c r="BG31" s="942"/>
      <c r="BH31" s="942"/>
      <c r="BI31" s="943"/>
      <c r="BJ31" s="231"/>
      <c r="BK31" s="231"/>
      <c r="BL31" s="231"/>
      <c r="BM31" s="231"/>
      <c r="BN31" s="231"/>
      <c r="BO31" s="240"/>
      <c r="BP31" s="240"/>
      <c r="BQ31" s="237">
        <v>25</v>
      </c>
      <c r="BR31" s="238"/>
      <c r="BS31" s="962" t="s">
        <v>565</v>
      </c>
      <c r="BT31" s="963"/>
      <c r="BU31" s="963"/>
      <c r="BV31" s="963"/>
      <c r="BW31" s="963"/>
      <c r="BX31" s="963"/>
      <c r="BY31" s="963"/>
      <c r="BZ31" s="963"/>
      <c r="CA31" s="963"/>
      <c r="CB31" s="963"/>
      <c r="CC31" s="963"/>
      <c r="CD31" s="963"/>
      <c r="CE31" s="963"/>
      <c r="CF31" s="963"/>
      <c r="CG31" s="984"/>
      <c r="CH31" s="959">
        <v>11</v>
      </c>
      <c r="CI31" s="960"/>
      <c r="CJ31" s="960"/>
      <c r="CK31" s="960"/>
      <c r="CL31" s="961"/>
      <c r="CM31" s="959">
        <v>553</v>
      </c>
      <c r="CN31" s="960"/>
      <c r="CO31" s="960"/>
      <c r="CP31" s="960"/>
      <c r="CQ31" s="961"/>
      <c r="CR31" s="959">
        <v>22</v>
      </c>
      <c r="CS31" s="960"/>
      <c r="CT31" s="960"/>
      <c r="CU31" s="960"/>
      <c r="CV31" s="961"/>
      <c r="CW31" s="959" t="s">
        <v>477</v>
      </c>
      <c r="CX31" s="960"/>
      <c r="CY31" s="960"/>
      <c r="CZ31" s="960"/>
      <c r="DA31" s="961"/>
      <c r="DB31" s="959" t="s">
        <v>477</v>
      </c>
      <c r="DC31" s="960"/>
      <c r="DD31" s="960"/>
      <c r="DE31" s="960"/>
      <c r="DF31" s="961"/>
      <c r="DG31" s="959" t="s">
        <v>477</v>
      </c>
      <c r="DH31" s="960"/>
      <c r="DI31" s="960"/>
      <c r="DJ31" s="960"/>
      <c r="DK31" s="961"/>
      <c r="DL31" s="959" t="s">
        <v>477</v>
      </c>
      <c r="DM31" s="960"/>
      <c r="DN31" s="960"/>
      <c r="DO31" s="960"/>
      <c r="DP31" s="961"/>
      <c r="DQ31" s="959"/>
      <c r="DR31" s="960"/>
      <c r="DS31" s="960"/>
      <c r="DT31" s="960"/>
      <c r="DU31" s="961"/>
      <c r="DV31" s="962"/>
      <c r="DW31" s="963"/>
      <c r="DX31" s="963"/>
      <c r="DY31" s="963"/>
      <c r="DZ31" s="964"/>
      <c r="EA31" s="229"/>
    </row>
    <row r="32" spans="1:131" ht="26.25" customHeight="1" x14ac:dyDescent="0.2">
      <c r="A32" s="241">
        <v>5</v>
      </c>
      <c r="B32" s="1009" t="s">
        <v>385</v>
      </c>
      <c r="C32" s="1010"/>
      <c r="D32" s="1010"/>
      <c r="E32" s="1010"/>
      <c r="F32" s="1010"/>
      <c r="G32" s="1010"/>
      <c r="H32" s="1010"/>
      <c r="I32" s="1010"/>
      <c r="J32" s="1010"/>
      <c r="K32" s="1010"/>
      <c r="L32" s="1010"/>
      <c r="M32" s="1010"/>
      <c r="N32" s="1010"/>
      <c r="O32" s="1010"/>
      <c r="P32" s="1011"/>
      <c r="Q32" s="1015">
        <v>8571</v>
      </c>
      <c r="R32" s="1013"/>
      <c r="S32" s="1013"/>
      <c r="T32" s="1013"/>
      <c r="U32" s="1013"/>
      <c r="V32" s="1013">
        <v>5872</v>
      </c>
      <c r="W32" s="1013"/>
      <c r="X32" s="1013"/>
      <c r="Y32" s="1013"/>
      <c r="Z32" s="1013"/>
      <c r="AA32" s="1013">
        <v>2699</v>
      </c>
      <c r="AB32" s="1013"/>
      <c r="AC32" s="1013"/>
      <c r="AD32" s="1013"/>
      <c r="AE32" s="1016"/>
      <c r="AF32" s="1012">
        <v>6197</v>
      </c>
      <c r="AG32" s="1013"/>
      <c r="AH32" s="1013"/>
      <c r="AI32" s="1013"/>
      <c r="AJ32" s="1014"/>
      <c r="AK32" s="950" t="s">
        <v>477</v>
      </c>
      <c r="AL32" s="941"/>
      <c r="AM32" s="941"/>
      <c r="AN32" s="941"/>
      <c r="AO32" s="941"/>
      <c r="AP32" s="941">
        <v>10076</v>
      </c>
      <c r="AQ32" s="941"/>
      <c r="AR32" s="941"/>
      <c r="AS32" s="941"/>
      <c r="AT32" s="941"/>
      <c r="AU32" s="941" t="s">
        <v>477</v>
      </c>
      <c r="AV32" s="941"/>
      <c r="AW32" s="941"/>
      <c r="AX32" s="941"/>
      <c r="AY32" s="941"/>
      <c r="AZ32" s="1017" t="s">
        <v>477</v>
      </c>
      <c r="BA32" s="1017"/>
      <c r="BB32" s="1017"/>
      <c r="BC32" s="1017"/>
      <c r="BD32" s="1017"/>
      <c r="BE32" s="942" t="s">
        <v>386</v>
      </c>
      <c r="BF32" s="942"/>
      <c r="BG32" s="942"/>
      <c r="BH32" s="942"/>
      <c r="BI32" s="943"/>
      <c r="BJ32" s="231"/>
      <c r="BK32" s="231"/>
      <c r="BL32" s="231"/>
      <c r="BM32" s="231"/>
      <c r="BN32" s="231"/>
      <c r="BO32" s="240"/>
      <c r="BP32" s="240"/>
      <c r="BQ32" s="237">
        <v>26</v>
      </c>
      <c r="BR32" s="238"/>
      <c r="BS32" s="962" t="s">
        <v>566</v>
      </c>
      <c r="BT32" s="963"/>
      <c r="BU32" s="963"/>
      <c r="BV32" s="963"/>
      <c r="BW32" s="963"/>
      <c r="BX32" s="963"/>
      <c r="BY32" s="963"/>
      <c r="BZ32" s="963"/>
      <c r="CA32" s="963"/>
      <c r="CB32" s="963"/>
      <c r="CC32" s="963"/>
      <c r="CD32" s="963"/>
      <c r="CE32" s="963"/>
      <c r="CF32" s="963"/>
      <c r="CG32" s="984"/>
      <c r="CH32" s="959">
        <v>124</v>
      </c>
      <c r="CI32" s="960"/>
      <c r="CJ32" s="960"/>
      <c r="CK32" s="960"/>
      <c r="CL32" s="961"/>
      <c r="CM32" s="959">
        <v>1675</v>
      </c>
      <c r="CN32" s="960"/>
      <c r="CO32" s="960"/>
      <c r="CP32" s="960"/>
      <c r="CQ32" s="961"/>
      <c r="CR32" s="959">
        <v>88</v>
      </c>
      <c r="CS32" s="960"/>
      <c r="CT32" s="960"/>
      <c r="CU32" s="960"/>
      <c r="CV32" s="961"/>
      <c r="CW32" s="959" t="s">
        <v>477</v>
      </c>
      <c r="CX32" s="960"/>
      <c r="CY32" s="960"/>
      <c r="CZ32" s="960"/>
      <c r="DA32" s="961"/>
      <c r="DB32" s="959" t="s">
        <v>477</v>
      </c>
      <c r="DC32" s="960"/>
      <c r="DD32" s="960"/>
      <c r="DE32" s="960"/>
      <c r="DF32" s="961"/>
      <c r="DG32" s="959" t="s">
        <v>477</v>
      </c>
      <c r="DH32" s="960"/>
      <c r="DI32" s="960"/>
      <c r="DJ32" s="960"/>
      <c r="DK32" s="961"/>
      <c r="DL32" s="959" t="s">
        <v>477</v>
      </c>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387</v>
      </c>
      <c r="C33" s="1010"/>
      <c r="D33" s="1010"/>
      <c r="E33" s="1010"/>
      <c r="F33" s="1010"/>
      <c r="G33" s="1010"/>
      <c r="H33" s="1010"/>
      <c r="I33" s="1010"/>
      <c r="J33" s="1010"/>
      <c r="K33" s="1010"/>
      <c r="L33" s="1010"/>
      <c r="M33" s="1010"/>
      <c r="N33" s="1010"/>
      <c r="O33" s="1010"/>
      <c r="P33" s="1011"/>
      <c r="Q33" s="1015">
        <v>6159</v>
      </c>
      <c r="R33" s="1013"/>
      <c r="S33" s="1013"/>
      <c r="T33" s="1013"/>
      <c r="U33" s="1013"/>
      <c r="V33" s="1013">
        <v>6159</v>
      </c>
      <c r="W33" s="1013"/>
      <c r="X33" s="1013"/>
      <c r="Y33" s="1013"/>
      <c r="Z33" s="1013"/>
      <c r="AA33" s="1013" t="s">
        <v>477</v>
      </c>
      <c r="AB33" s="1013"/>
      <c r="AC33" s="1013"/>
      <c r="AD33" s="1013"/>
      <c r="AE33" s="1016"/>
      <c r="AF33" s="1012" t="s">
        <v>118</v>
      </c>
      <c r="AG33" s="1013"/>
      <c r="AH33" s="1013"/>
      <c r="AI33" s="1013"/>
      <c r="AJ33" s="1014"/>
      <c r="AK33" s="950">
        <v>5879</v>
      </c>
      <c r="AL33" s="941"/>
      <c r="AM33" s="941"/>
      <c r="AN33" s="941"/>
      <c r="AO33" s="941"/>
      <c r="AP33" s="941">
        <v>1159</v>
      </c>
      <c r="AQ33" s="941"/>
      <c r="AR33" s="941"/>
      <c r="AS33" s="941"/>
      <c r="AT33" s="941"/>
      <c r="AU33" s="941">
        <v>1159</v>
      </c>
      <c r="AV33" s="941"/>
      <c r="AW33" s="941"/>
      <c r="AX33" s="941"/>
      <c r="AY33" s="941"/>
      <c r="AZ33" s="1017" t="s">
        <v>477</v>
      </c>
      <c r="BA33" s="1017"/>
      <c r="BB33" s="1017"/>
      <c r="BC33" s="1017"/>
      <c r="BD33" s="1017"/>
      <c r="BE33" s="942" t="s">
        <v>386</v>
      </c>
      <c r="BF33" s="942"/>
      <c r="BG33" s="942"/>
      <c r="BH33" s="942"/>
      <c r="BI33" s="943"/>
      <c r="BJ33" s="231"/>
      <c r="BK33" s="231"/>
      <c r="BL33" s="231"/>
      <c r="BM33" s="231"/>
      <c r="BN33" s="231"/>
      <c r="BO33" s="240"/>
      <c r="BP33" s="240"/>
      <c r="BQ33" s="237">
        <v>27</v>
      </c>
      <c r="BR33" s="238"/>
      <c r="BS33" s="962" t="s">
        <v>567</v>
      </c>
      <c r="BT33" s="963"/>
      <c r="BU33" s="963"/>
      <c r="BV33" s="963"/>
      <c r="BW33" s="963"/>
      <c r="BX33" s="963"/>
      <c r="BY33" s="963"/>
      <c r="BZ33" s="963"/>
      <c r="CA33" s="963"/>
      <c r="CB33" s="963"/>
      <c r="CC33" s="963"/>
      <c r="CD33" s="963"/>
      <c r="CE33" s="963"/>
      <c r="CF33" s="963"/>
      <c r="CG33" s="984"/>
      <c r="CH33" s="959">
        <v>-5</v>
      </c>
      <c r="CI33" s="960"/>
      <c r="CJ33" s="960"/>
      <c r="CK33" s="960"/>
      <c r="CL33" s="961"/>
      <c r="CM33" s="959">
        <v>12</v>
      </c>
      <c r="CN33" s="960"/>
      <c r="CO33" s="960"/>
      <c r="CP33" s="960"/>
      <c r="CQ33" s="961"/>
      <c r="CR33" s="959">
        <v>1</v>
      </c>
      <c r="CS33" s="960"/>
      <c r="CT33" s="960"/>
      <c r="CU33" s="960"/>
      <c r="CV33" s="961"/>
      <c r="CW33" s="959">
        <v>280</v>
      </c>
      <c r="CX33" s="960"/>
      <c r="CY33" s="960"/>
      <c r="CZ33" s="960"/>
      <c r="DA33" s="961"/>
      <c r="DB33" s="959" t="s">
        <v>477</v>
      </c>
      <c r="DC33" s="960"/>
      <c r="DD33" s="960"/>
      <c r="DE33" s="960"/>
      <c r="DF33" s="961"/>
      <c r="DG33" s="959" t="s">
        <v>477</v>
      </c>
      <c r="DH33" s="960"/>
      <c r="DI33" s="960"/>
      <c r="DJ33" s="960"/>
      <c r="DK33" s="961"/>
      <c r="DL33" s="959" t="s">
        <v>477</v>
      </c>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t="s">
        <v>568</v>
      </c>
      <c r="BT34" s="963"/>
      <c r="BU34" s="963"/>
      <c r="BV34" s="963"/>
      <c r="BW34" s="963"/>
      <c r="BX34" s="963"/>
      <c r="BY34" s="963"/>
      <c r="BZ34" s="963"/>
      <c r="CA34" s="963"/>
      <c r="CB34" s="963"/>
      <c r="CC34" s="963"/>
      <c r="CD34" s="963"/>
      <c r="CE34" s="963"/>
      <c r="CF34" s="963"/>
      <c r="CG34" s="984"/>
      <c r="CH34" s="959">
        <v>-700</v>
      </c>
      <c r="CI34" s="960"/>
      <c r="CJ34" s="960"/>
      <c r="CK34" s="960"/>
      <c r="CL34" s="961"/>
      <c r="CM34" s="959">
        <v>3757</v>
      </c>
      <c r="CN34" s="960"/>
      <c r="CO34" s="960"/>
      <c r="CP34" s="960"/>
      <c r="CQ34" s="961"/>
      <c r="CR34" s="959">
        <v>300</v>
      </c>
      <c r="CS34" s="960"/>
      <c r="CT34" s="960"/>
      <c r="CU34" s="960"/>
      <c r="CV34" s="961"/>
      <c r="CW34" s="959">
        <v>109</v>
      </c>
      <c r="CX34" s="960"/>
      <c r="CY34" s="960"/>
      <c r="CZ34" s="960"/>
      <c r="DA34" s="961"/>
      <c r="DB34" s="959" t="s">
        <v>477</v>
      </c>
      <c r="DC34" s="960"/>
      <c r="DD34" s="960"/>
      <c r="DE34" s="960"/>
      <c r="DF34" s="961"/>
      <c r="DG34" s="959" t="s">
        <v>477</v>
      </c>
      <c r="DH34" s="960"/>
      <c r="DI34" s="960"/>
      <c r="DJ34" s="960"/>
      <c r="DK34" s="961"/>
      <c r="DL34" s="959" t="s">
        <v>477</v>
      </c>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t="s">
        <v>569</v>
      </c>
      <c r="BT35" s="963"/>
      <c r="BU35" s="963"/>
      <c r="BV35" s="963"/>
      <c r="BW35" s="963"/>
      <c r="BX35" s="963"/>
      <c r="BY35" s="963"/>
      <c r="BZ35" s="963"/>
      <c r="CA35" s="963"/>
      <c r="CB35" s="963"/>
      <c r="CC35" s="963"/>
      <c r="CD35" s="963"/>
      <c r="CE35" s="963"/>
      <c r="CF35" s="963"/>
      <c r="CG35" s="984"/>
      <c r="CH35" s="959">
        <v>2828</v>
      </c>
      <c r="CI35" s="960"/>
      <c r="CJ35" s="960"/>
      <c r="CK35" s="960"/>
      <c r="CL35" s="961"/>
      <c r="CM35" s="959">
        <v>27535</v>
      </c>
      <c r="CN35" s="960"/>
      <c r="CO35" s="960"/>
      <c r="CP35" s="960"/>
      <c r="CQ35" s="961"/>
      <c r="CR35" s="959">
        <v>9463</v>
      </c>
      <c r="CS35" s="960"/>
      <c r="CT35" s="960"/>
      <c r="CU35" s="960"/>
      <c r="CV35" s="961"/>
      <c r="CW35" s="959">
        <v>91</v>
      </c>
      <c r="CX35" s="960"/>
      <c r="CY35" s="960"/>
      <c r="CZ35" s="960"/>
      <c r="DA35" s="961"/>
      <c r="DB35" s="959" t="s">
        <v>477</v>
      </c>
      <c r="DC35" s="960"/>
      <c r="DD35" s="960"/>
      <c r="DE35" s="960"/>
      <c r="DF35" s="961"/>
      <c r="DG35" s="959" t="s">
        <v>477</v>
      </c>
      <c r="DH35" s="960"/>
      <c r="DI35" s="960"/>
      <c r="DJ35" s="960"/>
      <c r="DK35" s="961"/>
      <c r="DL35" s="959" t="s">
        <v>477</v>
      </c>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t="s">
        <v>570</v>
      </c>
      <c r="BT36" s="963"/>
      <c r="BU36" s="963"/>
      <c r="BV36" s="963"/>
      <c r="BW36" s="963"/>
      <c r="BX36" s="963"/>
      <c r="BY36" s="963"/>
      <c r="BZ36" s="963"/>
      <c r="CA36" s="963"/>
      <c r="CB36" s="963"/>
      <c r="CC36" s="963"/>
      <c r="CD36" s="963"/>
      <c r="CE36" s="963"/>
      <c r="CF36" s="963"/>
      <c r="CG36" s="984"/>
      <c r="CH36" s="959">
        <v>-883</v>
      </c>
      <c r="CI36" s="960"/>
      <c r="CJ36" s="960"/>
      <c r="CK36" s="960"/>
      <c r="CL36" s="961"/>
      <c r="CM36" s="959">
        <v>8640</v>
      </c>
      <c r="CN36" s="960"/>
      <c r="CO36" s="960"/>
      <c r="CP36" s="960"/>
      <c r="CQ36" s="961"/>
      <c r="CR36" s="959">
        <v>7110</v>
      </c>
      <c r="CS36" s="960"/>
      <c r="CT36" s="960"/>
      <c r="CU36" s="960"/>
      <c r="CV36" s="961"/>
      <c r="CW36" s="959" t="s">
        <v>477</v>
      </c>
      <c r="CX36" s="960"/>
      <c r="CY36" s="960"/>
      <c r="CZ36" s="960"/>
      <c r="DA36" s="961"/>
      <c r="DB36" s="959">
        <v>20328</v>
      </c>
      <c r="DC36" s="960"/>
      <c r="DD36" s="960"/>
      <c r="DE36" s="960"/>
      <c r="DF36" s="961"/>
      <c r="DG36" s="959" t="s">
        <v>477</v>
      </c>
      <c r="DH36" s="960"/>
      <c r="DI36" s="960"/>
      <c r="DJ36" s="960"/>
      <c r="DK36" s="961"/>
      <c r="DL36" s="959" t="s">
        <v>477</v>
      </c>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571</v>
      </c>
      <c r="BT37" s="963"/>
      <c r="BU37" s="963"/>
      <c r="BV37" s="963"/>
      <c r="BW37" s="963"/>
      <c r="BX37" s="963"/>
      <c r="BY37" s="963"/>
      <c r="BZ37" s="963"/>
      <c r="CA37" s="963"/>
      <c r="CB37" s="963"/>
      <c r="CC37" s="963"/>
      <c r="CD37" s="963"/>
      <c r="CE37" s="963"/>
      <c r="CF37" s="963"/>
      <c r="CG37" s="984"/>
      <c r="CH37" s="959">
        <v>184</v>
      </c>
      <c r="CI37" s="960"/>
      <c r="CJ37" s="960"/>
      <c r="CK37" s="960"/>
      <c r="CL37" s="961"/>
      <c r="CM37" s="959">
        <v>8432</v>
      </c>
      <c r="CN37" s="960"/>
      <c r="CO37" s="960"/>
      <c r="CP37" s="960"/>
      <c r="CQ37" s="961"/>
      <c r="CR37" s="959">
        <v>375</v>
      </c>
      <c r="CS37" s="960"/>
      <c r="CT37" s="960"/>
      <c r="CU37" s="960"/>
      <c r="CV37" s="961"/>
      <c r="CW37" s="959">
        <v>0</v>
      </c>
      <c r="CX37" s="960"/>
      <c r="CY37" s="960"/>
      <c r="CZ37" s="960"/>
      <c r="DA37" s="961"/>
      <c r="DB37" s="959" t="s">
        <v>477</v>
      </c>
      <c r="DC37" s="960"/>
      <c r="DD37" s="960"/>
      <c r="DE37" s="960"/>
      <c r="DF37" s="961"/>
      <c r="DG37" s="959" t="s">
        <v>477</v>
      </c>
      <c r="DH37" s="960"/>
      <c r="DI37" s="960"/>
      <c r="DJ37" s="960"/>
      <c r="DK37" s="961"/>
      <c r="DL37" s="959" t="s">
        <v>477</v>
      </c>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572</v>
      </c>
      <c r="BT38" s="963"/>
      <c r="BU38" s="963"/>
      <c r="BV38" s="963"/>
      <c r="BW38" s="963"/>
      <c r="BX38" s="963"/>
      <c r="BY38" s="963"/>
      <c r="BZ38" s="963"/>
      <c r="CA38" s="963"/>
      <c r="CB38" s="963"/>
      <c r="CC38" s="963"/>
      <c r="CD38" s="963"/>
      <c r="CE38" s="963"/>
      <c r="CF38" s="963"/>
      <c r="CG38" s="984"/>
      <c r="CH38" s="959">
        <v>556</v>
      </c>
      <c r="CI38" s="960"/>
      <c r="CJ38" s="960"/>
      <c r="CK38" s="960"/>
      <c r="CL38" s="961"/>
      <c r="CM38" s="959">
        <v>4817</v>
      </c>
      <c r="CN38" s="960"/>
      <c r="CO38" s="960"/>
      <c r="CP38" s="960"/>
      <c r="CQ38" s="961"/>
      <c r="CR38" s="959">
        <v>54</v>
      </c>
      <c r="CS38" s="960"/>
      <c r="CT38" s="960"/>
      <c r="CU38" s="960"/>
      <c r="CV38" s="961"/>
      <c r="CW38" s="959" t="s">
        <v>588</v>
      </c>
      <c r="CX38" s="960"/>
      <c r="CY38" s="960"/>
      <c r="CZ38" s="960"/>
      <c r="DA38" s="961"/>
      <c r="DB38" s="959" t="s">
        <v>477</v>
      </c>
      <c r="DC38" s="960"/>
      <c r="DD38" s="960"/>
      <c r="DE38" s="960"/>
      <c r="DF38" s="961"/>
      <c r="DG38" s="959" t="s">
        <v>477</v>
      </c>
      <c r="DH38" s="960"/>
      <c r="DI38" s="960"/>
      <c r="DJ38" s="960"/>
      <c r="DK38" s="961"/>
      <c r="DL38" s="959" t="s">
        <v>477</v>
      </c>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t="s">
        <v>540</v>
      </c>
      <c r="BS39" s="962" t="s">
        <v>573</v>
      </c>
      <c r="BT39" s="963"/>
      <c r="BU39" s="963"/>
      <c r="BV39" s="963"/>
      <c r="BW39" s="963"/>
      <c r="BX39" s="963"/>
      <c r="BY39" s="963"/>
      <c r="BZ39" s="963"/>
      <c r="CA39" s="963"/>
      <c r="CB39" s="963"/>
      <c r="CC39" s="963"/>
      <c r="CD39" s="963"/>
      <c r="CE39" s="963"/>
      <c r="CF39" s="963"/>
      <c r="CG39" s="984"/>
      <c r="CH39" s="959">
        <v>2355</v>
      </c>
      <c r="CI39" s="960"/>
      <c r="CJ39" s="960"/>
      <c r="CK39" s="960"/>
      <c r="CL39" s="961"/>
      <c r="CM39" s="959">
        <v>66040</v>
      </c>
      <c r="CN39" s="960"/>
      <c r="CO39" s="960"/>
      <c r="CP39" s="960"/>
      <c r="CQ39" s="961"/>
      <c r="CR39" s="959">
        <v>31</v>
      </c>
      <c r="CS39" s="960"/>
      <c r="CT39" s="960"/>
      <c r="CU39" s="960"/>
      <c r="CV39" s="961"/>
      <c r="CW39" s="959">
        <v>473</v>
      </c>
      <c r="CX39" s="960"/>
      <c r="CY39" s="960"/>
      <c r="CZ39" s="960"/>
      <c r="DA39" s="961"/>
      <c r="DB39" s="959">
        <v>21934</v>
      </c>
      <c r="DC39" s="960"/>
      <c r="DD39" s="960"/>
      <c r="DE39" s="960"/>
      <c r="DF39" s="961"/>
      <c r="DG39" s="959" t="s">
        <v>477</v>
      </c>
      <c r="DH39" s="960"/>
      <c r="DI39" s="960"/>
      <c r="DJ39" s="960"/>
      <c r="DK39" s="961"/>
      <c r="DL39" s="959">
        <v>26023</v>
      </c>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t="s">
        <v>540</v>
      </c>
      <c r="BS40" s="962" t="s">
        <v>574</v>
      </c>
      <c r="BT40" s="963"/>
      <c r="BU40" s="963"/>
      <c r="BV40" s="963"/>
      <c r="BW40" s="963"/>
      <c r="BX40" s="963"/>
      <c r="BY40" s="963"/>
      <c r="BZ40" s="963"/>
      <c r="CA40" s="963"/>
      <c r="CB40" s="963"/>
      <c r="CC40" s="963"/>
      <c r="CD40" s="963"/>
      <c r="CE40" s="963"/>
      <c r="CF40" s="963"/>
      <c r="CG40" s="984"/>
      <c r="CH40" s="959">
        <v>0</v>
      </c>
      <c r="CI40" s="960"/>
      <c r="CJ40" s="960"/>
      <c r="CK40" s="960"/>
      <c r="CL40" s="961"/>
      <c r="CM40" s="959">
        <v>54226</v>
      </c>
      <c r="CN40" s="960"/>
      <c r="CO40" s="960"/>
      <c r="CP40" s="960"/>
      <c r="CQ40" s="961"/>
      <c r="CR40" s="959">
        <v>50017</v>
      </c>
      <c r="CS40" s="960"/>
      <c r="CT40" s="960"/>
      <c r="CU40" s="960"/>
      <c r="CV40" s="961"/>
      <c r="CW40" s="959" t="s">
        <v>588</v>
      </c>
      <c r="CX40" s="960"/>
      <c r="CY40" s="960"/>
      <c r="CZ40" s="960"/>
      <c r="DA40" s="961"/>
      <c r="DB40" s="959">
        <v>319</v>
      </c>
      <c r="DC40" s="960"/>
      <c r="DD40" s="960"/>
      <c r="DE40" s="960"/>
      <c r="DF40" s="961"/>
      <c r="DG40" s="959">
        <v>1036</v>
      </c>
      <c r="DH40" s="960"/>
      <c r="DI40" s="960"/>
      <c r="DJ40" s="960"/>
      <c r="DK40" s="961"/>
      <c r="DL40" s="959" t="s">
        <v>477</v>
      </c>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t="s">
        <v>540</v>
      </c>
      <c r="BS41" s="962" t="s">
        <v>575</v>
      </c>
      <c r="BT41" s="963"/>
      <c r="BU41" s="963"/>
      <c r="BV41" s="963"/>
      <c r="BW41" s="963"/>
      <c r="BX41" s="963"/>
      <c r="BY41" s="963"/>
      <c r="BZ41" s="963"/>
      <c r="CA41" s="963"/>
      <c r="CB41" s="963"/>
      <c r="CC41" s="963"/>
      <c r="CD41" s="963"/>
      <c r="CE41" s="963"/>
      <c r="CF41" s="963"/>
      <c r="CG41" s="984"/>
      <c r="CH41" s="959">
        <v>0</v>
      </c>
      <c r="CI41" s="960"/>
      <c r="CJ41" s="960"/>
      <c r="CK41" s="960"/>
      <c r="CL41" s="961"/>
      <c r="CM41" s="959">
        <v>903</v>
      </c>
      <c r="CN41" s="960"/>
      <c r="CO41" s="960"/>
      <c r="CP41" s="960"/>
      <c r="CQ41" s="961"/>
      <c r="CR41" s="959">
        <v>30</v>
      </c>
      <c r="CS41" s="960"/>
      <c r="CT41" s="960"/>
      <c r="CU41" s="960"/>
      <c r="CV41" s="961"/>
      <c r="CW41" s="959" t="s">
        <v>588</v>
      </c>
      <c r="CX41" s="960"/>
      <c r="CY41" s="960"/>
      <c r="CZ41" s="960"/>
      <c r="DA41" s="961"/>
      <c r="DB41" s="959" t="s">
        <v>477</v>
      </c>
      <c r="DC41" s="960"/>
      <c r="DD41" s="960"/>
      <c r="DE41" s="960"/>
      <c r="DF41" s="961"/>
      <c r="DG41" s="959">
        <v>7195</v>
      </c>
      <c r="DH41" s="960"/>
      <c r="DI41" s="960"/>
      <c r="DJ41" s="960"/>
      <c r="DK41" s="961"/>
      <c r="DL41" s="959" t="s">
        <v>477</v>
      </c>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t="s">
        <v>540</v>
      </c>
      <c r="BS42" s="962" t="s">
        <v>576</v>
      </c>
      <c r="BT42" s="963"/>
      <c r="BU42" s="963"/>
      <c r="BV42" s="963"/>
      <c r="BW42" s="963"/>
      <c r="BX42" s="963"/>
      <c r="BY42" s="963"/>
      <c r="BZ42" s="963"/>
      <c r="CA42" s="963"/>
      <c r="CB42" s="963"/>
      <c r="CC42" s="963"/>
      <c r="CD42" s="963"/>
      <c r="CE42" s="963"/>
      <c r="CF42" s="963"/>
      <c r="CG42" s="984"/>
      <c r="CH42" s="959">
        <v>-1884</v>
      </c>
      <c r="CI42" s="960"/>
      <c r="CJ42" s="960"/>
      <c r="CK42" s="960"/>
      <c r="CL42" s="961"/>
      <c r="CM42" s="959">
        <v>180256</v>
      </c>
      <c r="CN42" s="960"/>
      <c r="CO42" s="960"/>
      <c r="CP42" s="960"/>
      <c r="CQ42" s="961"/>
      <c r="CR42" s="959">
        <v>73622</v>
      </c>
      <c r="CS42" s="960"/>
      <c r="CT42" s="960"/>
      <c r="CU42" s="960"/>
      <c r="CV42" s="961"/>
      <c r="CW42" s="959">
        <v>14986</v>
      </c>
      <c r="CX42" s="960"/>
      <c r="CY42" s="960"/>
      <c r="CZ42" s="960"/>
      <c r="DA42" s="961"/>
      <c r="DB42" s="959" t="s">
        <v>477</v>
      </c>
      <c r="DC42" s="960"/>
      <c r="DD42" s="960"/>
      <c r="DE42" s="960"/>
      <c r="DF42" s="961"/>
      <c r="DG42" s="959" t="s">
        <v>477</v>
      </c>
      <c r="DH42" s="960"/>
      <c r="DI42" s="960"/>
      <c r="DJ42" s="960"/>
      <c r="DK42" s="961"/>
      <c r="DL42" s="959" t="s">
        <v>477</v>
      </c>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t="s">
        <v>540</v>
      </c>
      <c r="BS43" s="962" t="s">
        <v>577</v>
      </c>
      <c r="BT43" s="963"/>
      <c r="BU43" s="963"/>
      <c r="BV43" s="963"/>
      <c r="BW43" s="963"/>
      <c r="BX43" s="963"/>
      <c r="BY43" s="963"/>
      <c r="BZ43" s="963"/>
      <c r="CA43" s="963"/>
      <c r="CB43" s="963"/>
      <c r="CC43" s="963"/>
      <c r="CD43" s="963"/>
      <c r="CE43" s="963"/>
      <c r="CF43" s="963"/>
      <c r="CG43" s="984"/>
      <c r="CH43" s="959">
        <v>-5932</v>
      </c>
      <c r="CI43" s="960"/>
      <c r="CJ43" s="960"/>
      <c r="CK43" s="960"/>
      <c r="CL43" s="961"/>
      <c r="CM43" s="959">
        <v>36196</v>
      </c>
      <c r="CN43" s="960"/>
      <c r="CO43" s="960"/>
      <c r="CP43" s="960"/>
      <c r="CQ43" s="961"/>
      <c r="CR43" s="959">
        <v>21300</v>
      </c>
      <c r="CS43" s="960"/>
      <c r="CT43" s="960"/>
      <c r="CU43" s="960"/>
      <c r="CV43" s="961"/>
      <c r="CW43" s="959">
        <v>9321</v>
      </c>
      <c r="CX43" s="960"/>
      <c r="CY43" s="960"/>
      <c r="CZ43" s="960"/>
      <c r="DA43" s="961"/>
      <c r="DB43" s="959">
        <v>61990</v>
      </c>
      <c r="DC43" s="960"/>
      <c r="DD43" s="960"/>
      <c r="DE43" s="960"/>
      <c r="DF43" s="961"/>
      <c r="DG43" s="959" t="s">
        <v>477</v>
      </c>
      <c r="DH43" s="960"/>
      <c r="DI43" s="960"/>
      <c r="DJ43" s="960"/>
      <c r="DK43" s="961"/>
      <c r="DL43" s="959" t="s">
        <v>477</v>
      </c>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t="s">
        <v>540</v>
      </c>
      <c r="BS44" s="962" t="s">
        <v>578</v>
      </c>
      <c r="BT44" s="963"/>
      <c r="BU44" s="963"/>
      <c r="BV44" s="963"/>
      <c r="BW44" s="963"/>
      <c r="BX44" s="963"/>
      <c r="BY44" s="963"/>
      <c r="BZ44" s="963"/>
      <c r="CA44" s="963"/>
      <c r="CB44" s="963"/>
      <c r="CC44" s="963"/>
      <c r="CD44" s="963"/>
      <c r="CE44" s="963"/>
      <c r="CF44" s="963"/>
      <c r="CG44" s="984"/>
      <c r="CH44" s="959">
        <v>21</v>
      </c>
      <c r="CI44" s="960"/>
      <c r="CJ44" s="960"/>
      <c r="CK44" s="960"/>
      <c r="CL44" s="961"/>
      <c r="CM44" s="959">
        <v>6243</v>
      </c>
      <c r="CN44" s="960"/>
      <c r="CO44" s="960"/>
      <c r="CP44" s="960"/>
      <c r="CQ44" s="961"/>
      <c r="CR44" s="959">
        <v>4959</v>
      </c>
      <c r="CS44" s="960"/>
      <c r="CT44" s="960"/>
      <c r="CU44" s="960"/>
      <c r="CV44" s="961"/>
      <c r="CW44" s="959">
        <v>1624</v>
      </c>
      <c r="CX44" s="960"/>
      <c r="CY44" s="960"/>
      <c r="CZ44" s="960"/>
      <c r="DA44" s="961"/>
      <c r="DB44" s="959" t="s">
        <v>477</v>
      </c>
      <c r="DC44" s="960"/>
      <c r="DD44" s="960"/>
      <c r="DE44" s="960"/>
      <c r="DF44" s="961"/>
      <c r="DG44" s="959" t="s">
        <v>477</v>
      </c>
      <c r="DH44" s="960"/>
      <c r="DI44" s="960"/>
      <c r="DJ44" s="960"/>
      <c r="DK44" s="961"/>
      <c r="DL44" s="959" t="s">
        <v>477</v>
      </c>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t="s">
        <v>579</v>
      </c>
      <c r="BT45" s="963"/>
      <c r="BU45" s="963"/>
      <c r="BV45" s="963"/>
      <c r="BW45" s="963"/>
      <c r="BX45" s="963"/>
      <c r="BY45" s="963"/>
      <c r="BZ45" s="963"/>
      <c r="CA45" s="963"/>
      <c r="CB45" s="963"/>
      <c r="CC45" s="963"/>
      <c r="CD45" s="963"/>
      <c r="CE45" s="963"/>
      <c r="CF45" s="963"/>
      <c r="CG45" s="984"/>
      <c r="CH45" s="959">
        <v>18447</v>
      </c>
      <c r="CI45" s="960"/>
      <c r="CJ45" s="960"/>
      <c r="CK45" s="960"/>
      <c r="CL45" s="961"/>
      <c r="CM45" s="959">
        <v>745551</v>
      </c>
      <c r="CN45" s="960"/>
      <c r="CO45" s="960"/>
      <c r="CP45" s="960"/>
      <c r="CQ45" s="961"/>
      <c r="CR45" s="959">
        <v>90112</v>
      </c>
      <c r="CS45" s="960"/>
      <c r="CT45" s="960"/>
      <c r="CU45" s="960"/>
      <c r="CV45" s="961"/>
      <c r="CW45" s="959" t="s">
        <v>477</v>
      </c>
      <c r="CX45" s="960"/>
      <c r="CY45" s="960"/>
      <c r="CZ45" s="960"/>
      <c r="DA45" s="961"/>
      <c r="DB45" s="959">
        <v>29449</v>
      </c>
      <c r="DC45" s="960"/>
      <c r="DD45" s="960"/>
      <c r="DE45" s="960"/>
      <c r="DF45" s="961"/>
      <c r="DG45" s="959" t="s">
        <v>477</v>
      </c>
      <c r="DH45" s="960"/>
      <c r="DI45" s="960"/>
      <c r="DJ45" s="960"/>
      <c r="DK45" s="961"/>
      <c r="DL45" s="959" t="s">
        <v>477</v>
      </c>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t="s">
        <v>540</v>
      </c>
      <c r="BS46" s="962" t="s">
        <v>580</v>
      </c>
      <c r="BT46" s="963"/>
      <c r="BU46" s="963"/>
      <c r="BV46" s="963"/>
      <c r="BW46" s="963"/>
      <c r="BX46" s="963"/>
      <c r="BY46" s="963"/>
      <c r="BZ46" s="963"/>
      <c r="CA46" s="963"/>
      <c r="CB46" s="963"/>
      <c r="CC46" s="963"/>
      <c r="CD46" s="963"/>
      <c r="CE46" s="963"/>
      <c r="CF46" s="963"/>
      <c r="CG46" s="984"/>
      <c r="CH46" s="959">
        <v>139</v>
      </c>
      <c r="CI46" s="960"/>
      <c r="CJ46" s="960"/>
      <c r="CK46" s="960"/>
      <c r="CL46" s="961"/>
      <c r="CM46" s="959">
        <v>11947</v>
      </c>
      <c r="CN46" s="960"/>
      <c r="CO46" s="960"/>
      <c r="CP46" s="960"/>
      <c r="CQ46" s="961"/>
      <c r="CR46" s="959">
        <v>9626</v>
      </c>
      <c r="CS46" s="960"/>
      <c r="CT46" s="960"/>
      <c r="CU46" s="960"/>
      <c r="CV46" s="961"/>
      <c r="CW46" s="959">
        <v>1976</v>
      </c>
      <c r="CX46" s="960"/>
      <c r="CY46" s="960"/>
      <c r="CZ46" s="960"/>
      <c r="DA46" s="961"/>
      <c r="DB46" s="959" t="s">
        <v>477</v>
      </c>
      <c r="DC46" s="960"/>
      <c r="DD46" s="960"/>
      <c r="DE46" s="960"/>
      <c r="DF46" s="961"/>
      <c r="DG46" s="959" t="s">
        <v>477</v>
      </c>
      <c r="DH46" s="960"/>
      <c r="DI46" s="960"/>
      <c r="DJ46" s="960"/>
      <c r="DK46" s="961"/>
      <c r="DL46" s="959" t="s">
        <v>477</v>
      </c>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t="s">
        <v>581</v>
      </c>
      <c r="BT47" s="963"/>
      <c r="BU47" s="963"/>
      <c r="BV47" s="963"/>
      <c r="BW47" s="963"/>
      <c r="BX47" s="963"/>
      <c r="BY47" s="963"/>
      <c r="BZ47" s="963"/>
      <c r="CA47" s="963"/>
      <c r="CB47" s="963"/>
      <c r="CC47" s="963"/>
      <c r="CD47" s="963"/>
      <c r="CE47" s="963"/>
      <c r="CF47" s="963"/>
      <c r="CG47" s="984"/>
      <c r="CH47" s="959">
        <v>-18</v>
      </c>
      <c r="CI47" s="960"/>
      <c r="CJ47" s="960"/>
      <c r="CK47" s="960"/>
      <c r="CL47" s="961"/>
      <c r="CM47" s="959">
        <v>446</v>
      </c>
      <c r="CN47" s="960"/>
      <c r="CO47" s="960"/>
      <c r="CP47" s="960"/>
      <c r="CQ47" s="961"/>
      <c r="CR47" s="959">
        <v>50</v>
      </c>
      <c r="CS47" s="960"/>
      <c r="CT47" s="960"/>
      <c r="CU47" s="960"/>
      <c r="CV47" s="961"/>
      <c r="CW47" s="959">
        <v>8806</v>
      </c>
      <c r="CX47" s="960"/>
      <c r="CY47" s="960"/>
      <c r="CZ47" s="960"/>
      <c r="DA47" s="961"/>
      <c r="DB47" s="959" t="s">
        <v>477</v>
      </c>
      <c r="DC47" s="960"/>
      <c r="DD47" s="960"/>
      <c r="DE47" s="960"/>
      <c r="DF47" s="961"/>
      <c r="DG47" s="959" t="s">
        <v>477</v>
      </c>
      <c r="DH47" s="960"/>
      <c r="DI47" s="960"/>
      <c r="DJ47" s="960"/>
      <c r="DK47" s="961"/>
      <c r="DL47" s="959" t="s">
        <v>477</v>
      </c>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t="s">
        <v>540</v>
      </c>
      <c r="BS48" s="962" t="s">
        <v>582</v>
      </c>
      <c r="BT48" s="963"/>
      <c r="BU48" s="963"/>
      <c r="BV48" s="963"/>
      <c r="BW48" s="963"/>
      <c r="BX48" s="963"/>
      <c r="BY48" s="963"/>
      <c r="BZ48" s="963"/>
      <c r="CA48" s="963"/>
      <c r="CB48" s="963"/>
      <c r="CC48" s="963"/>
      <c r="CD48" s="963"/>
      <c r="CE48" s="963"/>
      <c r="CF48" s="963"/>
      <c r="CG48" s="984"/>
      <c r="CH48" s="959">
        <v>263</v>
      </c>
      <c r="CI48" s="960"/>
      <c r="CJ48" s="960"/>
      <c r="CK48" s="960"/>
      <c r="CL48" s="961"/>
      <c r="CM48" s="959">
        <v>9585</v>
      </c>
      <c r="CN48" s="960"/>
      <c r="CO48" s="960"/>
      <c r="CP48" s="960"/>
      <c r="CQ48" s="961"/>
      <c r="CR48" s="959">
        <v>5896</v>
      </c>
      <c r="CS48" s="960"/>
      <c r="CT48" s="960"/>
      <c r="CU48" s="960"/>
      <c r="CV48" s="961"/>
      <c r="CW48" s="959">
        <v>1447</v>
      </c>
      <c r="CX48" s="960"/>
      <c r="CY48" s="960"/>
      <c r="CZ48" s="960"/>
      <c r="DA48" s="961"/>
      <c r="DB48" s="959" t="s">
        <v>477</v>
      </c>
      <c r="DC48" s="960"/>
      <c r="DD48" s="960"/>
      <c r="DE48" s="960"/>
      <c r="DF48" s="961"/>
      <c r="DG48" s="959" t="s">
        <v>477</v>
      </c>
      <c r="DH48" s="960"/>
      <c r="DI48" s="960"/>
      <c r="DJ48" s="960"/>
      <c r="DK48" s="961"/>
      <c r="DL48" s="959" t="s">
        <v>477</v>
      </c>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388</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368</v>
      </c>
      <c r="B63" s="907" t="s">
        <v>389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29773</v>
      </c>
      <c r="AG63" s="929"/>
      <c r="AH63" s="929"/>
      <c r="AI63" s="929"/>
      <c r="AJ63" s="992"/>
      <c r="AK63" s="993"/>
      <c r="AL63" s="933"/>
      <c r="AM63" s="933"/>
      <c r="AN63" s="933"/>
      <c r="AO63" s="933"/>
      <c r="AP63" s="929">
        <v>249230</v>
      </c>
      <c r="AQ63" s="929"/>
      <c r="AR63" s="929"/>
      <c r="AS63" s="929"/>
      <c r="AT63" s="929"/>
      <c r="AU63" s="929">
        <v>121123</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390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391</v>
      </c>
      <c r="B66" s="966"/>
      <c r="C66" s="966"/>
      <c r="D66" s="966"/>
      <c r="E66" s="966"/>
      <c r="F66" s="966"/>
      <c r="G66" s="966"/>
      <c r="H66" s="966"/>
      <c r="I66" s="966"/>
      <c r="J66" s="966"/>
      <c r="K66" s="966"/>
      <c r="L66" s="966"/>
      <c r="M66" s="966"/>
      <c r="N66" s="966"/>
      <c r="O66" s="966"/>
      <c r="P66" s="967"/>
      <c r="Q66" s="971" t="s">
        <v>372</v>
      </c>
      <c r="R66" s="972"/>
      <c r="S66" s="972"/>
      <c r="T66" s="972"/>
      <c r="U66" s="973"/>
      <c r="V66" s="971" t="s">
        <v>373</v>
      </c>
      <c r="W66" s="972"/>
      <c r="X66" s="972"/>
      <c r="Y66" s="972"/>
      <c r="Z66" s="973"/>
      <c r="AA66" s="971" t="s">
        <v>374</v>
      </c>
      <c r="AB66" s="972"/>
      <c r="AC66" s="972"/>
      <c r="AD66" s="972"/>
      <c r="AE66" s="973"/>
      <c r="AF66" s="977" t="s">
        <v>375</v>
      </c>
      <c r="AG66" s="978"/>
      <c r="AH66" s="978"/>
      <c r="AI66" s="978"/>
      <c r="AJ66" s="979"/>
      <c r="AK66" s="971" t="s">
        <v>376</v>
      </c>
      <c r="AL66" s="966"/>
      <c r="AM66" s="966"/>
      <c r="AN66" s="966"/>
      <c r="AO66" s="967"/>
      <c r="AP66" s="971" t="s">
        <v>377</v>
      </c>
      <c r="AQ66" s="972"/>
      <c r="AR66" s="972"/>
      <c r="AS66" s="972"/>
      <c r="AT66" s="973"/>
      <c r="AU66" s="971" t="s">
        <v>392</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539</v>
      </c>
      <c r="C68" s="956"/>
      <c r="D68" s="956"/>
      <c r="E68" s="956"/>
      <c r="F68" s="956"/>
      <c r="G68" s="956"/>
      <c r="H68" s="956"/>
      <c r="I68" s="956"/>
      <c r="J68" s="956"/>
      <c r="K68" s="956"/>
      <c r="L68" s="956"/>
      <c r="M68" s="956"/>
      <c r="N68" s="956"/>
      <c r="O68" s="956"/>
      <c r="P68" s="957"/>
      <c r="Q68" s="958">
        <v>3541</v>
      </c>
      <c r="R68" s="952"/>
      <c r="S68" s="952"/>
      <c r="T68" s="952"/>
      <c r="U68" s="952"/>
      <c r="V68" s="952">
        <v>3472</v>
      </c>
      <c r="W68" s="952"/>
      <c r="X68" s="952"/>
      <c r="Y68" s="952"/>
      <c r="Z68" s="952"/>
      <c r="AA68" s="952">
        <v>69</v>
      </c>
      <c r="AB68" s="952"/>
      <c r="AC68" s="952"/>
      <c r="AD68" s="952"/>
      <c r="AE68" s="952"/>
      <c r="AF68" s="952">
        <v>69</v>
      </c>
      <c r="AG68" s="952"/>
      <c r="AH68" s="952"/>
      <c r="AI68" s="952"/>
      <c r="AJ68" s="952"/>
      <c r="AK68" s="952">
        <v>370</v>
      </c>
      <c r="AL68" s="952"/>
      <c r="AM68" s="952"/>
      <c r="AN68" s="952"/>
      <c r="AO68" s="952"/>
      <c r="AP68" s="952">
        <v>33</v>
      </c>
      <c r="AQ68" s="952"/>
      <c r="AR68" s="952"/>
      <c r="AS68" s="952"/>
      <c r="AT68" s="952"/>
      <c r="AU68" s="952">
        <v>5</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368</v>
      </c>
      <c r="B88" s="907" t="s">
        <v>393</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69</v>
      </c>
      <c r="AG88" s="929"/>
      <c r="AH88" s="929"/>
      <c r="AI88" s="929"/>
      <c r="AJ88" s="929"/>
      <c r="AK88" s="933"/>
      <c r="AL88" s="933"/>
      <c r="AM88" s="933"/>
      <c r="AN88" s="933"/>
      <c r="AO88" s="933"/>
      <c r="AP88" s="929">
        <v>33</v>
      </c>
      <c r="AQ88" s="929"/>
      <c r="AR88" s="929"/>
      <c r="AS88" s="929"/>
      <c r="AT88" s="929"/>
      <c r="AU88" s="929">
        <v>5</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07" t="s">
        <v>394</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282549</v>
      </c>
      <c r="CS102" s="923"/>
      <c r="CT102" s="923"/>
      <c r="CU102" s="923"/>
      <c r="CV102" s="924"/>
      <c r="CW102" s="922">
        <v>40563</v>
      </c>
      <c r="CX102" s="923"/>
      <c r="CY102" s="923"/>
      <c r="CZ102" s="923"/>
      <c r="DA102" s="924"/>
      <c r="DB102" s="922">
        <v>178123</v>
      </c>
      <c r="DC102" s="923"/>
      <c r="DD102" s="923"/>
      <c r="DE102" s="923"/>
      <c r="DF102" s="924"/>
      <c r="DG102" s="922">
        <v>8231</v>
      </c>
      <c r="DH102" s="923"/>
      <c r="DI102" s="923"/>
      <c r="DJ102" s="923"/>
      <c r="DK102" s="924"/>
      <c r="DL102" s="922">
        <v>26289</v>
      </c>
      <c r="DM102" s="923"/>
      <c r="DN102" s="923"/>
      <c r="DO102" s="923"/>
      <c r="DP102" s="924"/>
      <c r="DQ102" s="922"/>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401</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402</v>
      </c>
      <c r="AB109" s="866"/>
      <c r="AC109" s="866"/>
      <c r="AD109" s="866"/>
      <c r="AE109" s="867"/>
      <c r="AF109" s="868" t="s">
        <v>297</v>
      </c>
      <c r="AG109" s="866"/>
      <c r="AH109" s="866"/>
      <c r="AI109" s="866"/>
      <c r="AJ109" s="867"/>
      <c r="AK109" s="868" t="s">
        <v>296</v>
      </c>
      <c r="AL109" s="866"/>
      <c r="AM109" s="866"/>
      <c r="AN109" s="866"/>
      <c r="AO109" s="867"/>
      <c r="AP109" s="868" t="s">
        <v>403</v>
      </c>
      <c r="AQ109" s="866"/>
      <c r="AR109" s="866"/>
      <c r="AS109" s="866"/>
      <c r="AT109" s="899"/>
      <c r="AU109" s="865" t="s">
        <v>401</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402</v>
      </c>
      <c r="BR109" s="866"/>
      <c r="BS109" s="866"/>
      <c r="BT109" s="866"/>
      <c r="BU109" s="867"/>
      <c r="BV109" s="868" t="s">
        <v>297</v>
      </c>
      <c r="BW109" s="866"/>
      <c r="BX109" s="866"/>
      <c r="BY109" s="866"/>
      <c r="BZ109" s="867"/>
      <c r="CA109" s="868" t="s">
        <v>296</v>
      </c>
      <c r="CB109" s="866"/>
      <c r="CC109" s="866"/>
      <c r="CD109" s="866"/>
      <c r="CE109" s="867"/>
      <c r="CF109" s="906" t="s">
        <v>403</v>
      </c>
      <c r="CG109" s="906"/>
      <c r="CH109" s="906"/>
      <c r="CI109" s="906"/>
      <c r="CJ109" s="906"/>
      <c r="CK109" s="868" t="s">
        <v>404</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402</v>
      </c>
      <c r="DH109" s="866"/>
      <c r="DI109" s="866"/>
      <c r="DJ109" s="866"/>
      <c r="DK109" s="867"/>
      <c r="DL109" s="868" t="s">
        <v>297</v>
      </c>
      <c r="DM109" s="866"/>
      <c r="DN109" s="866"/>
      <c r="DO109" s="866"/>
      <c r="DP109" s="867"/>
      <c r="DQ109" s="868" t="s">
        <v>296</v>
      </c>
      <c r="DR109" s="866"/>
      <c r="DS109" s="866"/>
      <c r="DT109" s="866"/>
      <c r="DU109" s="867"/>
      <c r="DV109" s="868" t="s">
        <v>403</v>
      </c>
      <c r="DW109" s="866"/>
      <c r="DX109" s="866"/>
      <c r="DY109" s="866"/>
      <c r="DZ109" s="899"/>
    </row>
    <row r="110" spans="1:131" s="229" customFormat="1" ht="26.25" customHeight="1" x14ac:dyDescent="0.2">
      <c r="A110" s="775" t="s">
        <v>405</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91566930</v>
      </c>
      <c r="AB110" s="859"/>
      <c r="AC110" s="859"/>
      <c r="AD110" s="859"/>
      <c r="AE110" s="860"/>
      <c r="AF110" s="861">
        <v>91084813</v>
      </c>
      <c r="AG110" s="859"/>
      <c r="AH110" s="859"/>
      <c r="AI110" s="859"/>
      <c r="AJ110" s="860"/>
      <c r="AK110" s="861">
        <v>85841266</v>
      </c>
      <c r="AL110" s="859"/>
      <c r="AM110" s="859"/>
      <c r="AN110" s="859"/>
      <c r="AO110" s="860"/>
      <c r="AP110" s="862">
        <v>5.7</v>
      </c>
      <c r="AQ110" s="863"/>
      <c r="AR110" s="863"/>
      <c r="AS110" s="863"/>
      <c r="AT110" s="864"/>
      <c r="AU110" s="900" t="s">
        <v>70</v>
      </c>
      <c r="AV110" s="901"/>
      <c r="AW110" s="901"/>
      <c r="AX110" s="901"/>
      <c r="AY110" s="901"/>
      <c r="AZ110" s="827" t="s">
        <v>406</v>
      </c>
      <c r="BA110" s="776"/>
      <c r="BB110" s="776"/>
      <c r="BC110" s="776"/>
      <c r="BD110" s="776"/>
      <c r="BE110" s="776"/>
      <c r="BF110" s="776"/>
      <c r="BG110" s="776"/>
      <c r="BH110" s="776"/>
      <c r="BI110" s="776"/>
      <c r="BJ110" s="776"/>
      <c r="BK110" s="776"/>
      <c r="BL110" s="776"/>
      <c r="BM110" s="776"/>
      <c r="BN110" s="776"/>
      <c r="BO110" s="776"/>
      <c r="BP110" s="777"/>
      <c r="BQ110" s="828">
        <v>5986771459</v>
      </c>
      <c r="BR110" s="810"/>
      <c r="BS110" s="810"/>
      <c r="BT110" s="810"/>
      <c r="BU110" s="810"/>
      <c r="BV110" s="810">
        <v>5826377573</v>
      </c>
      <c r="BW110" s="810"/>
      <c r="BX110" s="810"/>
      <c r="BY110" s="810"/>
      <c r="BZ110" s="810"/>
      <c r="CA110" s="810">
        <v>5668922326</v>
      </c>
      <c r="CB110" s="810"/>
      <c r="CC110" s="810"/>
      <c r="CD110" s="810"/>
      <c r="CE110" s="810"/>
      <c r="CF110" s="837">
        <v>378.6</v>
      </c>
      <c r="CG110" s="838"/>
      <c r="CH110" s="838"/>
      <c r="CI110" s="838"/>
      <c r="CJ110" s="838"/>
      <c r="CK110" s="896" t="s">
        <v>407</v>
      </c>
      <c r="CL110" s="787"/>
      <c r="CM110" s="827" t="s">
        <v>408</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7752409</v>
      </c>
      <c r="DH110" s="810"/>
      <c r="DI110" s="810"/>
      <c r="DJ110" s="810"/>
      <c r="DK110" s="810"/>
      <c r="DL110" s="810">
        <v>7272545</v>
      </c>
      <c r="DM110" s="810"/>
      <c r="DN110" s="810"/>
      <c r="DO110" s="810"/>
      <c r="DP110" s="810"/>
      <c r="DQ110" s="810">
        <v>6808569</v>
      </c>
      <c r="DR110" s="810"/>
      <c r="DS110" s="810"/>
      <c r="DT110" s="810"/>
      <c r="DU110" s="810"/>
      <c r="DV110" s="811">
        <v>0.5</v>
      </c>
      <c r="DW110" s="811"/>
      <c r="DX110" s="811"/>
      <c r="DY110" s="811"/>
      <c r="DZ110" s="812"/>
    </row>
    <row r="111" spans="1:131" s="229" customFormat="1" ht="26.25" customHeight="1" x14ac:dyDescent="0.2">
      <c r="A111" s="742" t="s">
        <v>409</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35690360</v>
      </c>
      <c r="AB111" s="890"/>
      <c r="AC111" s="890"/>
      <c r="AD111" s="890"/>
      <c r="AE111" s="891"/>
      <c r="AF111" s="892">
        <v>31044352</v>
      </c>
      <c r="AG111" s="890"/>
      <c r="AH111" s="890"/>
      <c r="AI111" s="890"/>
      <c r="AJ111" s="891"/>
      <c r="AK111" s="892">
        <v>25075026</v>
      </c>
      <c r="AL111" s="890"/>
      <c r="AM111" s="890"/>
      <c r="AN111" s="890"/>
      <c r="AO111" s="891"/>
      <c r="AP111" s="893">
        <v>1.7</v>
      </c>
      <c r="AQ111" s="894"/>
      <c r="AR111" s="894"/>
      <c r="AS111" s="894"/>
      <c r="AT111" s="895"/>
      <c r="AU111" s="902"/>
      <c r="AV111" s="903"/>
      <c r="AW111" s="903"/>
      <c r="AX111" s="903"/>
      <c r="AY111" s="903"/>
      <c r="AZ111" s="783" t="s">
        <v>410</v>
      </c>
      <c r="BA111" s="720"/>
      <c r="BB111" s="720"/>
      <c r="BC111" s="720"/>
      <c r="BD111" s="720"/>
      <c r="BE111" s="720"/>
      <c r="BF111" s="720"/>
      <c r="BG111" s="720"/>
      <c r="BH111" s="720"/>
      <c r="BI111" s="720"/>
      <c r="BJ111" s="720"/>
      <c r="BK111" s="720"/>
      <c r="BL111" s="720"/>
      <c r="BM111" s="720"/>
      <c r="BN111" s="720"/>
      <c r="BO111" s="720"/>
      <c r="BP111" s="721"/>
      <c r="BQ111" s="784">
        <v>28393320</v>
      </c>
      <c r="BR111" s="785"/>
      <c r="BS111" s="785"/>
      <c r="BT111" s="785"/>
      <c r="BU111" s="785"/>
      <c r="BV111" s="785">
        <v>35313643</v>
      </c>
      <c r="BW111" s="785"/>
      <c r="BX111" s="785"/>
      <c r="BY111" s="785"/>
      <c r="BZ111" s="785"/>
      <c r="CA111" s="785">
        <v>35164841</v>
      </c>
      <c r="CB111" s="785"/>
      <c r="CC111" s="785"/>
      <c r="CD111" s="785"/>
      <c r="CE111" s="785"/>
      <c r="CF111" s="846">
        <v>2.2999999999999998</v>
      </c>
      <c r="CG111" s="847"/>
      <c r="CH111" s="847"/>
      <c r="CI111" s="847"/>
      <c r="CJ111" s="847"/>
      <c r="CK111" s="897"/>
      <c r="CL111" s="789"/>
      <c r="CM111" s="783" t="s">
        <v>411</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412</v>
      </c>
      <c r="B112" s="883"/>
      <c r="C112" s="720" t="s">
        <v>413</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258535198</v>
      </c>
      <c r="AB112" s="748"/>
      <c r="AC112" s="748"/>
      <c r="AD112" s="748"/>
      <c r="AE112" s="749"/>
      <c r="AF112" s="750">
        <v>269309117</v>
      </c>
      <c r="AG112" s="748"/>
      <c r="AH112" s="748"/>
      <c r="AI112" s="748"/>
      <c r="AJ112" s="749"/>
      <c r="AK112" s="750">
        <v>265769430</v>
      </c>
      <c r="AL112" s="748"/>
      <c r="AM112" s="748"/>
      <c r="AN112" s="748"/>
      <c r="AO112" s="749"/>
      <c r="AP112" s="792">
        <v>17.8</v>
      </c>
      <c r="AQ112" s="793"/>
      <c r="AR112" s="793"/>
      <c r="AS112" s="793"/>
      <c r="AT112" s="794"/>
      <c r="AU112" s="902"/>
      <c r="AV112" s="903"/>
      <c r="AW112" s="903"/>
      <c r="AX112" s="903"/>
      <c r="AY112" s="903"/>
      <c r="AZ112" s="783" t="s">
        <v>414</v>
      </c>
      <c r="BA112" s="720"/>
      <c r="BB112" s="720"/>
      <c r="BC112" s="720"/>
      <c r="BD112" s="720"/>
      <c r="BE112" s="720"/>
      <c r="BF112" s="720"/>
      <c r="BG112" s="720"/>
      <c r="BH112" s="720"/>
      <c r="BI112" s="720"/>
      <c r="BJ112" s="720"/>
      <c r="BK112" s="720"/>
      <c r="BL112" s="720"/>
      <c r="BM112" s="720"/>
      <c r="BN112" s="720"/>
      <c r="BO112" s="720"/>
      <c r="BP112" s="721"/>
      <c r="BQ112" s="784">
        <v>128174285</v>
      </c>
      <c r="BR112" s="785"/>
      <c r="BS112" s="785"/>
      <c r="BT112" s="785"/>
      <c r="BU112" s="785"/>
      <c r="BV112" s="785">
        <v>123998014</v>
      </c>
      <c r="BW112" s="785"/>
      <c r="BX112" s="785"/>
      <c r="BY112" s="785"/>
      <c r="BZ112" s="785"/>
      <c r="CA112" s="785">
        <v>121123547</v>
      </c>
      <c r="CB112" s="785"/>
      <c r="CC112" s="785"/>
      <c r="CD112" s="785"/>
      <c r="CE112" s="785"/>
      <c r="CF112" s="846">
        <v>8.1</v>
      </c>
      <c r="CG112" s="847"/>
      <c r="CH112" s="847"/>
      <c r="CI112" s="847"/>
      <c r="CJ112" s="847"/>
      <c r="CK112" s="897"/>
      <c r="CL112" s="789"/>
      <c r="CM112" s="783" t="s">
        <v>415</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416</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6769382</v>
      </c>
      <c r="AB113" s="748"/>
      <c r="AC113" s="748"/>
      <c r="AD113" s="748"/>
      <c r="AE113" s="749"/>
      <c r="AF113" s="750">
        <v>7310092</v>
      </c>
      <c r="AG113" s="748"/>
      <c r="AH113" s="748"/>
      <c r="AI113" s="748"/>
      <c r="AJ113" s="749"/>
      <c r="AK113" s="750">
        <v>12073055</v>
      </c>
      <c r="AL113" s="748"/>
      <c r="AM113" s="748"/>
      <c r="AN113" s="748"/>
      <c r="AO113" s="749"/>
      <c r="AP113" s="792">
        <v>0.8</v>
      </c>
      <c r="AQ113" s="793"/>
      <c r="AR113" s="793"/>
      <c r="AS113" s="793"/>
      <c r="AT113" s="794"/>
      <c r="AU113" s="902"/>
      <c r="AV113" s="903"/>
      <c r="AW113" s="903"/>
      <c r="AX113" s="903"/>
      <c r="AY113" s="903"/>
      <c r="AZ113" s="783" t="s">
        <v>417</v>
      </c>
      <c r="BA113" s="720"/>
      <c r="BB113" s="720"/>
      <c r="BC113" s="720"/>
      <c r="BD113" s="720"/>
      <c r="BE113" s="720"/>
      <c r="BF113" s="720"/>
      <c r="BG113" s="720"/>
      <c r="BH113" s="720"/>
      <c r="BI113" s="720"/>
      <c r="BJ113" s="720"/>
      <c r="BK113" s="720"/>
      <c r="BL113" s="720"/>
      <c r="BM113" s="720"/>
      <c r="BN113" s="720"/>
      <c r="BO113" s="720"/>
      <c r="BP113" s="721"/>
      <c r="BQ113" s="784">
        <v>10107</v>
      </c>
      <c r="BR113" s="785"/>
      <c r="BS113" s="785"/>
      <c r="BT113" s="785"/>
      <c r="BU113" s="785"/>
      <c r="BV113" s="785">
        <v>8520</v>
      </c>
      <c r="BW113" s="785"/>
      <c r="BX113" s="785"/>
      <c r="BY113" s="785"/>
      <c r="BZ113" s="785"/>
      <c r="CA113" s="785">
        <v>4993</v>
      </c>
      <c r="CB113" s="785"/>
      <c r="CC113" s="785"/>
      <c r="CD113" s="785"/>
      <c r="CE113" s="785"/>
      <c r="CF113" s="846">
        <v>0</v>
      </c>
      <c r="CG113" s="847"/>
      <c r="CH113" s="847"/>
      <c r="CI113" s="847"/>
      <c r="CJ113" s="847"/>
      <c r="CK113" s="897"/>
      <c r="CL113" s="789"/>
      <c r="CM113" s="783" t="s">
        <v>418</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796226</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419</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2373</v>
      </c>
      <c r="AB114" s="748"/>
      <c r="AC114" s="748"/>
      <c r="AD114" s="748"/>
      <c r="AE114" s="749"/>
      <c r="AF114" s="750">
        <v>2537</v>
      </c>
      <c r="AG114" s="748"/>
      <c r="AH114" s="748"/>
      <c r="AI114" s="748"/>
      <c r="AJ114" s="749"/>
      <c r="AK114" s="750">
        <v>2846</v>
      </c>
      <c r="AL114" s="748"/>
      <c r="AM114" s="748"/>
      <c r="AN114" s="748"/>
      <c r="AO114" s="749"/>
      <c r="AP114" s="792">
        <v>0</v>
      </c>
      <c r="AQ114" s="793"/>
      <c r="AR114" s="793"/>
      <c r="AS114" s="793"/>
      <c r="AT114" s="794"/>
      <c r="AU114" s="902"/>
      <c r="AV114" s="903"/>
      <c r="AW114" s="903"/>
      <c r="AX114" s="903"/>
      <c r="AY114" s="903"/>
      <c r="AZ114" s="783" t="s">
        <v>420</v>
      </c>
      <c r="BA114" s="720"/>
      <c r="BB114" s="720"/>
      <c r="BC114" s="720"/>
      <c r="BD114" s="720"/>
      <c r="BE114" s="720"/>
      <c r="BF114" s="720"/>
      <c r="BG114" s="720"/>
      <c r="BH114" s="720"/>
      <c r="BI114" s="720"/>
      <c r="BJ114" s="720"/>
      <c r="BK114" s="720"/>
      <c r="BL114" s="720"/>
      <c r="BM114" s="720"/>
      <c r="BN114" s="720"/>
      <c r="BO114" s="720"/>
      <c r="BP114" s="721"/>
      <c r="BQ114" s="784">
        <v>366403088</v>
      </c>
      <c r="BR114" s="785"/>
      <c r="BS114" s="785"/>
      <c r="BT114" s="785"/>
      <c r="BU114" s="785"/>
      <c r="BV114" s="785">
        <v>364968551</v>
      </c>
      <c r="BW114" s="785"/>
      <c r="BX114" s="785"/>
      <c r="BY114" s="785"/>
      <c r="BZ114" s="785"/>
      <c r="CA114" s="785">
        <v>377141125</v>
      </c>
      <c r="CB114" s="785"/>
      <c r="CC114" s="785"/>
      <c r="CD114" s="785"/>
      <c r="CE114" s="785"/>
      <c r="CF114" s="846">
        <v>25.2</v>
      </c>
      <c r="CG114" s="847"/>
      <c r="CH114" s="847"/>
      <c r="CI114" s="847"/>
      <c r="CJ114" s="847"/>
      <c r="CK114" s="897"/>
      <c r="CL114" s="789"/>
      <c r="CM114" s="783" t="s">
        <v>421</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422</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3531764</v>
      </c>
      <c r="AB115" s="748"/>
      <c r="AC115" s="748"/>
      <c r="AD115" s="748"/>
      <c r="AE115" s="749"/>
      <c r="AF115" s="750">
        <v>4275266</v>
      </c>
      <c r="AG115" s="748"/>
      <c r="AH115" s="748"/>
      <c r="AI115" s="748"/>
      <c r="AJ115" s="749"/>
      <c r="AK115" s="750">
        <v>5101932</v>
      </c>
      <c r="AL115" s="748"/>
      <c r="AM115" s="748"/>
      <c r="AN115" s="748"/>
      <c r="AO115" s="749"/>
      <c r="AP115" s="792">
        <v>0.3</v>
      </c>
      <c r="AQ115" s="793"/>
      <c r="AR115" s="793"/>
      <c r="AS115" s="793"/>
      <c r="AT115" s="794"/>
      <c r="AU115" s="902"/>
      <c r="AV115" s="903"/>
      <c r="AW115" s="903"/>
      <c r="AX115" s="903"/>
      <c r="AY115" s="903"/>
      <c r="AZ115" s="783" t="s">
        <v>423</v>
      </c>
      <c r="BA115" s="720"/>
      <c r="BB115" s="720"/>
      <c r="BC115" s="720"/>
      <c r="BD115" s="720"/>
      <c r="BE115" s="720"/>
      <c r="BF115" s="720"/>
      <c r="BG115" s="720"/>
      <c r="BH115" s="720"/>
      <c r="BI115" s="720"/>
      <c r="BJ115" s="720"/>
      <c r="BK115" s="720"/>
      <c r="BL115" s="720"/>
      <c r="BM115" s="720"/>
      <c r="BN115" s="720"/>
      <c r="BO115" s="720"/>
      <c r="BP115" s="721"/>
      <c r="BQ115" s="784">
        <v>3204044</v>
      </c>
      <c r="BR115" s="785"/>
      <c r="BS115" s="785"/>
      <c r="BT115" s="785"/>
      <c r="BU115" s="785"/>
      <c r="BV115" s="785">
        <v>2753919</v>
      </c>
      <c r="BW115" s="785"/>
      <c r="BX115" s="785"/>
      <c r="BY115" s="785"/>
      <c r="BZ115" s="785"/>
      <c r="CA115" s="785">
        <v>45098115</v>
      </c>
      <c r="CB115" s="785"/>
      <c r="CC115" s="785"/>
      <c r="CD115" s="785"/>
      <c r="CE115" s="785"/>
      <c r="CF115" s="846">
        <v>3</v>
      </c>
      <c r="CG115" s="847"/>
      <c r="CH115" s="847"/>
      <c r="CI115" s="847"/>
      <c r="CJ115" s="847"/>
      <c r="CK115" s="897"/>
      <c r="CL115" s="789"/>
      <c r="CM115" s="783" t="s">
        <v>424</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5860290</v>
      </c>
      <c r="DH115" s="785"/>
      <c r="DI115" s="785"/>
      <c r="DJ115" s="785"/>
      <c r="DK115" s="785"/>
      <c r="DL115" s="785">
        <v>6286568</v>
      </c>
      <c r="DM115" s="785"/>
      <c r="DN115" s="785"/>
      <c r="DO115" s="785"/>
      <c r="DP115" s="785"/>
      <c r="DQ115" s="785">
        <v>9249315</v>
      </c>
      <c r="DR115" s="785"/>
      <c r="DS115" s="785"/>
      <c r="DT115" s="785"/>
      <c r="DU115" s="785"/>
      <c r="DV115" s="762">
        <v>0.6</v>
      </c>
      <c r="DW115" s="762"/>
      <c r="DX115" s="762"/>
      <c r="DY115" s="762"/>
      <c r="DZ115" s="763"/>
    </row>
    <row r="116" spans="1:130" s="229" customFormat="1" ht="26.25" customHeight="1" x14ac:dyDescent="0.2">
      <c r="A116" s="886"/>
      <c r="B116" s="887"/>
      <c r="C116" s="807" t="s">
        <v>425</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426</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427</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428</v>
      </c>
      <c r="Z117" s="867"/>
      <c r="AA117" s="872">
        <v>396096007</v>
      </c>
      <c r="AB117" s="873"/>
      <c r="AC117" s="873"/>
      <c r="AD117" s="873"/>
      <c r="AE117" s="874"/>
      <c r="AF117" s="875">
        <v>403026177</v>
      </c>
      <c r="AG117" s="873"/>
      <c r="AH117" s="873"/>
      <c r="AI117" s="873"/>
      <c r="AJ117" s="874"/>
      <c r="AK117" s="875">
        <v>393863555</v>
      </c>
      <c r="AL117" s="873"/>
      <c r="AM117" s="873"/>
      <c r="AN117" s="873"/>
      <c r="AO117" s="874"/>
      <c r="AP117" s="876"/>
      <c r="AQ117" s="877"/>
      <c r="AR117" s="877"/>
      <c r="AS117" s="877"/>
      <c r="AT117" s="878"/>
      <c r="AU117" s="902"/>
      <c r="AV117" s="903"/>
      <c r="AW117" s="903"/>
      <c r="AX117" s="903"/>
      <c r="AY117" s="903"/>
      <c r="AZ117" s="783" t="s">
        <v>429</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430</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404</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402</v>
      </c>
      <c r="AB118" s="866"/>
      <c r="AC118" s="866"/>
      <c r="AD118" s="866"/>
      <c r="AE118" s="867"/>
      <c r="AF118" s="868" t="s">
        <v>297</v>
      </c>
      <c r="AG118" s="866"/>
      <c r="AH118" s="866"/>
      <c r="AI118" s="866"/>
      <c r="AJ118" s="867"/>
      <c r="AK118" s="868" t="s">
        <v>296</v>
      </c>
      <c r="AL118" s="866"/>
      <c r="AM118" s="866"/>
      <c r="AN118" s="866"/>
      <c r="AO118" s="867"/>
      <c r="AP118" s="869" t="s">
        <v>403</v>
      </c>
      <c r="AQ118" s="870"/>
      <c r="AR118" s="870"/>
      <c r="AS118" s="870"/>
      <c r="AT118" s="871"/>
      <c r="AU118" s="902"/>
      <c r="AV118" s="903"/>
      <c r="AW118" s="903"/>
      <c r="AX118" s="903"/>
      <c r="AY118" s="903"/>
      <c r="AZ118" s="806" t="s">
        <v>431</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432</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407</v>
      </c>
      <c r="B119" s="787"/>
      <c r="C119" s="827" t="s">
        <v>408</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562207</v>
      </c>
      <c r="AB119" s="859"/>
      <c r="AC119" s="859"/>
      <c r="AD119" s="859"/>
      <c r="AE119" s="860"/>
      <c r="AF119" s="861">
        <v>562462</v>
      </c>
      <c r="AG119" s="859"/>
      <c r="AH119" s="859"/>
      <c r="AI119" s="859"/>
      <c r="AJ119" s="860"/>
      <c r="AK119" s="861">
        <v>543861</v>
      </c>
      <c r="AL119" s="859"/>
      <c r="AM119" s="859"/>
      <c r="AN119" s="859"/>
      <c r="AO119" s="860"/>
      <c r="AP119" s="862">
        <v>0</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433</v>
      </c>
      <c r="BP119" s="849"/>
      <c r="BQ119" s="833">
        <v>6512956303</v>
      </c>
      <c r="BR119" s="813"/>
      <c r="BS119" s="813"/>
      <c r="BT119" s="813"/>
      <c r="BU119" s="813"/>
      <c r="BV119" s="813">
        <v>6353420220</v>
      </c>
      <c r="BW119" s="813"/>
      <c r="BX119" s="813"/>
      <c r="BY119" s="813"/>
      <c r="BZ119" s="813"/>
      <c r="CA119" s="813">
        <v>6247454947</v>
      </c>
      <c r="CB119" s="813"/>
      <c r="CC119" s="813"/>
      <c r="CD119" s="813"/>
      <c r="CE119" s="813"/>
      <c r="CF119" s="716"/>
      <c r="CG119" s="717"/>
      <c r="CH119" s="717"/>
      <c r="CI119" s="717"/>
      <c r="CJ119" s="802"/>
      <c r="CK119" s="898"/>
      <c r="CL119" s="791"/>
      <c r="CM119" s="806" t="s">
        <v>434</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13984395</v>
      </c>
      <c r="DH119" s="785"/>
      <c r="DI119" s="785"/>
      <c r="DJ119" s="785"/>
      <c r="DK119" s="785"/>
      <c r="DL119" s="785">
        <v>21754530</v>
      </c>
      <c r="DM119" s="785"/>
      <c r="DN119" s="785"/>
      <c r="DO119" s="785"/>
      <c r="DP119" s="785"/>
      <c r="DQ119" s="785">
        <v>19106957</v>
      </c>
      <c r="DR119" s="785"/>
      <c r="DS119" s="785"/>
      <c r="DT119" s="785"/>
      <c r="DU119" s="785"/>
      <c r="DV119" s="762">
        <v>1.3</v>
      </c>
      <c r="DW119" s="762"/>
      <c r="DX119" s="762"/>
      <c r="DY119" s="762"/>
      <c r="DZ119" s="763"/>
    </row>
    <row r="120" spans="1:130" s="229" customFormat="1" ht="26.25" customHeight="1" x14ac:dyDescent="0.2">
      <c r="A120" s="788"/>
      <c r="B120" s="789"/>
      <c r="C120" s="783" t="s">
        <v>411</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435</v>
      </c>
      <c r="AV120" s="851"/>
      <c r="AW120" s="851"/>
      <c r="AX120" s="851"/>
      <c r="AY120" s="852"/>
      <c r="AZ120" s="827" t="s">
        <v>436</v>
      </c>
      <c r="BA120" s="776"/>
      <c r="BB120" s="776"/>
      <c r="BC120" s="776"/>
      <c r="BD120" s="776"/>
      <c r="BE120" s="776"/>
      <c r="BF120" s="776"/>
      <c r="BG120" s="776"/>
      <c r="BH120" s="776"/>
      <c r="BI120" s="776"/>
      <c r="BJ120" s="776"/>
      <c r="BK120" s="776"/>
      <c r="BL120" s="776"/>
      <c r="BM120" s="776"/>
      <c r="BN120" s="776"/>
      <c r="BO120" s="776"/>
      <c r="BP120" s="777"/>
      <c r="BQ120" s="828">
        <v>1268321760</v>
      </c>
      <c r="BR120" s="810"/>
      <c r="BS120" s="810"/>
      <c r="BT120" s="810"/>
      <c r="BU120" s="810"/>
      <c r="BV120" s="810">
        <v>1320913971</v>
      </c>
      <c r="BW120" s="810"/>
      <c r="BX120" s="810"/>
      <c r="BY120" s="810"/>
      <c r="BZ120" s="810"/>
      <c r="CA120" s="810">
        <v>1368458091</v>
      </c>
      <c r="CB120" s="810"/>
      <c r="CC120" s="810"/>
      <c r="CD120" s="810"/>
      <c r="CE120" s="810"/>
      <c r="CF120" s="837">
        <v>91.4</v>
      </c>
      <c r="CG120" s="838"/>
      <c r="CH120" s="838"/>
      <c r="CI120" s="838"/>
      <c r="CJ120" s="838"/>
      <c r="CK120" s="839" t="s">
        <v>437</v>
      </c>
      <c r="CL120" s="819"/>
      <c r="CM120" s="819"/>
      <c r="CN120" s="819"/>
      <c r="CO120" s="820"/>
      <c r="CP120" s="843" t="s">
        <v>383</v>
      </c>
      <c r="CQ120" s="844"/>
      <c r="CR120" s="844"/>
      <c r="CS120" s="844"/>
      <c r="CT120" s="844"/>
      <c r="CU120" s="844"/>
      <c r="CV120" s="844"/>
      <c r="CW120" s="844"/>
      <c r="CX120" s="844"/>
      <c r="CY120" s="844"/>
      <c r="CZ120" s="844"/>
      <c r="DA120" s="844"/>
      <c r="DB120" s="844"/>
      <c r="DC120" s="844"/>
      <c r="DD120" s="844"/>
      <c r="DE120" s="844"/>
      <c r="DF120" s="845"/>
      <c r="DG120" s="828">
        <v>115768074</v>
      </c>
      <c r="DH120" s="810"/>
      <c r="DI120" s="810"/>
      <c r="DJ120" s="810"/>
      <c r="DK120" s="810"/>
      <c r="DL120" s="810">
        <v>117478776</v>
      </c>
      <c r="DM120" s="810"/>
      <c r="DN120" s="810"/>
      <c r="DO120" s="810"/>
      <c r="DP120" s="810"/>
      <c r="DQ120" s="810">
        <v>116601953</v>
      </c>
      <c r="DR120" s="810"/>
      <c r="DS120" s="810"/>
      <c r="DT120" s="810"/>
      <c r="DU120" s="810"/>
      <c r="DV120" s="811">
        <v>7.8</v>
      </c>
      <c r="DW120" s="811"/>
      <c r="DX120" s="811"/>
      <c r="DY120" s="811"/>
      <c r="DZ120" s="812"/>
    </row>
    <row r="121" spans="1:130" s="229" customFormat="1" ht="26.25" customHeight="1" x14ac:dyDescent="0.2">
      <c r="A121" s="788"/>
      <c r="B121" s="789"/>
      <c r="C121" s="834" t="s">
        <v>438</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390558</v>
      </c>
      <c r="AB121" s="748"/>
      <c r="AC121" s="748"/>
      <c r="AD121" s="748"/>
      <c r="AE121" s="749"/>
      <c r="AF121" s="750">
        <v>390558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439</v>
      </c>
      <c r="BA121" s="720"/>
      <c r="BB121" s="720"/>
      <c r="BC121" s="720"/>
      <c r="BD121" s="720"/>
      <c r="BE121" s="720"/>
      <c r="BF121" s="720"/>
      <c r="BG121" s="720"/>
      <c r="BH121" s="720"/>
      <c r="BI121" s="720"/>
      <c r="BJ121" s="720"/>
      <c r="BK121" s="720"/>
      <c r="BL121" s="720"/>
      <c r="BM121" s="720"/>
      <c r="BN121" s="720"/>
      <c r="BO121" s="720"/>
      <c r="BP121" s="721"/>
      <c r="BQ121" s="784">
        <v>343178432</v>
      </c>
      <c r="BR121" s="785"/>
      <c r="BS121" s="785"/>
      <c r="BT121" s="785"/>
      <c r="BU121" s="785"/>
      <c r="BV121" s="785">
        <v>325676500</v>
      </c>
      <c r="BW121" s="785"/>
      <c r="BX121" s="785"/>
      <c r="BY121" s="785"/>
      <c r="BZ121" s="785"/>
      <c r="CA121" s="785">
        <v>296823639</v>
      </c>
      <c r="CB121" s="785"/>
      <c r="CC121" s="785"/>
      <c r="CD121" s="785"/>
      <c r="CE121" s="785"/>
      <c r="CF121" s="846">
        <v>19.8</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t="s">
        <v>118</v>
      </c>
      <c r="DH121" s="785"/>
      <c r="DI121" s="785"/>
      <c r="DJ121" s="785"/>
      <c r="DK121" s="785"/>
      <c r="DL121" s="785" t="s">
        <v>118</v>
      </c>
      <c r="DM121" s="785"/>
      <c r="DN121" s="785"/>
      <c r="DO121" s="785"/>
      <c r="DP121" s="785"/>
      <c r="DQ121" s="785">
        <v>2962290</v>
      </c>
      <c r="DR121" s="785"/>
      <c r="DS121" s="785"/>
      <c r="DT121" s="785"/>
      <c r="DU121" s="785"/>
      <c r="DV121" s="762">
        <v>0.2</v>
      </c>
      <c r="DW121" s="762"/>
      <c r="DX121" s="762"/>
      <c r="DY121" s="762"/>
      <c r="DZ121" s="763"/>
    </row>
    <row r="122" spans="1:130" s="229" customFormat="1" ht="26.25" customHeight="1" x14ac:dyDescent="0.2">
      <c r="A122" s="788"/>
      <c r="B122" s="789"/>
      <c r="C122" s="783" t="s">
        <v>421</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440</v>
      </c>
      <c r="BA122" s="807"/>
      <c r="BB122" s="807"/>
      <c r="BC122" s="807"/>
      <c r="BD122" s="807"/>
      <c r="BE122" s="807"/>
      <c r="BF122" s="807"/>
      <c r="BG122" s="807"/>
      <c r="BH122" s="807"/>
      <c r="BI122" s="807"/>
      <c r="BJ122" s="807"/>
      <c r="BK122" s="807"/>
      <c r="BL122" s="807"/>
      <c r="BM122" s="807"/>
      <c r="BN122" s="807"/>
      <c r="BO122" s="807"/>
      <c r="BP122" s="808"/>
      <c r="BQ122" s="833">
        <v>2977961632</v>
      </c>
      <c r="BR122" s="813"/>
      <c r="BS122" s="813"/>
      <c r="BT122" s="813"/>
      <c r="BU122" s="813"/>
      <c r="BV122" s="813">
        <v>2914703839</v>
      </c>
      <c r="BW122" s="813"/>
      <c r="BX122" s="813"/>
      <c r="BY122" s="813"/>
      <c r="BZ122" s="813"/>
      <c r="CA122" s="813">
        <v>2809354336</v>
      </c>
      <c r="CB122" s="813"/>
      <c r="CC122" s="813"/>
      <c r="CD122" s="813"/>
      <c r="CE122" s="813"/>
      <c r="CF122" s="814">
        <v>187.6</v>
      </c>
      <c r="CG122" s="815"/>
      <c r="CH122" s="815"/>
      <c r="CI122" s="815"/>
      <c r="CJ122" s="815"/>
      <c r="CK122" s="840"/>
      <c r="CL122" s="822"/>
      <c r="CM122" s="822"/>
      <c r="CN122" s="822"/>
      <c r="CO122" s="823"/>
      <c r="CP122" s="803" t="s">
        <v>387</v>
      </c>
      <c r="CQ122" s="804"/>
      <c r="CR122" s="804"/>
      <c r="CS122" s="804"/>
      <c r="CT122" s="804"/>
      <c r="CU122" s="804"/>
      <c r="CV122" s="804"/>
      <c r="CW122" s="804"/>
      <c r="CX122" s="804"/>
      <c r="CY122" s="804"/>
      <c r="CZ122" s="804"/>
      <c r="DA122" s="804"/>
      <c r="DB122" s="804"/>
      <c r="DC122" s="804"/>
      <c r="DD122" s="804"/>
      <c r="DE122" s="804"/>
      <c r="DF122" s="805"/>
      <c r="DG122" s="784">
        <v>11938950</v>
      </c>
      <c r="DH122" s="785"/>
      <c r="DI122" s="785"/>
      <c r="DJ122" s="785"/>
      <c r="DK122" s="785"/>
      <c r="DL122" s="785">
        <v>6087000</v>
      </c>
      <c r="DM122" s="785"/>
      <c r="DN122" s="785"/>
      <c r="DO122" s="785"/>
      <c r="DP122" s="785"/>
      <c r="DQ122" s="785">
        <v>1159000</v>
      </c>
      <c r="DR122" s="785"/>
      <c r="DS122" s="785"/>
      <c r="DT122" s="785"/>
      <c r="DU122" s="785"/>
      <c r="DV122" s="762">
        <v>0.1</v>
      </c>
      <c r="DW122" s="762"/>
      <c r="DX122" s="762"/>
      <c r="DY122" s="762"/>
      <c r="DZ122" s="763"/>
    </row>
    <row r="123" spans="1:130" s="229" customFormat="1" ht="26.25" customHeight="1" x14ac:dyDescent="0.2">
      <c r="A123" s="788"/>
      <c r="B123" s="789"/>
      <c r="C123" s="783" t="s">
        <v>427</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441</v>
      </c>
      <c r="BP123" s="849"/>
      <c r="BQ123" s="800">
        <v>4589461824</v>
      </c>
      <c r="BR123" s="801"/>
      <c r="BS123" s="801"/>
      <c r="BT123" s="801"/>
      <c r="BU123" s="801"/>
      <c r="BV123" s="801">
        <v>4561294310</v>
      </c>
      <c r="BW123" s="801"/>
      <c r="BX123" s="801"/>
      <c r="BY123" s="801"/>
      <c r="BZ123" s="801"/>
      <c r="CA123" s="801">
        <v>4474636066</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v>467261</v>
      </c>
      <c r="DH123" s="785"/>
      <c r="DI123" s="785"/>
      <c r="DJ123" s="785"/>
      <c r="DK123" s="785"/>
      <c r="DL123" s="785">
        <v>432238</v>
      </c>
      <c r="DM123" s="785"/>
      <c r="DN123" s="785"/>
      <c r="DO123" s="785"/>
      <c r="DP123" s="785"/>
      <c r="DQ123" s="785">
        <v>400304</v>
      </c>
      <c r="DR123" s="785"/>
      <c r="DS123" s="785"/>
      <c r="DT123" s="785"/>
      <c r="DU123" s="785"/>
      <c r="DV123" s="762">
        <v>0</v>
      </c>
      <c r="DW123" s="762"/>
      <c r="DX123" s="762"/>
      <c r="DY123" s="762"/>
      <c r="DZ123" s="763"/>
    </row>
    <row r="124" spans="1:130" s="229" customFormat="1" ht="26.25" customHeight="1" thickBot="1" x14ac:dyDescent="0.25">
      <c r="A124" s="788"/>
      <c r="B124" s="789"/>
      <c r="C124" s="783" t="s">
        <v>430</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442</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130.9</v>
      </c>
      <c r="BR124" s="799"/>
      <c r="BS124" s="799"/>
      <c r="BT124" s="799"/>
      <c r="BU124" s="799"/>
      <c r="BV124" s="799">
        <v>123.3</v>
      </c>
      <c r="BW124" s="799"/>
      <c r="BX124" s="799"/>
      <c r="BY124" s="799"/>
      <c r="BZ124" s="799"/>
      <c r="CA124" s="799">
        <v>118.4</v>
      </c>
      <c r="CB124" s="799"/>
      <c r="CC124" s="799"/>
      <c r="CD124" s="799"/>
      <c r="CE124" s="799"/>
      <c r="CF124" s="694"/>
      <c r="CG124" s="695"/>
      <c r="CH124" s="695"/>
      <c r="CI124" s="695"/>
      <c r="CJ124" s="829"/>
      <c r="CK124" s="841"/>
      <c r="CL124" s="841"/>
      <c r="CM124" s="841"/>
      <c r="CN124" s="841"/>
      <c r="CO124" s="842"/>
      <c r="CP124" s="830" t="s">
        <v>443</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432</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444</v>
      </c>
      <c r="CL125" s="819"/>
      <c r="CM125" s="819"/>
      <c r="CN125" s="819"/>
      <c r="CO125" s="820"/>
      <c r="CP125" s="827" t="s">
        <v>445</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434</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2536126</v>
      </c>
      <c r="AB126" s="748"/>
      <c r="AC126" s="748"/>
      <c r="AD126" s="748"/>
      <c r="AE126" s="749"/>
      <c r="AF126" s="750">
        <v>3319131</v>
      </c>
      <c r="AG126" s="748"/>
      <c r="AH126" s="748"/>
      <c r="AI126" s="748"/>
      <c r="AJ126" s="749"/>
      <c r="AK126" s="750">
        <v>4555430</v>
      </c>
      <c r="AL126" s="748"/>
      <c r="AM126" s="748"/>
      <c r="AN126" s="748"/>
      <c r="AO126" s="749"/>
      <c r="AP126" s="792">
        <v>0.3</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446</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447</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42873</v>
      </c>
      <c r="AB127" s="748"/>
      <c r="AC127" s="748"/>
      <c r="AD127" s="748"/>
      <c r="AE127" s="749"/>
      <c r="AF127" s="750">
        <v>3115</v>
      </c>
      <c r="AG127" s="748"/>
      <c r="AH127" s="748"/>
      <c r="AI127" s="748"/>
      <c r="AJ127" s="749"/>
      <c r="AK127" s="750">
        <v>2641</v>
      </c>
      <c r="AL127" s="748"/>
      <c r="AM127" s="748"/>
      <c r="AN127" s="748"/>
      <c r="AO127" s="749"/>
      <c r="AP127" s="792">
        <v>0</v>
      </c>
      <c r="AQ127" s="793"/>
      <c r="AR127" s="793"/>
      <c r="AS127" s="793"/>
      <c r="AT127" s="794"/>
      <c r="AU127" s="231"/>
      <c r="AV127" s="231"/>
      <c r="AW127" s="231"/>
      <c r="AX127" s="809" t="s">
        <v>448</v>
      </c>
      <c r="AY127" s="780"/>
      <c r="AZ127" s="780"/>
      <c r="BA127" s="780"/>
      <c r="BB127" s="780"/>
      <c r="BC127" s="780"/>
      <c r="BD127" s="780"/>
      <c r="BE127" s="781"/>
      <c r="BF127" s="779" t="s">
        <v>449</v>
      </c>
      <c r="BG127" s="780"/>
      <c r="BH127" s="780"/>
      <c r="BI127" s="780"/>
      <c r="BJ127" s="780"/>
      <c r="BK127" s="780"/>
      <c r="BL127" s="781"/>
      <c r="BM127" s="779" t="s">
        <v>450</v>
      </c>
      <c r="BN127" s="780"/>
      <c r="BO127" s="780"/>
      <c r="BP127" s="780"/>
      <c r="BQ127" s="780"/>
      <c r="BR127" s="780"/>
      <c r="BS127" s="781"/>
      <c r="BT127" s="779" t="s">
        <v>451</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452</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v>3522123</v>
      </c>
      <c r="DR127" s="785"/>
      <c r="DS127" s="785"/>
      <c r="DT127" s="785"/>
      <c r="DU127" s="785"/>
      <c r="DV127" s="762">
        <v>0.2</v>
      </c>
      <c r="DW127" s="762"/>
      <c r="DX127" s="762"/>
      <c r="DY127" s="762"/>
      <c r="DZ127" s="763"/>
    </row>
    <row r="128" spans="1:130" s="229" customFormat="1" ht="26.25" customHeight="1" thickBot="1" x14ac:dyDescent="0.25">
      <c r="A128" s="764" t="s">
        <v>453</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454</v>
      </c>
      <c r="X128" s="766"/>
      <c r="Y128" s="766"/>
      <c r="Z128" s="767"/>
      <c r="AA128" s="768">
        <v>29991258</v>
      </c>
      <c r="AB128" s="769"/>
      <c r="AC128" s="769"/>
      <c r="AD128" s="769"/>
      <c r="AE128" s="770"/>
      <c r="AF128" s="771">
        <v>30126074</v>
      </c>
      <c r="AG128" s="769"/>
      <c r="AH128" s="769"/>
      <c r="AI128" s="769"/>
      <c r="AJ128" s="770"/>
      <c r="AK128" s="771">
        <v>29608549</v>
      </c>
      <c r="AL128" s="769"/>
      <c r="AM128" s="769"/>
      <c r="AN128" s="769"/>
      <c r="AO128" s="770"/>
      <c r="AP128" s="772"/>
      <c r="AQ128" s="773"/>
      <c r="AR128" s="773"/>
      <c r="AS128" s="773"/>
      <c r="AT128" s="774"/>
      <c r="AU128" s="231"/>
      <c r="AV128" s="231"/>
      <c r="AW128" s="231"/>
      <c r="AX128" s="775" t="s">
        <v>455</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456</v>
      </c>
      <c r="CQ128" s="698"/>
      <c r="CR128" s="698"/>
      <c r="CS128" s="698"/>
      <c r="CT128" s="698"/>
      <c r="CU128" s="698"/>
      <c r="CV128" s="698"/>
      <c r="CW128" s="698"/>
      <c r="CX128" s="698"/>
      <c r="CY128" s="698"/>
      <c r="CZ128" s="698"/>
      <c r="DA128" s="698"/>
      <c r="DB128" s="698"/>
      <c r="DC128" s="698"/>
      <c r="DD128" s="698"/>
      <c r="DE128" s="698"/>
      <c r="DF128" s="699"/>
      <c r="DG128" s="758">
        <v>3204044</v>
      </c>
      <c r="DH128" s="759"/>
      <c r="DI128" s="759"/>
      <c r="DJ128" s="759"/>
      <c r="DK128" s="759"/>
      <c r="DL128" s="759">
        <v>2753919</v>
      </c>
      <c r="DM128" s="759"/>
      <c r="DN128" s="759"/>
      <c r="DO128" s="759"/>
      <c r="DP128" s="759"/>
      <c r="DQ128" s="759">
        <v>41575992</v>
      </c>
      <c r="DR128" s="759"/>
      <c r="DS128" s="759"/>
      <c r="DT128" s="759"/>
      <c r="DU128" s="759"/>
      <c r="DV128" s="760">
        <v>2.8</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457</v>
      </c>
      <c r="X129" s="745"/>
      <c r="Y129" s="745"/>
      <c r="Z129" s="746"/>
      <c r="AA129" s="747">
        <v>1680868845</v>
      </c>
      <c r="AB129" s="748"/>
      <c r="AC129" s="748"/>
      <c r="AD129" s="748"/>
      <c r="AE129" s="749"/>
      <c r="AF129" s="750">
        <v>1661424631</v>
      </c>
      <c r="AG129" s="748"/>
      <c r="AH129" s="748"/>
      <c r="AI129" s="748"/>
      <c r="AJ129" s="749"/>
      <c r="AK129" s="750">
        <v>1707056365</v>
      </c>
      <c r="AL129" s="748"/>
      <c r="AM129" s="748"/>
      <c r="AN129" s="748"/>
      <c r="AO129" s="749"/>
      <c r="AP129" s="751"/>
      <c r="AQ129" s="752"/>
      <c r="AR129" s="752"/>
      <c r="AS129" s="752"/>
      <c r="AT129" s="753"/>
      <c r="AU129" s="232"/>
      <c r="AV129" s="232"/>
      <c r="AW129" s="232"/>
      <c r="AX129" s="719" t="s">
        <v>458</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460</v>
      </c>
      <c r="X130" s="745"/>
      <c r="Y130" s="745"/>
      <c r="Z130" s="746"/>
      <c r="AA130" s="747">
        <v>211753456</v>
      </c>
      <c r="AB130" s="748"/>
      <c r="AC130" s="748"/>
      <c r="AD130" s="748"/>
      <c r="AE130" s="749"/>
      <c r="AF130" s="750">
        <v>208772487</v>
      </c>
      <c r="AG130" s="748"/>
      <c r="AH130" s="748"/>
      <c r="AI130" s="748"/>
      <c r="AJ130" s="749"/>
      <c r="AK130" s="750">
        <v>209795213</v>
      </c>
      <c r="AL130" s="748"/>
      <c r="AM130" s="748"/>
      <c r="AN130" s="748"/>
      <c r="AO130" s="749"/>
      <c r="AP130" s="751"/>
      <c r="AQ130" s="752"/>
      <c r="AR130" s="752"/>
      <c r="AS130" s="752"/>
      <c r="AT130" s="753"/>
      <c r="AU130" s="232"/>
      <c r="AV130" s="232"/>
      <c r="AW130" s="232"/>
      <c r="AX130" s="719" t="s">
        <v>461</v>
      </c>
      <c r="AY130" s="720"/>
      <c r="AZ130" s="720"/>
      <c r="BA130" s="720"/>
      <c r="BB130" s="720"/>
      <c r="BC130" s="720"/>
      <c r="BD130" s="720"/>
      <c r="BE130" s="721"/>
      <c r="BF130" s="722">
        <v>10.7</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462</v>
      </c>
      <c r="X131" s="729"/>
      <c r="Y131" s="729"/>
      <c r="Z131" s="730"/>
      <c r="AA131" s="731">
        <v>1469115389</v>
      </c>
      <c r="AB131" s="732"/>
      <c r="AC131" s="732"/>
      <c r="AD131" s="732"/>
      <c r="AE131" s="733"/>
      <c r="AF131" s="734">
        <v>1452652144</v>
      </c>
      <c r="AG131" s="732"/>
      <c r="AH131" s="732"/>
      <c r="AI131" s="732"/>
      <c r="AJ131" s="733"/>
      <c r="AK131" s="734">
        <v>1497261152</v>
      </c>
      <c r="AL131" s="732"/>
      <c r="AM131" s="732"/>
      <c r="AN131" s="732"/>
      <c r="AO131" s="733"/>
      <c r="AP131" s="735"/>
      <c r="AQ131" s="736"/>
      <c r="AR131" s="736"/>
      <c r="AS131" s="736"/>
      <c r="AT131" s="737"/>
      <c r="AU131" s="232"/>
      <c r="AV131" s="232"/>
      <c r="AW131" s="232"/>
      <c r="AX131" s="697" t="s">
        <v>463</v>
      </c>
      <c r="AY131" s="698"/>
      <c r="AZ131" s="698"/>
      <c r="BA131" s="698"/>
      <c r="BB131" s="698"/>
      <c r="BC131" s="698"/>
      <c r="BD131" s="698"/>
      <c r="BE131" s="699"/>
      <c r="BF131" s="700">
        <v>118.4</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465</v>
      </c>
      <c r="W132" s="710"/>
      <c r="X132" s="710"/>
      <c r="Y132" s="710"/>
      <c r="Z132" s="711"/>
      <c r="AA132" s="712">
        <v>10.506410470000001</v>
      </c>
      <c r="AB132" s="713"/>
      <c r="AC132" s="713"/>
      <c r="AD132" s="713"/>
      <c r="AE132" s="714"/>
      <c r="AF132" s="715">
        <v>11.29848028</v>
      </c>
      <c r="AG132" s="713"/>
      <c r="AH132" s="713"/>
      <c r="AI132" s="713"/>
      <c r="AJ132" s="714"/>
      <c r="AK132" s="715">
        <v>10.31615579</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466</v>
      </c>
      <c r="W133" s="689"/>
      <c r="X133" s="689"/>
      <c r="Y133" s="689"/>
      <c r="Z133" s="690"/>
      <c r="AA133" s="691">
        <v>12.2</v>
      </c>
      <c r="AB133" s="692"/>
      <c r="AC133" s="692"/>
      <c r="AD133" s="692"/>
      <c r="AE133" s="693"/>
      <c r="AF133" s="691">
        <v>11.5</v>
      </c>
      <c r="AG133" s="692"/>
      <c r="AH133" s="692"/>
      <c r="AI133" s="692"/>
      <c r="AJ133" s="693"/>
      <c r="AK133" s="691">
        <v>10.7</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i48ZchUs/tD0oY6aE7dGZs3+RMwh4g9lIxjOgXj4SIuz1vCzgWhv0dBUI2IbySnDdCh3+WJSRezF5f0ApLibCg==" saltValue="zSLlLI7FEQSkYfaLNqMVL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28" zoomScale="70" zoomScaleNormal="85" zoomScaleSheetLayoutView="70" workbookViewId="0">
      <selection activeCell="BC74" sqref="BC74"/>
    </sheetView>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zvPr+oRxjI92duilP6Mmhnau6+z2vdjPoQDdR22YlQ3Z5cdtG52ucg2/C+YwTwZoZPlGK/Pu5MJxt8yJfz4ZOA==" saltValue="U6lQzD8XLY3UcuSr0P3U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K34" sqref="AK34:AO34"/>
    </sheetView>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RFdBxqFL1aaRABJSeDevi48CmAx+08i9NrkU4Cp3t9SOqwXVsUBtCWPinPkbj1yMUHpJ2SbolnPTHJsZO2ja8A==" saltValue="iHNAHtWIn7Ab1mv3OOyd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AJ64" sqref="AJ64:AJ65"/>
    </sheetView>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469</v>
      </c>
      <c r="AP7" s="271"/>
      <c r="AQ7" s="272" t="s">
        <v>470</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471</v>
      </c>
      <c r="AQ8" s="278" t="s">
        <v>472</v>
      </c>
      <c r="AR8" s="279" t="s">
        <v>473</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474</v>
      </c>
      <c r="AL9" s="1113"/>
      <c r="AM9" s="1113"/>
      <c r="AN9" s="1114"/>
      <c r="AO9" s="280">
        <v>658167212</v>
      </c>
      <c r="AP9" s="280">
        <v>74999</v>
      </c>
      <c r="AQ9" s="281">
        <v>81919</v>
      </c>
      <c r="AR9" s="282">
        <v>-8.4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475</v>
      </c>
      <c r="AL10" s="1113"/>
      <c r="AM10" s="1113"/>
      <c r="AN10" s="1114"/>
      <c r="AO10" s="280">
        <v>1047607</v>
      </c>
      <c r="AP10" s="280">
        <v>119</v>
      </c>
      <c r="AQ10" s="281">
        <v>453</v>
      </c>
      <c r="AR10" s="282">
        <v>-73.7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476</v>
      </c>
      <c r="AL11" s="1113"/>
      <c r="AM11" s="1113"/>
      <c r="AN11" s="1114"/>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478</v>
      </c>
      <c r="AL12" s="1113"/>
      <c r="AM12" s="1113"/>
      <c r="AN12" s="1114"/>
      <c r="AO12" s="280">
        <v>75548</v>
      </c>
      <c r="AP12" s="280">
        <v>9</v>
      </c>
      <c r="AQ12" s="281">
        <v>6</v>
      </c>
      <c r="AR12" s="282">
        <v>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479</v>
      </c>
      <c r="AL13" s="1113"/>
      <c r="AM13" s="1113"/>
      <c r="AN13" s="1114"/>
      <c r="AO13" s="280">
        <v>5728645</v>
      </c>
      <c r="AP13" s="280">
        <v>653</v>
      </c>
      <c r="AQ13" s="281">
        <v>1014</v>
      </c>
      <c r="AR13" s="282">
        <v>-35.6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480</v>
      </c>
      <c r="AL14" s="1113"/>
      <c r="AM14" s="1113"/>
      <c r="AN14" s="1114"/>
      <c r="AO14" s="280">
        <v>-17902657</v>
      </c>
      <c r="AP14" s="280">
        <v>-2040</v>
      </c>
      <c r="AQ14" s="281">
        <v>-3152</v>
      </c>
      <c r="AR14" s="282">
        <v>-35.299999999999997</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647116355</v>
      </c>
      <c r="AP15" s="280">
        <v>73740</v>
      </c>
      <c r="AQ15" s="281">
        <v>80241</v>
      </c>
      <c r="AR15" s="282">
        <v>-8.1</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485</v>
      </c>
      <c r="AL21" s="1116"/>
      <c r="AM21" s="1116"/>
      <c r="AN21" s="1117"/>
      <c r="AO21" s="295">
        <v>845.44</v>
      </c>
      <c r="AP21" s="296">
        <v>929.37</v>
      </c>
      <c r="AQ21" s="297">
        <v>-83.93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486</v>
      </c>
      <c r="AL22" s="1116"/>
      <c r="AM22" s="1116"/>
      <c r="AN22" s="1117"/>
      <c r="AO22" s="300">
        <v>100.8</v>
      </c>
      <c r="AP22" s="301">
        <v>100.2</v>
      </c>
      <c r="AQ22" s="302">
        <v>0.6</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469</v>
      </c>
      <c r="AP30" s="271"/>
      <c r="AQ30" s="272" t="s">
        <v>470</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490</v>
      </c>
      <c r="AL32" s="1107"/>
      <c r="AM32" s="1107"/>
      <c r="AN32" s="1108"/>
      <c r="AO32" s="280">
        <v>85841266</v>
      </c>
      <c r="AP32" s="280">
        <v>9782</v>
      </c>
      <c r="AQ32" s="281">
        <v>24762</v>
      </c>
      <c r="AR32" s="282">
        <v>-60.5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491</v>
      </c>
      <c r="AL33" s="1107"/>
      <c r="AM33" s="1107"/>
      <c r="AN33" s="1108"/>
      <c r="AO33" s="280">
        <v>25075026</v>
      </c>
      <c r="AP33" s="280">
        <v>2857</v>
      </c>
      <c r="AQ33" s="281">
        <v>1009</v>
      </c>
      <c r="AR33" s="282">
        <v>183.2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492</v>
      </c>
      <c r="AL34" s="1107"/>
      <c r="AM34" s="1107"/>
      <c r="AN34" s="1108"/>
      <c r="AO34" s="280">
        <v>265769430</v>
      </c>
      <c r="AP34" s="280">
        <v>30285</v>
      </c>
      <c r="AQ34" s="281">
        <v>21102</v>
      </c>
      <c r="AR34" s="282">
        <v>43.5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493</v>
      </c>
      <c r="AL35" s="1107"/>
      <c r="AM35" s="1107"/>
      <c r="AN35" s="1108"/>
      <c r="AO35" s="280">
        <v>12073055</v>
      </c>
      <c r="AP35" s="280">
        <v>1376</v>
      </c>
      <c r="AQ35" s="281">
        <v>853</v>
      </c>
      <c r="AR35" s="282">
        <v>61.3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494</v>
      </c>
      <c r="AL36" s="1107"/>
      <c r="AM36" s="1107"/>
      <c r="AN36" s="1108"/>
      <c r="AO36" s="280">
        <v>2846</v>
      </c>
      <c r="AP36" s="280">
        <v>0</v>
      </c>
      <c r="AQ36" s="281">
        <v>45</v>
      </c>
      <c r="AR36" s="282">
        <v>-100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495</v>
      </c>
      <c r="AL37" s="1107"/>
      <c r="AM37" s="1107"/>
      <c r="AN37" s="1108"/>
      <c r="AO37" s="280">
        <v>5101932</v>
      </c>
      <c r="AP37" s="280">
        <v>581</v>
      </c>
      <c r="AQ37" s="281">
        <v>405</v>
      </c>
      <c r="AR37" s="282">
        <v>43.5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496</v>
      </c>
      <c r="AL38" s="1104"/>
      <c r="AM38" s="1104"/>
      <c r="AN38" s="1105"/>
      <c r="AO38" s="310" t="s">
        <v>477</v>
      </c>
      <c r="AP38" s="310" t="s">
        <v>477</v>
      </c>
      <c r="AQ38" s="311">
        <v>1</v>
      </c>
      <c r="AR38" s="302" t="s">
        <v>477</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497</v>
      </c>
      <c r="AL39" s="1104"/>
      <c r="AM39" s="1104"/>
      <c r="AN39" s="1105"/>
      <c r="AO39" s="280">
        <v>-29608549</v>
      </c>
      <c r="AP39" s="280">
        <v>-3374</v>
      </c>
      <c r="AQ39" s="281">
        <v>-1440</v>
      </c>
      <c r="AR39" s="282">
        <v>134.30000000000001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498</v>
      </c>
      <c r="AL40" s="1107"/>
      <c r="AM40" s="1107"/>
      <c r="AN40" s="1108"/>
      <c r="AO40" s="280">
        <v>-209795213</v>
      </c>
      <c r="AP40" s="280">
        <v>-23906</v>
      </c>
      <c r="AQ40" s="281">
        <v>-27098</v>
      </c>
      <c r="AR40" s="282">
        <v>-11.8</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499</v>
      </c>
      <c r="AL41" s="1110"/>
      <c r="AM41" s="1110"/>
      <c r="AN41" s="1111"/>
      <c r="AO41" s="280">
        <v>154459793</v>
      </c>
      <c r="AP41" s="280">
        <v>17601</v>
      </c>
      <c r="AQ41" s="281">
        <v>19640</v>
      </c>
      <c r="AR41" s="282">
        <v>-10.4</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469</v>
      </c>
      <c r="AN49" s="1100" t="s">
        <v>502</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503</v>
      </c>
      <c r="AO50" s="323" t="s">
        <v>504</v>
      </c>
      <c r="AP50" s="324" t="s">
        <v>505</v>
      </c>
      <c r="AQ50" s="325" t="s">
        <v>506</v>
      </c>
      <c r="AR50" s="326" t="s">
        <v>507</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174223678</v>
      </c>
      <c r="AN51" s="328">
        <v>19687</v>
      </c>
      <c r="AO51" s="329">
        <v>-8.4</v>
      </c>
      <c r="AP51" s="330">
        <v>42833</v>
      </c>
      <c r="AQ51" s="331">
        <v>9.6</v>
      </c>
      <c r="AR51" s="332">
        <v>-18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61039368</v>
      </c>
      <c r="AN52" s="336">
        <v>6897</v>
      </c>
      <c r="AO52" s="337">
        <v>-7.9</v>
      </c>
      <c r="AP52" s="338">
        <v>15211</v>
      </c>
      <c r="AQ52" s="339">
        <v>7.8</v>
      </c>
      <c r="AR52" s="340">
        <v>-15.7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174484889</v>
      </c>
      <c r="AN53" s="328">
        <v>19739</v>
      </c>
      <c r="AO53" s="329">
        <v>0.3</v>
      </c>
      <c r="AP53" s="330">
        <v>46888</v>
      </c>
      <c r="AQ53" s="331">
        <v>9.5</v>
      </c>
      <c r="AR53" s="332">
        <v>-9.1999999999999993</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51334201</v>
      </c>
      <c r="AN54" s="336">
        <v>5807</v>
      </c>
      <c r="AO54" s="337">
        <v>-15.8</v>
      </c>
      <c r="AP54" s="338">
        <v>14375</v>
      </c>
      <c r="AQ54" s="339">
        <v>-5.5</v>
      </c>
      <c r="AR54" s="340">
        <v>-10.3</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191491507</v>
      </c>
      <c r="AN55" s="328">
        <v>21759</v>
      </c>
      <c r="AO55" s="329">
        <v>10.199999999999999</v>
      </c>
      <c r="AP55" s="330">
        <v>46574</v>
      </c>
      <c r="AQ55" s="331">
        <v>-0.7</v>
      </c>
      <c r="AR55" s="332">
        <v>10.9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59117910</v>
      </c>
      <c r="AN56" s="336">
        <v>6717</v>
      </c>
      <c r="AO56" s="337">
        <v>15.7</v>
      </c>
      <c r="AP56" s="338">
        <v>14394</v>
      </c>
      <c r="AQ56" s="339">
        <v>0.1</v>
      </c>
      <c r="AR56" s="340">
        <v>15.6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185477139</v>
      </c>
      <c r="AN57" s="328">
        <v>21114</v>
      </c>
      <c r="AO57" s="329">
        <v>-3</v>
      </c>
      <c r="AP57" s="330">
        <v>44729</v>
      </c>
      <c r="AQ57" s="331">
        <v>-4</v>
      </c>
      <c r="AR57" s="332">
        <v>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74203347</v>
      </c>
      <c r="AN58" s="336">
        <v>8447</v>
      </c>
      <c r="AO58" s="337">
        <v>25.8</v>
      </c>
      <c r="AP58" s="338">
        <v>15395</v>
      </c>
      <c r="AQ58" s="339">
        <v>7</v>
      </c>
      <c r="AR58" s="340">
        <v>18.8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187793988</v>
      </c>
      <c r="AN59" s="328">
        <v>21399</v>
      </c>
      <c r="AO59" s="329">
        <v>1.3</v>
      </c>
      <c r="AP59" s="330">
        <v>44130</v>
      </c>
      <c r="AQ59" s="331">
        <v>-1.3</v>
      </c>
      <c r="AR59" s="332">
        <v>2.6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79199551</v>
      </c>
      <c r="AN60" s="336">
        <v>9025</v>
      </c>
      <c r="AO60" s="337">
        <v>6.8</v>
      </c>
      <c r="AP60" s="338">
        <v>15920</v>
      </c>
      <c r="AQ60" s="339">
        <v>3.4</v>
      </c>
      <c r="AR60" s="340">
        <v>3.4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182694240</v>
      </c>
      <c r="AN61" s="343">
        <v>20740</v>
      </c>
      <c r="AO61" s="344">
        <v>0.1</v>
      </c>
      <c r="AP61" s="345">
        <v>45031</v>
      </c>
      <c r="AQ61" s="346">
        <v>2.6</v>
      </c>
      <c r="AR61" s="332">
        <v>-2.5</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64978875</v>
      </c>
      <c r="AN62" s="336">
        <v>7379</v>
      </c>
      <c r="AO62" s="337">
        <v>4.9000000000000004</v>
      </c>
      <c r="AP62" s="338">
        <v>15059</v>
      </c>
      <c r="AQ62" s="339">
        <v>2.6</v>
      </c>
      <c r="AR62" s="340">
        <v>2.2999999999999998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lhUDRBDZhzESMxsoFvpW0YP+nrsijCrP8faui9xoe+OE2i5hZaSFY6Z0j4s6Wi/GchLRWQNERrAr1VvEbOETkg==" saltValue="yCiLcmFdwde49CEdtMMma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92" sqref="BI92"/>
    </sheetView>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OPSnqh+i9iMakMR3dJW/GQn0AF9wiprjJCvMHSHRNcPAaa2oYzGr5GgeKt3FOaL7oYzEonze1xJZonJSRl1foA==" saltValue="UtyHvJVTM2QIMwJYjAds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DU116" sqref="DU116"/>
    </sheetView>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DDn/AWa0hm2uB+TpZNv2RX0xnUvZnpAb5SHlbbdX/bWJdM7W2DngSacFw60uv/7q7j/u+eqSYfmYrs7DcIQTHA==" saltValue="572JWpuTcFOw4VraA51x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AK34" sqref="AK34:AO3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515</v>
      </c>
      <c r="G46" s="350" t="s">
        <v>516</v>
      </c>
      <c r="H46" s="350" t="s">
        <v>517</v>
      </c>
      <c r="I46" s="350" t="s">
        <v>518</v>
      </c>
      <c r="J46" s="351" t="s">
        <v>519</v>
      </c>
    </row>
    <row r="47" spans="2:10" ht="57.75" customHeight="1" x14ac:dyDescent="0.2">
      <c r="B47" s="7"/>
      <c r="C47" s="1121" t="s">
        <v>4</v>
      </c>
      <c r="D47" s="1121"/>
      <c r="E47" s="1122"/>
      <c r="F47" s="352">
        <v>9.9</v>
      </c>
      <c r="G47" s="353">
        <v>10.68</v>
      </c>
      <c r="H47" s="353">
        <v>21.89</v>
      </c>
      <c r="I47" s="353">
        <v>20.05</v>
      </c>
      <c r="J47" s="354">
        <v>19.62</v>
      </c>
    </row>
    <row r="48" spans="2:10" ht="57.75" customHeight="1" x14ac:dyDescent="0.2">
      <c r="B48" s="8"/>
      <c r="C48" s="1123" t="s">
        <v>5</v>
      </c>
      <c r="D48" s="1123"/>
      <c r="E48" s="1124"/>
      <c r="F48" s="355">
        <v>2.33</v>
      </c>
      <c r="G48" s="356">
        <v>2.19</v>
      </c>
      <c r="H48" s="356">
        <v>1.86</v>
      </c>
      <c r="I48" s="356">
        <v>1.41</v>
      </c>
      <c r="J48" s="357">
        <v>0.91</v>
      </c>
    </row>
    <row r="49" spans="2:10" ht="57.75" customHeight="1" thickBot="1" x14ac:dyDescent="0.25">
      <c r="B49" s="9"/>
      <c r="C49" s="1125" t="s">
        <v>6</v>
      </c>
      <c r="D49" s="1125"/>
      <c r="E49" s="1126"/>
      <c r="F49" s="358">
        <v>2.2599999999999998</v>
      </c>
      <c r="G49" s="359" t="s">
        <v>520</v>
      </c>
      <c r="H49" s="359">
        <v>10.53</v>
      </c>
      <c r="I49" s="359" t="s">
        <v>521</v>
      </c>
      <c r="J49" s="360" t="s">
        <v>522</v>
      </c>
    </row>
    <row r="50" spans="2:10" ht="13.5" customHeight="1" x14ac:dyDescent="0.2"/>
  </sheetData>
  <sheetProtection algorithmName="SHA-512" hashValue="uv7C/H/FbPH0geG/vuinCycyiwD1C7FR9KCvaTFl4rxlrBRWMC2t5Qx0HoTqTMi+pjVd7jQ7A/PbdKORfI35Xg==" saltValue="hAwVM2dZ7q4buON8j+P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I32" sqref="I32"/>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33" t="s">
        <v>523</v>
      </c>
      <c r="D34" s="1133"/>
      <c r="E34" s="1134"/>
      <c r="F34" s="20">
        <v>0</v>
      </c>
      <c r="G34" s="21">
        <v>1.61</v>
      </c>
      <c r="H34" s="21">
        <v>1.1399999999999999</v>
      </c>
      <c r="I34" s="21">
        <v>0.47</v>
      </c>
      <c r="J34" s="22">
        <v>0.84</v>
      </c>
      <c r="K34" s="10"/>
      <c r="L34" s="10"/>
      <c r="M34" s="10"/>
      <c r="N34" s="10"/>
      <c r="O34" s="10"/>
      <c r="P34" s="10"/>
    </row>
    <row r="35" spans="1:16" ht="39" customHeight="1" x14ac:dyDescent="0.2">
      <c r="A35" s="10"/>
      <c r="B35" s="23"/>
      <c r="C35" s="1127" t="s">
        <v>524</v>
      </c>
      <c r="D35" s="1128"/>
      <c r="E35" s="1129"/>
      <c r="F35" s="24">
        <v>1.82</v>
      </c>
      <c r="G35" s="25">
        <v>2.06</v>
      </c>
      <c r="H35" s="25">
        <v>1.59</v>
      </c>
      <c r="I35" s="25">
        <v>1.0900000000000001</v>
      </c>
      <c r="J35" s="26">
        <v>0.77</v>
      </c>
      <c r="K35" s="10"/>
      <c r="L35" s="10"/>
      <c r="M35" s="10"/>
      <c r="N35" s="10"/>
      <c r="O35" s="10"/>
      <c r="P35" s="10"/>
    </row>
    <row r="36" spans="1:16" ht="39" customHeight="1" x14ac:dyDescent="0.2">
      <c r="A36" s="10"/>
      <c r="B36" s="23"/>
      <c r="C36" s="1127" t="s">
        <v>525</v>
      </c>
      <c r="D36" s="1128"/>
      <c r="E36" s="1129"/>
      <c r="F36" s="24">
        <v>0</v>
      </c>
      <c r="G36" s="25">
        <v>0</v>
      </c>
      <c r="H36" s="25">
        <v>7.0000000000000007E-2</v>
      </c>
      <c r="I36" s="25">
        <v>0.06</v>
      </c>
      <c r="J36" s="26">
        <v>0.36</v>
      </c>
      <c r="K36" s="10"/>
      <c r="L36" s="10"/>
      <c r="M36" s="10"/>
      <c r="N36" s="10"/>
      <c r="O36" s="10"/>
      <c r="P36" s="10"/>
    </row>
    <row r="37" spans="1:16" ht="39" customHeight="1" x14ac:dyDescent="0.2">
      <c r="A37" s="10"/>
      <c r="B37" s="23"/>
      <c r="C37" s="1127" t="s">
        <v>526</v>
      </c>
      <c r="D37" s="1128"/>
      <c r="E37" s="1129"/>
      <c r="F37" s="24">
        <v>0.11</v>
      </c>
      <c r="G37" s="25">
        <v>0.12</v>
      </c>
      <c r="H37" s="25">
        <v>0.1</v>
      </c>
      <c r="I37" s="25">
        <v>0.13</v>
      </c>
      <c r="J37" s="26">
        <v>0.23</v>
      </c>
      <c r="K37" s="10"/>
      <c r="L37" s="10"/>
      <c r="M37" s="10"/>
      <c r="N37" s="10"/>
      <c r="O37" s="10"/>
      <c r="P37" s="10"/>
    </row>
    <row r="38" spans="1:16" ht="39" customHeight="1" x14ac:dyDescent="0.2">
      <c r="A38" s="10"/>
      <c r="B38" s="23"/>
      <c r="C38" s="1127" t="s">
        <v>527</v>
      </c>
      <c r="D38" s="1128"/>
      <c r="E38" s="1129"/>
      <c r="F38" s="24">
        <v>0.11</v>
      </c>
      <c r="G38" s="25">
        <v>0.12</v>
      </c>
      <c r="H38" s="25">
        <v>0.13</v>
      </c>
      <c r="I38" s="25">
        <v>0.14000000000000001</v>
      </c>
      <c r="J38" s="26">
        <v>0.15</v>
      </c>
      <c r="K38" s="10"/>
      <c r="L38" s="10"/>
      <c r="M38" s="10"/>
      <c r="N38" s="10"/>
      <c r="O38" s="10"/>
      <c r="P38" s="10"/>
    </row>
    <row r="39" spans="1:16" ht="39" customHeight="1" x14ac:dyDescent="0.2">
      <c r="A39" s="10"/>
      <c r="B39" s="23"/>
      <c r="C39" s="1127" t="s">
        <v>528</v>
      </c>
      <c r="D39" s="1128"/>
      <c r="E39" s="1129"/>
      <c r="F39" s="24">
        <v>1.08</v>
      </c>
      <c r="G39" s="25">
        <v>1.04</v>
      </c>
      <c r="H39" s="25">
        <v>1</v>
      </c>
      <c r="I39" s="25">
        <v>1.1100000000000001</v>
      </c>
      <c r="J39" s="26">
        <v>0.14000000000000001</v>
      </c>
      <c r="K39" s="10"/>
      <c r="L39" s="10"/>
      <c r="M39" s="10"/>
      <c r="N39" s="10"/>
      <c r="O39" s="10"/>
      <c r="P39" s="10"/>
    </row>
    <row r="40" spans="1:16" ht="39" customHeight="1" x14ac:dyDescent="0.2">
      <c r="A40" s="10"/>
      <c r="B40" s="23"/>
      <c r="C40" s="1127" t="s">
        <v>529</v>
      </c>
      <c r="D40" s="1128"/>
      <c r="E40" s="1129"/>
      <c r="F40" s="24">
        <v>0.02</v>
      </c>
      <c r="G40" s="25">
        <v>0.05</v>
      </c>
      <c r="H40" s="25">
        <v>0.21</v>
      </c>
      <c r="I40" s="25">
        <v>0.05</v>
      </c>
      <c r="J40" s="26">
        <v>0.06</v>
      </c>
      <c r="K40" s="10"/>
      <c r="L40" s="10"/>
      <c r="M40" s="10"/>
      <c r="N40" s="10"/>
      <c r="O40" s="10"/>
      <c r="P40" s="10"/>
    </row>
    <row r="41" spans="1:16" ht="39" customHeight="1" x14ac:dyDescent="0.2">
      <c r="A41" s="10"/>
      <c r="B41" s="23"/>
      <c r="C41" s="1127" t="s">
        <v>530</v>
      </c>
      <c r="D41" s="1128"/>
      <c r="E41" s="1129"/>
      <c r="F41" s="24">
        <v>0.04</v>
      </c>
      <c r="G41" s="25">
        <v>0.03</v>
      </c>
      <c r="H41" s="25">
        <v>0.03</v>
      </c>
      <c r="I41" s="25">
        <v>0.03</v>
      </c>
      <c r="J41" s="26">
        <v>0.03</v>
      </c>
      <c r="K41" s="10"/>
      <c r="L41" s="10"/>
      <c r="M41" s="10"/>
      <c r="N41" s="10"/>
      <c r="O41" s="10"/>
      <c r="P41" s="10"/>
    </row>
    <row r="42" spans="1:16" ht="39" customHeight="1" x14ac:dyDescent="0.2">
      <c r="A42" s="10"/>
      <c r="B42" s="27"/>
      <c r="C42" s="1127" t="s">
        <v>531</v>
      </c>
      <c r="D42" s="1128"/>
      <c r="E42" s="1129"/>
      <c r="F42" s="24" t="s">
        <v>477</v>
      </c>
      <c r="G42" s="25" t="s">
        <v>477</v>
      </c>
      <c r="H42" s="25" t="s">
        <v>477</v>
      </c>
      <c r="I42" s="25" t="s">
        <v>477</v>
      </c>
      <c r="J42" s="26" t="s">
        <v>477</v>
      </c>
      <c r="K42" s="10"/>
      <c r="L42" s="10"/>
      <c r="M42" s="10"/>
      <c r="N42" s="10"/>
      <c r="O42" s="10"/>
      <c r="P42" s="10"/>
    </row>
    <row r="43" spans="1:16" ht="39" customHeight="1" thickBot="1" x14ac:dyDescent="0.25">
      <c r="A43" s="10"/>
      <c r="B43" s="28"/>
      <c r="C43" s="1130" t="s">
        <v>532</v>
      </c>
      <c r="D43" s="1131"/>
      <c r="E43" s="1132"/>
      <c r="F43" s="29">
        <v>0.42</v>
      </c>
      <c r="G43" s="30">
        <v>0.02</v>
      </c>
      <c r="H43" s="30">
        <v>0.01</v>
      </c>
      <c r="I43" s="30">
        <v>0.22</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UXcAMFE+tylEBqP1+cxKbig6KRaLMY/NTfibiY2x2iqeANm1kt5TRCrfdp6mWSx21n3GfCWpThuEiOEFdQctbg==" saltValue="9e6psrYynQRsLYrtH2s9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election activeCell="K57" sqref="K57:O59"/>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114177</v>
      </c>
      <c r="L45" s="48">
        <v>100174</v>
      </c>
      <c r="M45" s="48">
        <v>91567</v>
      </c>
      <c r="N45" s="48">
        <v>91085</v>
      </c>
      <c r="O45" s="49">
        <v>85841</v>
      </c>
      <c r="P45" s="36"/>
      <c r="Q45" s="36"/>
      <c r="R45" s="36"/>
      <c r="S45" s="36"/>
      <c r="T45" s="36"/>
      <c r="U45" s="36"/>
    </row>
    <row r="46" spans="1:21" ht="30.75" customHeight="1" x14ac:dyDescent="0.2">
      <c r="A46" s="36"/>
      <c r="B46" s="1160"/>
      <c r="C46" s="1161"/>
      <c r="D46" s="50"/>
      <c r="E46" s="1137" t="s">
        <v>12</v>
      </c>
      <c r="F46" s="1137"/>
      <c r="G46" s="1137"/>
      <c r="H46" s="1137"/>
      <c r="I46" s="1137"/>
      <c r="J46" s="1138"/>
      <c r="K46" s="51">
        <v>68913</v>
      </c>
      <c r="L46" s="52">
        <v>64223</v>
      </c>
      <c r="M46" s="52">
        <v>35690</v>
      </c>
      <c r="N46" s="52">
        <v>31044</v>
      </c>
      <c r="O46" s="53">
        <v>25075</v>
      </c>
      <c r="P46" s="36"/>
      <c r="Q46" s="36"/>
      <c r="R46" s="36"/>
      <c r="S46" s="36"/>
      <c r="T46" s="36"/>
      <c r="U46" s="36"/>
    </row>
    <row r="47" spans="1:21" ht="30.75" customHeight="1" x14ac:dyDescent="0.2">
      <c r="A47" s="36"/>
      <c r="B47" s="1160"/>
      <c r="C47" s="1161"/>
      <c r="D47" s="50"/>
      <c r="E47" s="1137" t="s">
        <v>13</v>
      </c>
      <c r="F47" s="1137"/>
      <c r="G47" s="1137"/>
      <c r="H47" s="1137"/>
      <c r="I47" s="1137"/>
      <c r="J47" s="1138"/>
      <c r="K47" s="51">
        <v>233466</v>
      </c>
      <c r="L47" s="52">
        <v>242008</v>
      </c>
      <c r="M47" s="52">
        <v>258535</v>
      </c>
      <c r="N47" s="52">
        <v>269309</v>
      </c>
      <c r="O47" s="53">
        <v>265769</v>
      </c>
      <c r="P47" s="36"/>
      <c r="Q47" s="36"/>
      <c r="R47" s="36"/>
      <c r="S47" s="36"/>
      <c r="T47" s="36"/>
      <c r="U47" s="36"/>
    </row>
    <row r="48" spans="1:21" ht="30.75" customHeight="1" x14ac:dyDescent="0.2">
      <c r="A48" s="36"/>
      <c r="B48" s="1160"/>
      <c r="C48" s="1161"/>
      <c r="D48" s="50"/>
      <c r="E48" s="1137" t="s">
        <v>14</v>
      </c>
      <c r="F48" s="1137"/>
      <c r="G48" s="1137"/>
      <c r="H48" s="1137"/>
      <c r="I48" s="1137"/>
      <c r="J48" s="1138"/>
      <c r="K48" s="51">
        <v>7432</v>
      </c>
      <c r="L48" s="52">
        <v>7285</v>
      </c>
      <c r="M48" s="52">
        <v>6769</v>
      </c>
      <c r="N48" s="52">
        <v>7310</v>
      </c>
      <c r="O48" s="53">
        <v>12073</v>
      </c>
      <c r="P48" s="36"/>
      <c r="Q48" s="36"/>
      <c r="R48" s="36"/>
      <c r="S48" s="36"/>
      <c r="T48" s="36"/>
      <c r="U48" s="36"/>
    </row>
    <row r="49" spans="1:21" ht="30.75" customHeight="1" x14ac:dyDescent="0.2">
      <c r="A49" s="36"/>
      <c r="B49" s="1160"/>
      <c r="C49" s="1161"/>
      <c r="D49" s="50"/>
      <c r="E49" s="1137" t="s">
        <v>15</v>
      </c>
      <c r="F49" s="1137"/>
      <c r="G49" s="1137"/>
      <c r="H49" s="1137"/>
      <c r="I49" s="1137"/>
      <c r="J49" s="1138"/>
      <c r="K49" s="51">
        <v>2</v>
      </c>
      <c r="L49" s="52">
        <v>2</v>
      </c>
      <c r="M49" s="52">
        <v>2</v>
      </c>
      <c r="N49" s="52">
        <v>3</v>
      </c>
      <c r="O49" s="53">
        <v>3</v>
      </c>
      <c r="P49" s="36"/>
      <c r="Q49" s="36"/>
      <c r="R49" s="36"/>
      <c r="S49" s="36"/>
      <c r="T49" s="36"/>
      <c r="U49" s="36"/>
    </row>
    <row r="50" spans="1:21" ht="30.75" customHeight="1" x14ac:dyDescent="0.2">
      <c r="A50" s="36"/>
      <c r="B50" s="1160"/>
      <c r="C50" s="1161"/>
      <c r="D50" s="50"/>
      <c r="E50" s="1137" t="s">
        <v>16</v>
      </c>
      <c r="F50" s="1137"/>
      <c r="G50" s="1137"/>
      <c r="H50" s="1137"/>
      <c r="I50" s="1137"/>
      <c r="J50" s="1138"/>
      <c r="K50" s="51">
        <v>4469</v>
      </c>
      <c r="L50" s="52">
        <v>3903</v>
      </c>
      <c r="M50" s="52">
        <v>3532</v>
      </c>
      <c r="N50" s="52">
        <v>4275</v>
      </c>
      <c r="O50" s="53">
        <v>5102</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477</v>
      </c>
      <c r="L51" s="52" t="s">
        <v>477</v>
      </c>
      <c r="M51" s="52" t="s">
        <v>477</v>
      </c>
      <c r="N51" s="52" t="s">
        <v>477</v>
      </c>
      <c r="O51" s="53" t="s">
        <v>477</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244852</v>
      </c>
      <c r="L52" s="52">
        <v>241059</v>
      </c>
      <c r="M52" s="52">
        <v>241744</v>
      </c>
      <c r="N52" s="52">
        <v>238899</v>
      </c>
      <c r="O52" s="53">
        <v>239404</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183607</v>
      </c>
      <c r="L53" s="57">
        <v>176536</v>
      </c>
      <c r="M53" s="57">
        <v>154351</v>
      </c>
      <c r="N53" s="57">
        <v>164127</v>
      </c>
      <c r="O53" s="58">
        <v>154459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533</v>
      </c>
      <c r="P55" s="36"/>
      <c r="Q55" s="36"/>
      <c r="R55" s="36"/>
      <c r="S55" s="36"/>
      <c r="T55" s="36"/>
      <c r="U55" s="36"/>
    </row>
    <row r="56" spans="1:21" ht="30.75" customHeight="1" thickBot="1" x14ac:dyDescent="0.3">
      <c r="A56" s="36"/>
      <c r="B56" s="62"/>
      <c r="C56" s="63"/>
      <c r="D56" s="63"/>
      <c r="E56" s="64"/>
      <c r="F56" s="64"/>
      <c r="G56" s="64"/>
      <c r="H56" s="64"/>
      <c r="I56" s="64"/>
      <c r="J56" s="65" t="s">
        <v>3</v>
      </c>
      <c r="K56" s="66" t="s">
        <v>534</v>
      </c>
      <c r="L56" s="67" t="s">
        <v>535</v>
      </c>
      <c r="M56" s="67" t="s">
        <v>536</v>
      </c>
      <c r="N56" s="67" t="s">
        <v>537</v>
      </c>
      <c r="O56" s="68" t="s">
        <v>538</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163949</v>
      </c>
      <c r="L57" s="70">
        <v>187340</v>
      </c>
      <c r="M57" s="70">
        <v>150667</v>
      </c>
      <c r="N57" s="70">
        <v>194255</v>
      </c>
      <c r="O57" s="71">
        <v>215900</v>
      </c>
      <c r="P57" s="36"/>
      <c r="Q57" s="36"/>
      <c r="R57" s="36"/>
      <c r="S57" s="36"/>
      <c r="T57" s="36"/>
      <c r="U57" s="36"/>
    </row>
    <row r="58" spans="1:21" ht="30.75" customHeight="1" x14ac:dyDescent="0.2">
      <c r="A58" s="36"/>
      <c r="B58" s="1145"/>
      <c r="C58" s="1146"/>
      <c r="D58" s="1152" t="s">
        <v>26</v>
      </c>
      <c r="E58" s="1153"/>
      <c r="F58" s="1153"/>
      <c r="G58" s="1153"/>
      <c r="H58" s="1153"/>
      <c r="I58" s="1153"/>
      <c r="J58" s="1154"/>
      <c r="K58" s="72">
        <v>489947</v>
      </c>
      <c r="L58" s="73">
        <v>575700</v>
      </c>
      <c r="M58" s="73">
        <v>655889</v>
      </c>
      <c r="N58" s="73">
        <v>791088</v>
      </c>
      <c r="O58" s="74">
        <v>887396</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845216</v>
      </c>
      <c r="L59" s="76">
        <v>876010</v>
      </c>
      <c r="M59" s="76">
        <v>859487</v>
      </c>
      <c r="N59" s="76">
        <v>941561</v>
      </c>
      <c r="O59" s="77">
        <v>1004002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X3STvj/xIGEXn91/gwB3tVZK4rf2x6rl3jrZ7e4V1DWGNKKOblIPgbRFmDy1Njg4zLyKV8WzqQyzmtkKp0pdA==" saltValue="ter/Ihp1QOb5pqMi9kGR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election activeCell="AK34" sqref="AK34:AO34"/>
    </sheetView>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515</v>
      </c>
      <c r="J40" s="363" t="s">
        <v>516</v>
      </c>
      <c r="K40" s="363" t="s">
        <v>517</v>
      </c>
      <c r="L40" s="363" t="s">
        <v>518</v>
      </c>
      <c r="M40" s="364" t="s">
        <v>519</v>
      </c>
    </row>
    <row r="41" spans="2:13" ht="27.75" customHeight="1" x14ac:dyDescent="0.2">
      <c r="B41" s="1178" t="s">
        <v>30</v>
      </c>
      <c r="C41" s="1179"/>
      <c r="D41" s="87"/>
      <c r="E41" s="1180" t="s">
        <v>31</v>
      </c>
      <c r="F41" s="1180"/>
      <c r="G41" s="1180"/>
      <c r="H41" s="1181"/>
      <c r="I41" s="365">
        <v>5799160</v>
      </c>
      <c r="J41" s="366">
        <v>5840365</v>
      </c>
      <c r="K41" s="366">
        <v>5986771</v>
      </c>
      <c r="L41" s="366">
        <v>5826378</v>
      </c>
      <c r="M41" s="367">
        <v>5668922</v>
      </c>
    </row>
    <row r="42" spans="2:13" ht="27.75" customHeight="1" x14ac:dyDescent="0.2">
      <c r="B42" s="1168"/>
      <c r="C42" s="1169"/>
      <c r="D42" s="88"/>
      <c r="E42" s="1172" t="s">
        <v>32</v>
      </c>
      <c r="F42" s="1172"/>
      <c r="G42" s="1172"/>
      <c r="H42" s="1173"/>
      <c r="I42" s="368">
        <v>37463</v>
      </c>
      <c r="J42" s="369">
        <v>32758</v>
      </c>
      <c r="K42" s="369">
        <v>28393</v>
      </c>
      <c r="L42" s="369">
        <v>35314</v>
      </c>
      <c r="M42" s="370">
        <v>35165</v>
      </c>
    </row>
    <row r="43" spans="2:13" ht="27.75" customHeight="1" x14ac:dyDescent="0.2">
      <c r="B43" s="1168"/>
      <c r="C43" s="1169"/>
      <c r="D43" s="88"/>
      <c r="E43" s="1172" t="s">
        <v>33</v>
      </c>
      <c r="F43" s="1172"/>
      <c r="G43" s="1172"/>
      <c r="H43" s="1173"/>
      <c r="I43" s="368">
        <v>137961</v>
      </c>
      <c r="J43" s="369">
        <v>124301</v>
      </c>
      <c r="K43" s="369">
        <v>128174</v>
      </c>
      <c r="L43" s="369">
        <v>123998</v>
      </c>
      <c r="M43" s="370">
        <v>121124</v>
      </c>
    </row>
    <row r="44" spans="2:13" ht="27.75" customHeight="1" x14ac:dyDescent="0.2">
      <c r="B44" s="1168"/>
      <c r="C44" s="1169"/>
      <c r="D44" s="88"/>
      <c r="E44" s="1172" t="s">
        <v>34</v>
      </c>
      <c r="F44" s="1172"/>
      <c r="G44" s="1172"/>
      <c r="H44" s="1173"/>
      <c r="I44" s="368">
        <v>14</v>
      </c>
      <c r="J44" s="369">
        <v>12</v>
      </c>
      <c r="K44" s="369">
        <v>10</v>
      </c>
      <c r="L44" s="369">
        <v>9</v>
      </c>
      <c r="M44" s="370">
        <v>5</v>
      </c>
    </row>
    <row r="45" spans="2:13" ht="27.75" customHeight="1" x14ac:dyDescent="0.2">
      <c r="B45" s="1168"/>
      <c r="C45" s="1169"/>
      <c r="D45" s="88"/>
      <c r="E45" s="1172" t="s">
        <v>35</v>
      </c>
      <c r="F45" s="1172"/>
      <c r="G45" s="1172"/>
      <c r="H45" s="1173"/>
      <c r="I45" s="368">
        <v>363802</v>
      </c>
      <c r="J45" s="369">
        <v>362501</v>
      </c>
      <c r="K45" s="369">
        <v>366403</v>
      </c>
      <c r="L45" s="369">
        <v>364969</v>
      </c>
      <c r="M45" s="370">
        <v>377141</v>
      </c>
    </row>
    <row r="46" spans="2:13" ht="27.75" customHeight="1" x14ac:dyDescent="0.2">
      <c r="B46" s="1168"/>
      <c r="C46" s="1169"/>
      <c r="D46" s="89"/>
      <c r="E46" s="1182" t="s">
        <v>36</v>
      </c>
      <c r="F46" s="1182"/>
      <c r="G46" s="1182"/>
      <c r="H46" s="1183"/>
      <c r="I46" s="368">
        <v>24550</v>
      </c>
      <c r="J46" s="369">
        <v>6742</v>
      </c>
      <c r="K46" s="369">
        <v>3204</v>
      </c>
      <c r="L46" s="369">
        <v>2754</v>
      </c>
      <c r="M46" s="370">
        <v>45098</v>
      </c>
    </row>
    <row r="47" spans="2:13" ht="27.75" customHeight="1" x14ac:dyDescent="0.2">
      <c r="B47" s="1168"/>
      <c r="C47" s="1169"/>
      <c r="D47" s="90"/>
      <c r="E47" s="1184" t="s">
        <v>37</v>
      </c>
      <c r="F47" s="1185"/>
      <c r="G47" s="1185"/>
      <c r="H47" s="1186"/>
      <c r="I47" s="368" t="s">
        <v>477</v>
      </c>
      <c r="J47" s="369" t="s">
        <v>477</v>
      </c>
      <c r="K47" s="369" t="s">
        <v>477</v>
      </c>
      <c r="L47" s="369" t="s">
        <v>477</v>
      </c>
      <c r="M47" s="370" t="s">
        <v>477</v>
      </c>
    </row>
    <row r="48" spans="2:13" ht="27.75" customHeight="1" x14ac:dyDescent="0.2">
      <c r="B48" s="1168"/>
      <c r="C48" s="1169"/>
      <c r="D48" s="88"/>
      <c r="E48" s="1172" t="s">
        <v>38</v>
      </c>
      <c r="F48" s="1172"/>
      <c r="G48" s="1172"/>
      <c r="H48" s="1173"/>
      <c r="I48" s="368" t="s">
        <v>477</v>
      </c>
      <c r="J48" s="369" t="s">
        <v>477</v>
      </c>
      <c r="K48" s="369" t="s">
        <v>477</v>
      </c>
      <c r="L48" s="369" t="s">
        <v>477</v>
      </c>
      <c r="M48" s="370" t="s">
        <v>477</v>
      </c>
    </row>
    <row r="49" spans="2:13" ht="27.75" customHeight="1" x14ac:dyDescent="0.2">
      <c r="B49" s="1170"/>
      <c r="C49" s="1171"/>
      <c r="D49" s="88"/>
      <c r="E49" s="1172" t="s">
        <v>39</v>
      </c>
      <c r="F49" s="1172"/>
      <c r="G49" s="1172"/>
      <c r="H49" s="1173"/>
      <c r="I49" s="368" t="s">
        <v>477</v>
      </c>
      <c r="J49" s="369" t="s">
        <v>477</v>
      </c>
      <c r="K49" s="369" t="s">
        <v>477</v>
      </c>
      <c r="L49" s="369" t="s">
        <v>477</v>
      </c>
      <c r="M49" s="370" t="s">
        <v>477</v>
      </c>
    </row>
    <row r="50" spans="2:13" ht="27.75" customHeight="1" x14ac:dyDescent="0.2">
      <c r="B50" s="1166" t="s">
        <v>40</v>
      </c>
      <c r="C50" s="1167"/>
      <c r="D50" s="91"/>
      <c r="E50" s="1172" t="s">
        <v>41</v>
      </c>
      <c r="F50" s="1172"/>
      <c r="G50" s="1172"/>
      <c r="H50" s="1173"/>
      <c r="I50" s="368">
        <v>852702</v>
      </c>
      <c r="J50" s="369">
        <v>944683</v>
      </c>
      <c r="K50" s="369">
        <v>1268322</v>
      </c>
      <c r="L50" s="369">
        <v>1320914</v>
      </c>
      <c r="M50" s="370">
        <v>1368458</v>
      </c>
    </row>
    <row r="51" spans="2:13" ht="27.75" customHeight="1" x14ac:dyDescent="0.2">
      <c r="B51" s="1168"/>
      <c r="C51" s="1169"/>
      <c r="D51" s="88"/>
      <c r="E51" s="1172" t="s">
        <v>42</v>
      </c>
      <c r="F51" s="1172"/>
      <c r="G51" s="1172"/>
      <c r="H51" s="1173"/>
      <c r="I51" s="368">
        <v>368168</v>
      </c>
      <c r="J51" s="369">
        <v>362138</v>
      </c>
      <c r="K51" s="369">
        <v>343178</v>
      </c>
      <c r="L51" s="369">
        <v>325677</v>
      </c>
      <c r="M51" s="370">
        <v>296824</v>
      </c>
    </row>
    <row r="52" spans="2:13" ht="27.75" customHeight="1" x14ac:dyDescent="0.2">
      <c r="B52" s="1170"/>
      <c r="C52" s="1171"/>
      <c r="D52" s="88"/>
      <c r="E52" s="1172" t="s">
        <v>43</v>
      </c>
      <c r="F52" s="1172"/>
      <c r="G52" s="1172"/>
      <c r="H52" s="1173"/>
      <c r="I52" s="368">
        <v>2903039</v>
      </c>
      <c r="J52" s="369">
        <v>2936233</v>
      </c>
      <c r="K52" s="369">
        <v>2977962</v>
      </c>
      <c r="L52" s="369">
        <v>2914704</v>
      </c>
      <c r="M52" s="370">
        <v>2809354</v>
      </c>
    </row>
    <row r="53" spans="2:13" ht="27.75" customHeight="1" thickBot="1" x14ac:dyDescent="0.25">
      <c r="B53" s="1174" t="s">
        <v>20</v>
      </c>
      <c r="C53" s="1175"/>
      <c r="D53" s="92"/>
      <c r="E53" s="1176" t="s">
        <v>44</v>
      </c>
      <c r="F53" s="1176"/>
      <c r="G53" s="1176"/>
      <c r="H53" s="1177"/>
      <c r="I53" s="371">
        <v>2239040</v>
      </c>
      <c r="J53" s="372">
        <v>2123624</v>
      </c>
      <c r="K53" s="372">
        <v>1923494</v>
      </c>
      <c r="L53" s="372">
        <v>1792126</v>
      </c>
      <c r="M53" s="373">
        <v>1772819</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930FXhZVrT5m2XRUFlElGn7GCnBGIL0Hba9zHGnwDOmgRLZ9nYxXWEEjB6DMNtHmL9E6d76QkyGhpMYIM3x4nA==" saltValue="dPUVrUVBtJC1fmGAiTZ2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56" sqref="H5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517</v>
      </c>
      <c r="G54" s="100" t="s">
        <v>518</v>
      </c>
      <c r="H54" s="101" t="s">
        <v>519</v>
      </c>
    </row>
    <row r="55" spans="2:8" ht="52.5" customHeight="1" x14ac:dyDescent="0.2">
      <c r="B55" s="102"/>
      <c r="C55" s="1195" t="s">
        <v>46</v>
      </c>
      <c r="D55" s="1195"/>
      <c r="E55" s="1196"/>
      <c r="F55" s="103">
        <v>367907</v>
      </c>
      <c r="G55" s="103">
        <v>333180</v>
      </c>
      <c r="H55" s="104">
        <v>334936</v>
      </c>
    </row>
    <row r="56" spans="2:8" ht="52.5" customHeight="1" x14ac:dyDescent="0.2">
      <c r="B56" s="105"/>
      <c r="C56" s="1197" t="s">
        <v>47</v>
      </c>
      <c r="D56" s="1197"/>
      <c r="E56" s="1198"/>
      <c r="F56" s="106">
        <v>22247</v>
      </c>
      <c r="G56" s="106">
        <v>21327</v>
      </c>
      <c r="H56" s="107">
        <v>9904</v>
      </c>
    </row>
    <row r="57" spans="2:8" ht="53.25" customHeight="1" x14ac:dyDescent="0.2">
      <c r="B57" s="105"/>
      <c r="C57" s="1199" t="s">
        <v>48</v>
      </c>
      <c r="D57" s="1199"/>
      <c r="E57" s="1200"/>
      <c r="F57" s="108">
        <v>120286</v>
      </c>
      <c r="G57" s="108">
        <v>120825</v>
      </c>
      <c r="H57" s="109">
        <v>116875</v>
      </c>
    </row>
    <row r="58" spans="2:8" ht="45.75" customHeight="1" x14ac:dyDescent="0.2">
      <c r="B58" s="110"/>
      <c r="C58" s="1187" t="s">
        <v>583</v>
      </c>
      <c r="D58" s="1188"/>
      <c r="E58" s="1189"/>
      <c r="F58" s="111">
        <v>34975</v>
      </c>
      <c r="G58" s="111">
        <v>30527</v>
      </c>
      <c r="H58" s="112">
        <v>30003</v>
      </c>
    </row>
    <row r="59" spans="2:8" ht="45.75" customHeight="1" x14ac:dyDescent="0.2">
      <c r="B59" s="110"/>
      <c r="C59" s="1187" t="s">
        <v>584</v>
      </c>
      <c r="D59" s="1188"/>
      <c r="E59" s="1189"/>
      <c r="F59" s="111">
        <v>21454</v>
      </c>
      <c r="G59" s="111">
        <v>24876</v>
      </c>
      <c r="H59" s="112">
        <v>24317</v>
      </c>
    </row>
    <row r="60" spans="2:8" ht="45.75" customHeight="1" x14ac:dyDescent="0.2">
      <c r="B60" s="110"/>
      <c r="C60" s="1187" t="s">
        <v>585</v>
      </c>
      <c r="D60" s="1188"/>
      <c r="E60" s="1189"/>
      <c r="F60" s="111">
        <v>14275</v>
      </c>
      <c r="G60" s="111">
        <v>15334</v>
      </c>
      <c r="H60" s="112">
        <v>11772</v>
      </c>
    </row>
    <row r="61" spans="2:8" ht="45.75" customHeight="1" x14ac:dyDescent="0.2">
      <c r="B61" s="110"/>
      <c r="C61" s="1187" t="s">
        <v>586</v>
      </c>
      <c r="D61" s="1188"/>
      <c r="E61" s="1189"/>
      <c r="F61" s="111">
        <v>11567</v>
      </c>
      <c r="G61" s="111">
        <v>10922</v>
      </c>
      <c r="H61" s="112">
        <v>10296</v>
      </c>
    </row>
    <row r="62" spans="2:8" ht="45.75" customHeight="1" thickBot="1" x14ac:dyDescent="0.25">
      <c r="B62" s="113"/>
      <c r="C62" s="1190" t="s">
        <v>587</v>
      </c>
      <c r="D62" s="1191"/>
      <c r="E62" s="1192"/>
      <c r="F62" s="114">
        <v>8918</v>
      </c>
      <c r="G62" s="114">
        <v>8920</v>
      </c>
      <c r="H62" s="115">
        <v>8923</v>
      </c>
    </row>
    <row r="63" spans="2:8" ht="52.5" customHeight="1" thickBot="1" x14ac:dyDescent="0.25">
      <c r="B63" s="116"/>
      <c r="C63" s="1193" t="s">
        <v>49</v>
      </c>
      <c r="D63" s="1193"/>
      <c r="E63" s="1194"/>
      <c r="F63" s="117">
        <v>510440</v>
      </c>
      <c r="G63" s="117">
        <v>475332</v>
      </c>
      <c r="H63" s="118">
        <v>461715</v>
      </c>
    </row>
    <row r="64" spans="2:8" ht="13" x14ac:dyDescent="0.2"/>
  </sheetData>
  <sheetProtection algorithmName="SHA-512" hashValue="wrGSNW90I2b176Q+3cn7sPIRUYAz2X6yIE2WlRPOT8SkM9GiKCk5VHBw/MhtJ2O9EY2356WzrTa3qSRt7OUG7A==" saltValue="m/qL61sYhJoGujMxQKD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19687</v>
      </c>
      <c r="E3" s="137"/>
      <c r="F3" s="138">
        <v>42833</v>
      </c>
      <c r="G3" s="139"/>
      <c r="H3" s="140"/>
    </row>
    <row r="4" spans="1:8" x14ac:dyDescent="0.2">
      <c r="A4" s="141"/>
      <c r="B4" s="142"/>
      <c r="C4" s="143"/>
      <c r="D4" s="144">
        <v>6897</v>
      </c>
      <c r="E4" s="145"/>
      <c r="F4" s="146">
        <v>15211</v>
      </c>
      <c r="G4" s="147"/>
      <c r="H4" s="148"/>
    </row>
    <row r="5" spans="1:8" x14ac:dyDescent="0.2">
      <c r="A5" s="129" t="s">
        <v>510</v>
      </c>
      <c r="B5" s="134"/>
      <c r="C5" s="135"/>
      <c r="D5" s="136">
        <v>19739</v>
      </c>
      <c r="E5" s="137"/>
      <c r="F5" s="138">
        <v>46888</v>
      </c>
      <c r="G5" s="139"/>
      <c r="H5" s="140"/>
    </row>
    <row r="6" spans="1:8" x14ac:dyDescent="0.2">
      <c r="A6" s="141"/>
      <c r="B6" s="142"/>
      <c r="C6" s="143"/>
      <c r="D6" s="144">
        <v>5807</v>
      </c>
      <c r="E6" s="145"/>
      <c r="F6" s="146">
        <v>14375</v>
      </c>
      <c r="G6" s="147"/>
      <c r="H6" s="148"/>
    </row>
    <row r="7" spans="1:8" x14ac:dyDescent="0.2">
      <c r="A7" s="129" t="s">
        <v>511</v>
      </c>
      <c r="B7" s="134"/>
      <c r="C7" s="135"/>
      <c r="D7" s="136">
        <v>21759</v>
      </c>
      <c r="E7" s="137"/>
      <c r="F7" s="138">
        <v>46574</v>
      </c>
      <c r="G7" s="139"/>
      <c r="H7" s="140"/>
    </row>
    <row r="8" spans="1:8" x14ac:dyDescent="0.2">
      <c r="A8" s="141"/>
      <c r="B8" s="142"/>
      <c r="C8" s="143"/>
      <c r="D8" s="144">
        <v>6717</v>
      </c>
      <c r="E8" s="145"/>
      <c r="F8" s="146">
        <v>14394</v>
      </c>
      <c r="G8" s="147"/>
      <c r="H8" s="148"/>
    </row>
    <row r="9" spans="1:8" x14ac:dyDescent="0.2">
      <c r="A9" s="129" t="s">
        <v>512</v>
      </c>
      <c r="B9" s="134"/>
      <c r="C9" s="135"/>
      <c r="D9" s="136">
        <v>21114</v>
      </c>
      <c r="E9" s="137"/>
      <c r="F9" s="138">
        <v>44729</v>
      </c>
      <c r="G9" s="139"/>
      <c r="H9" s="140"/>
    </row>
    <row r="10" spans="1:8" x14ac:dyDescent="0.2">
      <c r="A10" s="141"/>
      <c r="B10" s="142"/>
      <c r="C10" s="143"/>
      <c r="D10" s="144">
        <v>8447</v>
      </c>
      <c r="E10" s="145"/>
      <c r="F10" s="146">
        <v>15395</v>
      </c>
      <c r="G10" s="147"/>
      <c r="H10" s="148"/>
    </row>
    <row r="11" spans="1:8" x14ac:dyDescent="0.2">
      <c r="A11" s="129" t="s">
        <v>513</v>
      </c>
      <c r="B11" s="134"/>
      <c r="C11" s="135"/>
      <c r="D11" s="136">
        <v>21399</v>
      </c>
      <c r="E11" s="137"/>
      <c r="F11" s="138">
        <v>44130</v>
      </c>
      <c r="G11" s="139"/>
      <c r="H11" s="140"/>
    </row>
    <row r="12" spans="1:8" x14ac:dyDescent="0.2">
      <c r="A12" s="141"/>
      <c r="B12" s="142"/>
      <c r="C12" s="149"/>
      <c r="D12" s="144">
        <v>9025</v>
      </c>
      <c r="E12" s="145"/>
      <c r="F12" s="146">
        <v>15920</v>
      </c>
      <c r="G12" s="147"/>
      <c r="H12" s="148"/>
    </row>
    <row r="13" spans="1:8" x14ac:dyDescent="0.2">
      <c r="A13" s="129"/>
      <c r="B13" s="134"/>
      <c r="C13" s="150"/>
      <c r="D13" s="151">
        <v>20740</v>
      </c>
      <c r="E13" s="152"/>
      <c r="F13" s="153">
        <v>45031</v>
      </c>
      <c r="G13" s="154"/>
      <c r="H13" s="140"/>
    </row>
    <row r="14" spans="1:8" x14ac:dyDescent="0.2">
      <c r="A14" s="141"/>
      <c r="B14" s="142"/>
      <c r="C14" s="143"/>
      <c r="D14" s="144">
        <v>7379</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2.33</v>
      </c>
      <c r="C19" s="155">
        <f>ROUND(VALUE(SUBSTITUTE(実質収支比率等に係る経年分析!G$48,"▲","-")),2)</f>
        <v>2.19</v>
      </c>
      <c r="D19" s="155">
        <f>ROUND(VALUE(SUBSTITUTE(実質収支比率等に係る経年分析!H$48,"▲","-")),2)</f>
        <v>1.86</v>
      </c>
      <c r="E19" s="155">
        <f>ROUND(VALUE(SUBSTITUTE(実質収支比率等に係る経年分析!I$48,"▲","-")),2)</f>
        <v>1.41</v>
      </c>
      <c r="F19" s="155">
        <f>ROUND(VALUE(SUBSTITUTE(実質収支比率等に係る経年分析!J$48,"▲","-")),2)</f>
        <v>0.91</v>
      </c>
    </row>
    <row r="20" spans="1:11" x14ac:dyDescent="0.2">
      <c r="A20" s="155" t="s">
        <v>54</v>
      </c>
      <c r="B20" s="155">
        <f>ROUND(VALUE(SUBSTITUTE(実質収支比率等に係る経年分析!F$47,"▲","-")),2)</f>
        <v>9.9</v>
      </c>
      <c r="C20" s="155">
        <f>ROUND(VALUE(SUBSTITUTE(実質収支比率等に係る経年分析!G$47,"▲","-")),2)</f>
        <v>10.68</v>
      </c>
      <c r="D20" s="155">
        <f>ROUND(VALUE(SUBSTITUTE(実質収支比率等に係る経年分析!H$47,"▲","-")),2)</f>
        <v>21.89</v>
      </c>
      <c r="E20" s="155">
        <f>ROUND(VALUE(SUBSTITUTE(実質収支比率等に係る経年分析!I$47,"▲","-")),2)</f>
        <v>20.05</v>
      </c>
      <c r="F20" s="155">
        <f>ROUND(VALUE(SUBSTITUTE(実質収支比率等に係る経年分析!J$47,"▲","-")),2)</f>
        <v>19.62</v>
      </c>
    </row>
    <row r="21" spans="1:11" x14ac:dyDescent="0.2">
      <c r="A21" s="155" t="s">
        <v>55</v>
      </c>
      <c r="B21" s="155">
        <f>IF(ISNUMBER(VALUE(SUBSTITUTE(実質収支比率等に係る経年分析!F$49,"▲","-"))),ROUND(VALUE(SUBSTITUTE(実質収支比率等に係る経年分析!F$49,"▲","-")),2),NA())</f>
        <v>2.2599999999999998</v>
      </c>
      <c r="C21" s="155">
        <f>IF(ISNUMBER(VALUE(SUBSTITUTE(実質収支比率等に係る経年分析!G$49,"▲","-"))),ROUND(VALUE(SUBSTITUTE(実質収支比率等に係る経年分析!G$49,"▲","-")),2),NA())</f>
        <v>-0.11</v>
      </c>
      <c r="D21" s="155">
        <f>IF(ISNUMBER(VALUE(SUBSTITUTE(実質収支比率等に係る経年分析!H$49,"▲","-"))),ROUND(VALUE(SUBSTITUTE(実質収支比率等に係る経年分析!H$49,"▲","-")),2),NA())</f>
        <v>10.53</v>
      </c>
      <c r="E21" s="155">
        <f>IF(ISNUMBER(VALUE(SUBSTITUTE(実質収支比率等に係る経年分析!I$49,"▲","-"))),ROUND(VALUE(SUBSTITUTE(実質収支比率等に係る経年分析!I$49,"▲","-")),2),NA())</f>
        <v>-3.37</v>
      </c>
      <c r="F21" s="155">
        <f>IF(ISNUMBER(VALUE(SUBSTITUTE(実質収支比率等に係る経年分析!J$49,"▲","-"))),ROUND(VALUE(SUBSTITUTE(実質収支比率等に係る経年分析!J$49,"▲","-")),2),NA())</f>
        <v>-0.89</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0.42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0.01</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0.02</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公債管理特別会計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0.04</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0.03</v>
      </c>
    </row>
    <row r="30" spans="1:11" x14ac:dyDescent="0.2">
      <c r="A30" s="156" t="str">
        <f>IF(連結実質赤字比率に係る赤字・黒字の構成分析!C$40="",NA(),連結実質赤字比率に係る赤字・黒字の構成分析!C$40)</f>
        <v>大阪府営住宅事業特別会計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0.02</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0.21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0.06</v>
      </c>
    </row>
    <row r="31" spans="1:11" x14ac:dyDescent="0.2">
      <c r="A31" s="156" t="str">
        <f>IF(連結実質赤字比率に係る赤字・黒字の構成分析!C$39="",NA(),連結実質赤字比率に係る赤字・黒字の構成分析!C$39)</f>
        <v>大阪府まちづくり促進事業会計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1.08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1.04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1.1100000000000001</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0.14000000000000001</v>
      </c>
    </row>
    <row r="32" spans="1:11" x14ac:dyDescent="0.2">
      <c r="A32" s="156" t="str">
        <f>IF(連結実質赤字比率に係る赤字・黒字の構成分析!C$38="",NA(),連結実質赤字比率に係る赤字・黒字の構成分析!C$38)</f>
        <v>大阪府中央卸売市場事業会計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0.14000000000000001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0.15</v>
      </c>
    </row>
    <row r="33" spans="1:16" x14ac:dyDescent="0.2">
      <c r="A33" s="156" t="str">
        <f>IF(連結実質赤字比率に係る赤字・黒字の構成分析!C$37="",NA(),連結実質赤字比率に係る赤字・黒字の構成分析!C$37)</f>
        <v>大阪府流域下水道事業会計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0.11</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0.12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0.13</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0.23</v>
      </c>
    </row>
    <row r="34" spans="1:16" x14ac:dyDescent="0.2">
      <c r="A34" s="156" t="str">
        <f>IF(連結実質赤字比率に係る赤字・黒字の構成分析!C$36="",NA(),連結実質赤字比率に係る赤字・黒字の構成分析!C$36)</f>
        <v>港湾整備事業特別会計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7.0000000000000007E-2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0.06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0.36</v>
      </c>
    </row>
    <row r="35" spans="1:16" x14ac:dyDescent="0.2">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1.82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2.06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1.59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1.0900000000000001</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0.77</v>
      </c>
    </row>
    <row r="36" spans="1:16" x14ac:dyDescent="0.2">
      <c r="A36" s="156" t="str">
        <f>IF(連結実質赤字比率に係る赤字・黒字の構成分析!C$34="",NA(),連結実質赤字比率に係る赤字・黒字の構成分析!C$34)</f>
        <v>国民健康保険特別会計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1.61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1.1399999999999999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0.47</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0.84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244852</v>
      </c>
      <c r="E42" s="157"/>
      <c r="F42" s="157"/>
      <c r="G42" s="157">
        <f>'実質公債費比率（分子）の構造'!L$52</f>
        <v>241059</v>
      </c>
      <c r="H42" s="157"/>
      <c r="I42" s="157"/>
      <c r="J42" s="157">
        <f>'実質公債費比率（分子）の構造'!M$52</f>
        <v>241744</v>
      </c>
      <c r="K42" s="157"/>
      <c r="L42" s="157"/>
      <c r="M42" s="157">
        <f>'実質公債費比率（分子）の構造'!N$52</f>
        <v>238899</v>
      </c>
      <c r="N42" s="157"/>
      <c r="O42" s="157"/>
      <c r="P42" s="157">
        <f>'実質公債費比率（分子）の構造'!O$52</f>
        <v>239404</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4469</v>
      </c>
      <c r="C44" s="157"/>
      <c r="D44" s="157"/>
      <c r="E44" s="157">
        <f>'実質公債費比率（分子）の構造'!L$50</f>
        <v>3903</v>
      </c>
      <c r="F44" s="157"/>
      <c r="G44" s="157"/>
      <c r="H44" s="157">
        <f>'実質公債費比率（分子）の構造'!M$50</f>
        <v>3532</v>
      </c>
      <c r="I44" s="157"/>
      <c r="J44" s="157"/>
      <c r="K44" s="157">
        <f>'実質公債費比率（分子）の構造'!N$50</f>
        <v>4275</v>
      </c>
      <c r="L44" s="157"/>
      <c r="M44" s="157"/>
      <c r="N44" s="157">
        <f>'実質公債費比率（分子）の構造'!O$50</f>
        <v>5102</v>
      </c>
      <c r="O44" s="157"/>
      <c r="P44" s="157"/>
    </row>
    <row r="45" spans="1:16" x14ac:dyDescent="0.2">
      <c r="A45" s="157" t="s">
        <v>64</v>
      </c>
      <c r="B45" s="157">
        <f>'実質公債費比率（分子）の構造'!K$49</f>
        <v>2</v>
      </c>
      <c r="C45" s="157"/>
      <c r="D45" s="157"/>
      <c r="E45" s="157">
        <f>'実質公債費比率（分子）の構造'!L$49</f>
        <v>2</v>
      </c>
      <c r="F45" s="157"/>
      <c r="G45" s="157"/>
      <c r="H45" s="157">
        <f>'実質公債費比率（分子）の構造'!M$49</f>
        <v>2</v>
      </c>
      <c r="I45" s="157"/>
      <c r="J45" s="157"/>
      <c r="K45" s="157">
        <f>'実質公債費比率（分子）の構造'!N$49</f>
        <v>3</v>
      </c>
      <c r="L45" s="157"/>
      <c r="M45" s="157"/>
      <c r="N45" s="157">
        <f>'実質公債費比率（分子）の構造'!O$49</f>
        <v>3</v>
      </c>
      <c r="O45" s="157"/>
      <c r="P45" s="157"/>
    </row>
    <row r="46" spans="1:16" x14ac:dyDescent="0.2">
      <c r="A46" s="157" t="s">
        <v>65</v>
      </c>
      <c r="B46" s="157">
        <f>'実質公債費比率（分子）の構造'!K$48</f>
        <v>7432</v>
      </c>
      <c r="C46" s="157"/>
      <c r="D46" s="157"/>
      <c r="E46" s="157">
        <f>'実質公債費比率（分子）の構造'!L$48</f>
        <v>7285</v>
      </c>
      <c r="F46" s="157"/>
      <c r="G46" s="157"/>
      <c r="H46" s="157">
        <f>'実質公債費比率（分子）の構造'!M$48</f>
        <v>6769</v>
      </c>
      <c r="I46" s="157"/>
      <c r="J46" s="157"/>
      <c r="K46" s="157">
        <f>'実質公債費比率（分子）の構造'!N$48</f>
        <v>7310</v>
      </c>
      <c r="L46" s="157"/>
      <c r="M46" s="157"/>
      <c r="N46" s="157">
        <f>'実質公債費比率（分子）の構造'!O$48</f>
        <v>12073</v>
      </c>
      <c r="O46" s="157"/>
      <c r="P46" s="157"/>
    </row>
    <row r="47" spans="1:16" x14ac:dyDescent="0.2">
      <c r="A47" s="157" t="s">
        <v>13</v>
      </c>
      <c r="B47" s="157">
        <f>'実質公債費比率（分子）の構造'!K$47</f>
        <v>233466</v>
      </c>
      <c r="C47" s="157"/>
      <c r="D47" s="157"/>
      <c r="E47" s="157">
        <f>'実質公債費比率（分子）の構造'!L$47</f>
        <v>242008</v>
      </c>
      <c r="F47" s="157"/>
      <c r="G47" s="157"/>
      <c r="H47" s="157">
        <f>'実質公債費比率（分子）の構造'!M$47</f>
        <v>258535</v>
      </c>
      <c r="I47" s="157"/>
      <c r="J47" s="157"/>
      <c r="K47" s="157">
        <f>'実質公債費比率（分子）の構造'!N$47</f>
        <v>269309</v>
      </c>
      <c r="L47" s="157"/>
      <c r="M47" s="157"/>
      <c r="N47" s="157">
        <f>'実質公債費比率（分子）の構造'!O$47</f>
        <v>265769</v>
      </c>
      <c r="O47" s="157"/>
      <c r="P47" s="157"/>
    </row>
    <row r="48" spans="1:16" x14ac:dyDescent="0.2">
      <c r="A48" s="157" t="s">
        <v>66</v>
      </c>
      <c r="B48" s="157">
        <f>'実質公債費比率（分子）の構造'!K$46</f>
        <v>68913</v>
      </c>
      <c r="C48" s="157"/>
      <c r="D48" s="157"/>
      <c r="E48" s="157">
        <f>'実質公債費比率（分子）の構造'!L$46</f>
        <v>64223</v>
      </c>
      <c r="F48" s="157"/>
      <c r="G48" s="157"/>
      <c r="H48" s="157">
        <f>'実質公債費比率（分子）の構造'!M$46</f>
        <v>35690</v>
      </c>
      <c r="I48" s="157"/>
      <c r="J48" s="157"/>
      <c r="K48" s="157">
        <f>'実質公債費比率（分子）の構造'!N$46</f>
        <v>31044</v>
      </c>
      <c r="L48" s="157"/>
      <c r="M48" s="157"/>
      <c r="N48" s="157">
        <f>'実質公債費比率（分子）の構造'!O$46</f>
        <v>25075</v>
      </c>
      <c r="O48" s="157"/>
      <c r="P48" s="157"/>
    </row>
    <row r="49" spans="1:16" x14ac:dyDescent="0.2">
      <c r="A49" s="157" t="s">
        <v>67</v>
      </c>
      <c r="B49" s="157">
        <f>'実質公債費比率（分子）の構造'!K$45</f>
        <v>114177</v>
      </c>
      <c r="C49" s="157"/>
      <c r="D49" s="157"/>
      <c r="E49" s="157">
        <f>'実質公債費比率（分子）の構造'!L$45</f>
        <v>100174</v>
      </c>
      <c r="F49" s="157"/>
      <c r="G49" s="157"/>
      <c r="H49" s="157">
        <f>'実質公債費比率（分子）の構造'!M$45</f>
        <v>91567</v>
      </c>
      <c r="I49" s="157"/>
      <c r="J49" s="157"/>
      <c r="K49" s="157">
        <f>'実質公債費比率（分子）の構造'!N$45</f>
        <v>91085</v>
      </c>
      <c r="L49" s="157"/>
      <c r="M49" s="157"/>
      <c r="N49" s="157">
        <f>'実質公債費比率（分子）の構造'!O$45</f>
        <v>85841</v>
      </c>
      <c r="O49" s="157"/>
      <c r="P49" s="157"/>
    </row>
    <row r="50" spans="1:16" x14ac:dyDescent="0.2">
      <c r="A50" s="157" t="s">
        <v>68</v>
      </c>
      <c r="B50" s="157" t="e">
        <f>NA()</f>
        <v>#N/A</v>
      </c>
      <c r="C50" s="157">
        <f>IF(ISNUMBER('実質公債費比率（分子）の構造'!K$53),'実質公債費比率（分子）の構造'!K$53,NA())</f>
        <v>183607</v>
      </c>
      <c r="D50" s="157" t="e">
        <f>NA()</f>
        <v>#N/A</v>
      </c>
      <c r="E50" s="157" t="e">
        <f>NA()</f>
        <v>#N/A</v>
      </c>
      <c r="F50" s="157">
        <f>IF(ISNUMBER('実質公債費比率（分子）の構造'!L$53),'実質公債費比率（分子）の構造'!L$53,NA())</f>
        <v>176536</v>
      </c>
      <c r="G50" s="157" t="e">
        <f>NA()</f>
        <v>#N/A</v>
      </c>
      <c r="H50" s="157" t="e">
        <f>NA()</f>
        <v>#N/A</v>
      </c>
      <c r="I50" s="157">
        <f>IF(ISNUMBER('実質公債費比率（分子）の構造'!M$53),'実質公債費比率（分子）の構造'!M$53,NA())</f>
        <v>154351</v>
      </c>
      <c r="J50" s="157" t="e">
        <f>NA()</f>
        <v>#N/A</v>
      </c>
      <c r="K50" s="157" t="e">
        <f>NA()</f>
        <v>#N/A</v>
      </c>
      <c r="L50" s="157">
        <f>IF(ISNUMBER('実質公債費比率（分子）の構造'!N$53),'実質公債費比率（分子）の構造'!N$53,NA())</f>
        <v>164127</v>
      </c>
      <c r="M50" s="157" t="e">
        <f>NA()</f>
        <v>#N/A</v>
      </c>
      <c r="N50" s="157" t="e">
        <f>NA()</f>
        <v>#N/A</v>
      </c>
      <c r="O50" s="157">
        <f>IF(ISNUMBER('実質公債費比率（分子）の構造'!O$53),'実質公債費比率（分子）の構造'!O$53,NA())</f>
        <v>154459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2903039</v>
      </c>
      <c r="E56" s="156"/>
      <c r="F56" s="156"/>
      <c r="G56" s="156">
        <f>'将来負担比率（分子）の構造'!J$52</f>
        <v>2936233</v>
      </c>
      <c r="H56" s="156"/>
      <c r="I56" s="156"/>
      <c r="J56" s="156">
        <f>'将来負担比率（分子）の構造'!K$52</f>
        <v>2977962</v>
      </c>
      <c r="K56" s="156"/>
      <c r="L56" s="156"/>
      <c r="M56" s="156">
        <f>'将来負担比率（分子）の構造'!L$52</f>
        <v>2914704</v>
      </c>
      <c r="N56" s="156"/>
      <c r="O56" s="156"/>
      <c r="P56" s="156">
        <f>'将来負担比率（分子）の構造'!M$52</f>
        <v>2809354</v>
      </c>
    </row>
    <row r="57" spans="1:16" x14ac:dyDescent="0.2">
      <c r="A57" s="156" t="s">
        <v>42</v>
      </c>
      <c r="B57" s="156"/>
      <c r="C57" s="156"/>
      <c r="D57" s="156">
        <f>'将来負担比率（分子）の構造'!I$51</f>
        <v>368168</v>
      </c>
      <c r="E57" s="156"/>
      <c r="F57" s="156"/>
      <c r="G57" s="156">
        <f>'将来負担比率（分子）の構造'!J$51</f>
        <v>362138</v>
      </c>
      <c r="H57" s="156"/>
      <c r="I57" s="156"/>
      <c r="J57" s="156">
        <f>'将来負担比率（分子）の構造'!K$51</f>
        <v>343178</v>
      </c>
      <c r="K57" s="156"/>
      <c r="L57" s="156"/>
      <c r="M57" s="156">
        <f>'将来負担比率（分子）の構造'!L$51</f>
        <v>325677</v>
      </c>
      <c r="N57" s="156"/>
      <c r="O57" s="156"/>
      <c r="P57" s="156">
        <f>'将来負担比率（分子）の構造'!M$51</f>
        <v>296824</v>
      </c>
    </row>
    <row r="58" spans="1:16" x14ac:dyDescent="0.2">
      <c r="A58" s="156" t="s">
        <v>41</v>
      </c>
      <c r="B58" s="156"/>
      <c r="C58" s="156"/>
      <c r="D58" s="156">
        <f>'将来負担比率（分子）の構造'!I$50</f>
        <v>852702</v>
      </c>
      <c r="E58" s="156"/>
      <c r="F58" s="156"/>
      <c r="G58" s="156">
        <f>'将来負担比率（分子）の構造'!J$50</f>
        <v>944683</v>
      </c>
      <c r="H58" s="156"/>
      <c r="I58" s="156"/>
      <c r="J58" s="156">
        <f>'将来負担比率（分子）の構造'!K$50</f>
        <v>1268322</v>
      </c>
      <c r="K58" s="156"/>
      <c r="L58" s="156"/>
      <c r="M58" s="156">
        <f>'将来負担比率（分子）の構造'!L$50</f>
        <v>1320914</v>
      </c>
      <c r="N58" s="156"/>
      <c r="O58" s="156"/>
      <c r="P58" s="156">
        <f>'将来負担比率（分子）の構造'!M$50</f>
        <v>1368458</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24550</v>
      </c>
      <c r="C61" s="156"/>
      <c r="D61" s="156"/>
      <c r="E61" s="156">
        <f>'将来負担比率（分子）の構造'!J$46</f>
        <v>6742</v>
      </c>
      <c r="F61" s="156"/>
      <c r="G61" s="156"/>
      <c r="H61" s="156">
        <f>'将来負担比率（分子）の構造'!K$46</f>
        <v>3204</v>
      </c>
      <c r="I61" s="156"/>
      <c r="J61" s="156"/>
      <c r="K61" s="156">
        <f>'将来負担比率（分子）の構造'!L$46</f>
        <v>2754</v>
      </c>
      <c r="L61" s="156"/>
      <c r="M61" s="156"/>
      <c r="N61" s="156">
        <f>'将来負担比率（分子）の構造'!M$46</f>
        <v>45098</v>
      </c>
      <c r="O61" s="156"/>
      <c r="P61" s="156"/>
    </row>
    <row r="62" spans="1:16" x14ac:dyDescent="0.2">
      <c r="A62" s="156" t="s">
        <v>35</v>
      </c>
      <c r="B62" s="156">
        <f>'将来負担比率（分子）の構造'!I$45</f>
        <v>363802</v>
      </c>
      <c r="C62" s="156"/>
      <c r="D62" s="156"/>
      <c r="E62" s="156">
        <f>'将来負担比率（分子）の構造'!J$45</f>
        <v>362501</v>
      </c>
      <c r="F62" s="156"/>
      <c r="G62" s="156"/>
      <c r="H62" s="156">
        <f>'将来負担比率（分子）の構造'!K$45</f>
        <v>366403</v>
      </c>
      <c r="I62" s="156"/>
      <c r="J62" s="156"/>
      <c r="K62" s="156">
        <f>'将来負担比率（分子）の構造'!L$45</f>
        <v>364969</v>
      </c>
      <c r="L62" s="156"/>
      <c r="M62" s="156"/>
      <c r="N62" s="156">
        <f>'将来負担比率（分子）の構造'!M$45</f>
        <v>377141</v>
      </c>
      <c r="O62" s="156"/>
      <c r="P62" s="156"/>
    </row>
    <row r="63" spans="1:16" x14ac:dyDescent="0.2">
      <c r="A63" s="156" t="s">
        <v>34</v>
      </c>
      <c r="B63" s="156">
        <f>'将来負担比率（分子）の構造'!I$44</f>
        <v>14</v>
      </c>
      <c r="C63" s="156"/>
      <c r="D63" s="156"/>
      <c r="E63" s="156">
        <f>'将来負担比率（分子）の構造'!J$44</f>
        <v>12</v>
      </c>
      <c r="F63" s="156"/>
      <c r="G63" s="156"/>
      <c r="H63" s="156">
        <f>'将来負担比率（分子）の構造'!K$44</f>
        <v>10</v>
      </c>
      <c r="I63" s="156"/>
      <c r="J63" s="156"/>
      <c r="K63" s="156">
        <f>'将来負担比率（分子）の構造'!L$44</f>
        <v>9</v>
      </c>
      <c r="L63" s="156"/>
      <c r="M63" s="156"/>
      <c r="N63" s="156">
        <f>'将来負担比率（分子）の構造'!M$44</f>
        <v>5</v>
      </c>
      <c r="O63" s="156"/>
      <c r="P63" s="156"/>
    </row>
    <row r="64" spans="1:16" x14ac:dyDescent="0.2">
      <c r="A64" s="156" t="s">
        <v>33</v>
      </c>
      <c r="B64" s="156">
        <f>'将来負担比率（分子）の構造'!I$43</f>
        <v>137961</v>
      </c>
      <c r="C64" s="156"/>
      <c r="D64" s="156"/>
      <c r="E64" s="156">
        <f>'将来負担比率（分子）の構造'!J$43</f>
        <v>124301</v>
      </c>
      <c r="F64" s="156"/>
      <c r="G64" s="156"/>
      <c r="H64" s="156">
        <f>'将来負担比率（分子）の構造'!K$43</f>
        <v>128174</v>
      </c>
      <c r="I64" s="156"/>
      <c r="J64" s="156"/>
      <c r="K64" s="156">
        <f>'将来負担比率（分子）の構造'!L$43</f>
        <v>123998</v>
      </c>
      <c r="L64" s="156"/>
      <c r="M64" s="156"/>
      <c r="N64" s="156">
        <f>'将来負担比率（分子）の構造'!M$43</f>
        <v>121124</v>
      </c>
      <c r="O64" s="156"/>
      <c r="P64" s="156"/>
    </row>
    <row r="65" spans="1:16" x14ac:dyDescent="0.2">
      <c r="A65" s="156" t="s">
        <v>32</v>
      </c>
      <c r="B65" s="156">
        <f>'将来負担比率（分子）の構造'!I$42</f>
        <v>37463</v>
      </c>
      <c r="C65" s="156"/>
      <c r="D65" s="156"/>
      <c r="E65" s="156">
        <f>'将来負担比率（分子）の構造'!J$42</f>
        <v>32758</v>
      </c>
      <c r="F65" s="156"/>
      <c r="G65" s="156"/>
      <c r="H65" s="156">
        <f>'将来負担比率（分子）の構造'!K$42</f>
        <v>28393</v>
      </c>
      <c r="I65" s="156"/>
      <c r="J65" s="156"/>
      <c r="K65" s="156">
        <f>'将来負担比率（分子）の構造'!L$42</f>
        <v>35314</v>
      </c>
      <c r="L65" s="156"/>
      <c r="M65" s="156"/>
      <c r="N65" s="156">
        <f>'将来負担比率（分子）の構造'!M$42</f>
        <v>35165</v>
      </c>
      <c r="O65" s="156"/>
      <c r="P65" s="156"/>
    </row>
    <row r="66" spans="1:16" x14ac:dyDescent="0.2">
      <c r="A66" s="156" t="s">
        <v>31</v>
      </c>
      <c r="B66" s="156">
        <f>'将来負担比率（分子）の構造'!I$41</f>
        <v>5799160</v>
      </c>
      <c r="C66" s="156"/>
      <c r="D66" s="156"/>
      <c r="E66" s="156">
        <f>'将来負担比率（分子）の構造'!J$41</f>
        <v>5840365</v>
      </c>
      <c r="F66" s="156"/>
      <c r="G66" s="156"/>
      <c r="H66" s="156">
        <f>'将来負担比率（分子）の構造'!K$41</f>
        <v>5986771</v>
      </c>
      <c r="I66" s="156"/>
      <c r="J66" s="156"/>
      <c r="K66" s="156">
        <f>'将来負担比率（分子）の構造'!L$41</f>
        <v>5826378</v>
      </c>
      <c r="L66" s="156"/>
      <c r="M66" s="156"/>
      <c r="N66" s="156">
        <f>'将来負担比率（分子）の構造'!M$41</f>
        <v>5668922</v>
      </c>
      <c r="O66" s="156"/>
      <c r="P66" s="156"/>
    </row>
    <row r="67" spans="1:16" x14ac:dyDescent="0.2">
      <c r="A67" s="156" t="s">
        <v>72</v>
      </c>
      <c r="B67" s="156" t="e">
        <f>NA()</f>
        <v>#N/A</v>
      </c>
      <c r="C67" s="156">
        <f>IF(ISNUMBER('将来負担比率（分子）の構造'!I$53), IF('将来負担比率（分子）の構造'!I$53 &lt; 0, 0, '将来負担比率（分子）の構造'!I$53), NA())</f>
        <v>2239040</v>
      </c>
      <c r="D67" s="156" t="e">
        <f>NA()</f>
        <v>#N/A</v>
      </c>
      <c r="E67" s="156" t="e">
        <f>NA()</f>
        <v>#N/A</v>
      </c>
      <c r="F67" s="156">
        <f>IF(ISNUMBER('将来負担比率（分子）の構造'!J$53), IF('将来負担比率（分子）の構造'!J$53 &lt; 0, 0, '将来負担比率（分子）の構造'!J$53), NA())</f>
        <v>2123624</v>
      </c>
      <c r="G67" s="156" t="e">
        <f>NA()</f>
        <v>#N/A</v>
      </c>
      <c r="H67" s="156" t="e">
        <f>NA()</f>
        <v>#N/A</v>
      </c>
      <c r="I67" s="156">
        <f>IF(ISNUMBER('将来負担比率（分子）の構造'!K$53), IF('将来負担比率（分子）の構造'!K$53 &lt; 0, 0, '将来負担比率（分子）の構造'!K$53), NA())</f>
        <v>1923494</v>
      </c>
      <c r="J67" s="156" t="e">
        <f>NA()</f>
        <v>#N/A</v>
      </c>
      <c r="K67" s="156" t="e">
        <f>NA()</f>
        <v>#N/A</v>
      </c>
      <c r="L67" s="156">
        <f>IF(ISNUMBER('将来負担比率（分子）の構造'!L$53), IF('将来負担比率（分子）の構造'!L$53 &lt; 0, 0, '将来負担比率（分子）の構造'!L$53), NA())</f>
        <v>1792126</v>
      </c>
      <c r="M67" s="156" t="e">
        <f>NA()</f>
        <v>#N/A</v>
      </c>
      <c r="N67" s="156" t="e">
        <f>NA()</f>
        <v>#N/A</v>
      </c>
      <c r="O67" s="156">
        <f>IF(ISNUMBER('将来負担比率（分子）の構造'!M$53), IF('将来負担比率（分子）の構造'!M$53 &lt; 0, 0, '将来負担比率（分子）の構造'!M$53), NA())</f>
        <v>1772819</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367907</v>
      </c>
      <c r="C72" s="160">
        <f>基金残高に係る経年分析!G55</f>
        <v>333180</v>
      </c>
      <c r="D72" s="160">
        <f>基金残高に係る経年分析!H55</f>
        <v>334936</v>
      </c>
    </row>
    <row r="73" spans="1:16" x14ac:dyDescent="0.2">
      <c r="A73" s="159" t="s">
        <v>75</v>
      </c>
      <c r="B73" s="160">
        <f>基金残高に係る経年分析!F56</f>
        <v>22247</v>
      </c>
      <c r="C73" s="160">
        <f>基金残高に係る経年分析!G56</f>
        <v>21327</v>
      </c>
      <c r="D73" s="160">
        <f>基金残高に係る経年分析!H56</f>
        <v>9904</v>
      </c>
    </row>
    <row r="74" spans="1:16" x14ac:dyDescent="0.2">
      <c r="A74" s="159" t="s">
        <v>76</v>
      </c>
      <c r="B74" s="160">
        <f>基金残高に係る経年分析!F57</f>
        <v>120286</v>
      </c>
      <c r="C74" s="160">
        <f>基金残高に係る経年分析!G57</f>
        <v>120825</v>
      </c>
      <c r="D74" s="160">
        <f>基金残高に係る経年分析!H57</f>
        <v>116875</v>
      </c>
    </row>
  </sheetData>
  <sheetProtection algorithmName="SHA-512" hashValue="ThPHrNa3zaSRpgILqdsMC/GlFuejPvsyud/nlhJGK2hpQOtXTWPOiwf57AWEkUjFylUh7cs/gub0hhI557z2Qw==" saltValue="4uwJ+Pvc7PzAaOSmtTw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太田　枝織</cp:lastModifiedBy>
  <cp:lastPrinted>2025-03-12T06:49:33Z</cp:lastPrinted>
  <dcterms:created xsi:type="dcterms:W3CDTF">2025-02-12T10:22:00Z</dcterms:created>
  <dcterms:modified xsi:type="dcterms:W3CDTF">2025-03-19T05:05:59Z</dcterms:modified>
  <cp:category/>
</cp:coreProperties>
</file>