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決算統計★\R4決算統計\110_公表資料\5.公表用資料（HP・報道用）\"/>
    </mc:Choice>
  </mc:AlternateContent>
  <bookViews>
    <workbookView xWindow="11160" yWindow="-15" windowWidth="10275" windowHeight="7560"/>
  </bookViews>
  <sheets>
    <sheet name="府債の状況" sheetId="6" r:id="rId1"/>
    <sheet name="基金の状況" sheetId="28" r:id="rId2"/>
    <sheet name="臨財債等について" sheetId="32" r:id="rId3"/>
    <sheet name="別紙 " sheetId="30" r:id="rId4"/>
  </sheets>
  <externalReferences>
    <externalReference r:id="rId5"/>
  </externalReferences>
  <definedNames>
    <definedName name="_xlnm.Print_Area" localSheetId="1">基金の状況!$A$1:$BV$55</definedName>
    <definedName name="_xlnm.Print_Area" localSheetId="0">府債の状況!$A$1:$AJ$86</definedName>
    <definedName name="_xlnm.Print_Area" localSheetId="3">'別紙 '!$A$1:$K$102</definedName>
    <definedName name="_xlnm.Print_Area" localSheetId="2">臨財債等について!$A$1:$AP$52</definedName>
  </definedNames>
  <calcPr calcId="162913"/>
</workbook>
</file>

<file path=xl/calcChain.xml><?xml version="1.0" encoding="utf-8"?>
<calcChain xmlns="http://schemas.openxmlformats.org/spreadsheetml/2006/main">
  <c r="CC19" i="32" l="1"/>
  <c r="CD19" i="32"/>
  <c r="CD21" i="32" s="1"/>
  <c r="CD20" i="32"/>
  <c r="CC21" i="32"/>
  <c r="CC29" i="32"/>
  <c r="CD29" i="32"/>
  <c r="K44" i="6" l="1"/>
  <c r="K47" i="6" s="1"/>
  <c r="K40" i="6"/>
  <c r="P44" i="6"/>
  <c r="P40" i="6"/>
  <c r="P47" i="6" s="1"/>
  <c r="U44" i="6"/>
  <c r="U47" i="6" s="1"/>
  <c r="U40" i="6"/>
  <c r="AE44" i="6"/>
  <c r="AE40" i="6"/>
  <c r="Z40" i="6"/>
  <c r="Z47" i="6" s="1"/>
  <c r="Z44" i="6"/>
  <c r="AE47" i="6"/>
  <c r="G101" i="30" l="1"/>
  <c r="I90" i="30"/>
  <c r="G90" i="30"/>
  <c r="I89" i="30"/>
  <c r="G89" i="30"/>
  <c r="I88" i="30"/>
  <c r="G88" i="30"/>
  <c r="I87" i="30"/>
  <c r="G87" i="30"/>
  <c r="I86" i="30"/>
  <c r="G86" i="30"/>
  <c r="I85" i="30"/>
  <c r="G85" i="30"/>
  <c r="I84" i="30"/>
  <c r="G84" i="30"/>
  <c r="I83" i="30"/>
  <c r="G83" i="30"/>
  <c r="I82" i="30"/>
  <c r="G82" i="30"/>
  <c r="I81" i="30"/>
  <c r="G81" i="30"/>
  <c r="I80" i="30"/>
  <c r="G80" i="30"/>
  <c r="I79" i="30"/>
  <c r="G79" i="30"/>
  <c r="I78" i="30"/>
  <c r="G78" i="30"/>
  <c r="I77" i="30"/>
  <c r="G77" i="30"/>
  <c r="I76" i="30"/>
  <c r="G76" i="30"/>
  <c r="I75" i="30"/>
  <c r="G75" i="30"/>
  <c r="I74" i="30"/>
  <c r="G74" i="30"/>
  <c r="I73" i="30"/>
  <c r="G73" i="30"/>
  <c r="I72" i="30"/>
  <c r="G72" i="30"/>
  <c r="I71" i="30"/>
  <c r="G71" i="30"/>
  <c r="I70" i="30"/>
  <c r="G70" i="30"/>
  <c r="I69" i="30"/>
  <c r="G69" i="30"/>
  <c r="I68" i="30"/>
  <c r="G68" i="30"/>
  <c r="I67" i="30"/>
  <c r="G67" i="30"/>
  <c r="I50" i="30"/>
  <c r="G50" i="30"/>
  <c r="I49" i="30"/>
  <c r="G49" i="30"/>
  <c r="I48" i="30"/>
  <c r="G48" i="30"/>
  <c r="I47" i="30"/>
  <c r="G47" i="30"/>
  <c r="I46" i="30"/>
  <c r="G46" i="30"/>
  <c r="I45" i="30"/>
  <c r="G45" i="30"/>
  <c r="I44" i="30"/>
  <c r="G44" i="30"/>
  <c r="I43" i="30"/>
  <c r="G43" i="30"/>
  <c r="I42" i="30"/>
  <c r="G42" i="30"/>
  <c r="I41" i="30"/>
  <c r="G41" i="30"/>
  <c r="I40" i="30"/>
  <c r="G40" i="30"/>
  <c r="I39" i="30"/>
  <c r="G39" i="30"/>
  <c r="I38" i="30"/>
  <c r="G38" i="30"/>
  <c r="I37" i="30"/>
  <c r="G37" i="30"/>
  <c r="I36" i="30"/>
  <c r="G36" i="30"/>
  <c r="I35" i="30"/>
  <c r="G35" i="30"/>
  <c r="I34" i="30"/>
  <c r="G3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BZ64" i="28" l="1"/>
  <c r="BZ63" i="28"/>
  <c r="BZ62" i="28"/>
  <c r="BZ60" i="28"/>
</calcChain>
</file>

<file path=xl/sharedStrings.xml><?xml version="1.0" encoding="utf-8"?>
<sst xmlns="http://schemas.openxmlformats.org/spreadsheetml/2006/main" count="307" uniqueCount="169">
  <si>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</si>
  <si>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</si>
  <si>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</si>
  <si>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</si>
  <si>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</si>
  <si>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</si>
  <si>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</si>
  <si>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</si>
  <si>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</si>
  <si>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</si>
  <si>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</si>
  <si>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</si>
  <si>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</si>
  <si>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</si>
  <si>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</si>
  <si>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</si>
  <si>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</si>
  <si>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</si>
  <si>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</si>
  <si>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</si>
  <si>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</si>
  <si>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</si>
  <si>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</si>
  <si>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</si>
  <si>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</si>
  <si>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</si>
  <si>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</si>
  <si>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</si>
  <si>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</si>
  <si>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</si>
  <si>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</si>
  <si>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</si>
  <si>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</si>
  <si>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</si>
  <si>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</si>
  <si>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</si>
  <si>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</si>
  <si>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</si>
  <si>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</si>
  <si>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</si>
  <si>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</si>
  <si>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</si>
  <si>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</si>
  <si>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</si>
  <si>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</si>
  <si>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</si>
  <si>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</si>
  <si>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</si>
  <si>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</si>
  <si>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</si>
  <si>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</si>
  <si>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</si>
  <si>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</si>
  <si>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</si>
  <si>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ダイヤルイン　06-6944-6964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</si>
  <si>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</si>
  <si>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</si>
  <si>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</si>
  <si>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</si>
  <si>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</si>
  <si>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</si>
  <si>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</si>
  <si>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</si>
  <si>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</si>
  <si>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　</t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</si>
  <si>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</si>
  <si>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</si>
  <si>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</si>
  <si>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</si>
  <si>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</si>
  <si>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</si>
  <si>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</si>
  <si>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</si>
  <si>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(Ｆ)/(Ａ)</t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</si>
  <si>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</si>
  <si>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</si>
  <si>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</si>
  <si>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</si>
  <si>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～0.5%</t>
    <phoneticPr fontId="2"/>
  </si>
  <si>
    <t>～1.0%</t>
    <phoneticPr fontId="2"/>
  </si>
  <si>
    <t>末残高</t>
    <phoneticPr fontId="2"/>
  </si>
  <si>
    <t>（Ａ）</t>
    <phoneticPr fontId="2"/>
  </si>
  <si>
    <t>発行額</t>
    <phoneticPr fontId="2"/>
  </si>
  <si>
    <t>元金償還額</t>
    <phoneticPr fontId="2"/>
  </si>
  <si>
    <t>利子支払額</t>
    <rPh sb="0" eb="2">
      <t>リシ</t>
    </rPh>
    <rPh sb="2" eb="4">
      <t>シハラ</t>
    </rPh>
    <rPh sb="4" eb="5">
      <t>ガク</t>
    </rPh>
    <phoneticPr fontId="2"/>
  </si>
  <si>
    <t>（参考）</t>
    <phoneticPr fontId="2"/>
  </si>
  <si>
    <t>（参考）流域下水道事業減債基金（平成３０年３月設置）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6" eb="18">
      <t>ヘイセイ</t>
    </rPh>
    <rPh sb="20" eb="21">
      <t>ネン</t>
    </rPh>
    <rPh sb="22" eb="23">
      <t>ガツ</t>
    </rPh>
    <rPh sb="23" eb="25">
      <t>セッチ</t>
    </rPh>
    <phoneticPr fontId="2"/>
  </si>
  <si>
    <t>基金残高（Ａ+Ｂ-Ｃ）</t>
    <phoneticPr fontId="2"/>
  </si>
  <si>
    <t xml:space="preserve">
</t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</si>
  <si>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</si>
  <si>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</si>
  <si>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</si>
  <si>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（参考）中央卸売市場事業減債基金（平成３１年４月設置）</t>
    <rPh sb="1" eb="3">
      <t>サンコウ</t>
    </rPh>
    <rPh sb="4" eb="6">
      <t>チュウオウ</t>
    </rPh>
    <rPh sb="6" eb="8">
      <t>オロシウリ</t>
    </rPh>
    <rPh sb="8" eb="10">
      <t>シジョウ</t>
    </rPh>
    <rPh sb="10" eb="12">
      <t>ジギョウ</t>
    </rPh>
    <rPh sb="12" eb="14">
      <t>ゲンサイ</t>
    </rPh>
    <rPh sb="14" eb="16">
      <t>キキン</t>
    </rPh>
    <rPh sb="17" eb="19">
      <t>ヘイセイ</t>
    </rPh>
    <rPh sb="21" eb="22">
      <t>ネン</t>
    </rPh>
    <rPh sb="23" eb="24">
      <t>ガツ</t>
    </rPh>
    <rPh sb="24" eb="26">
      <t>セッチ</t>
    </rPh>
    <phoneticPr fontId="2"/>
  </si>
  <si>
    <t>中央卸売市場事業
減債基金の状況</t>
    <rPh sb="0" eb="2">
      <t>チュウオウ</t>
    </rPh>
    <rPh sb="2" eb="4">
      <t>オロシウリ</t>
    </rPh>
    <rPh sb="4" eb="6">
      <t>シジョウ</t>
    </rPh>
    <rPh sb="6" eb="8">
      <t>ジギョウ</t>
    </rPh>
    <rPh sb="9" eb="11">
      <t>ゲンサイ</t>
    </rPh>
    <rPh sb="11" eb="13">
      <t>キキン</t>
    </rPh>
    <rPh sb="14" eb="16">
      <t>ジョウキョウ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</si>
  <si>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その元利償還金については、後年度の普通交付税の基準財政需要額に全額算入される。（減収補塡債については、一部が算入対象外。）
　 国の基準財政需要額算入における償還ペースと府の償還ペースには差があり、概ね国の方が府の償還ペースに比べ早くなっていた。（例えば、臨時財政対策債の国の償還ペースは据置期間を設けた上で、発行額の概ね半分を２０年償還、残りを３０年償還としている。これに対し、府は原則３０年償還としていた。）
　 そのため、平成２５年度新規発行分から、臨時財政対策債の府の償還ペースについては国の基準財政需要額算入の実態を踏まえ、据置期間無しで発行額の半分を２０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1" eb="123">
      <t>サンニュウ</t>
    </rPh>
    <rPh sb="123" eb="125">
      <t>タイショウ</t>
    </rPh>
    <rPh sb="125" eb="126">
      <t>ガイ</t>
    </rPh>
    <rPh sb="147" eb="149">
      <t>ショウカン</t>
    </rPh>
    <rPh sb="153" eb="154">
      <t>フ</t>
    </rPh>
    <rPh sb="155" eb="157">
      <t>ショウカン</t>
    </rPh>
    <rPh sb="169" eb="170">
      <t>クニ</t>
    </rPh>
    <rPh sb="171" eb="172">
      <t>ホウ</t>
    </rPh>
    <rPh sb="192" eb="193">
      <t>タト</t>
    </rPh>
    <rPh sb="196" eb="198">
      <t>リンジ</t>
    </rPh>
    <rPh sb="198" eb="200">
      <t>ザイセイ</t>
    </rPh>
    <rPh sb="200" eb="202">
      <t>タイサク</t>
    </rPh>
    <rPh sb="202" eb="203">
      <t>サイ</t>
    </rPh>
    <rPh sb="204" eb="205">
      <t>クニ</t>
    </rPh>
    <rPh sb="206" eb="208">
      <t>ショウカン</t>
    </rPh>
    <rPh sb="212" eb="214">
      <t>スエオキ</t>
    </rPh>
    <rPh sb="214" eb="216">
      <t>キカン</t>
    </rPh>
    <rPh sb="217" eb="218">
      <t>モウ</t>
    </rPh>
    <rPh sb="220" eb="221">
      <t>ウエ</t>
    </rPh>
    <rPh sb="223" eb="226">
      <t>ハッコウガク</t>
    </rPh>
    <rPh sb="227" eb="228">
      <t>オオム</t>
    </rPh>
    <rPh sb="229" eb="231">
      <t>ハンブン</t>
    </rPh>
    <rPh sb="234" eb="235">
      <t>ネン</t>
    </rPh>
    <rPh sb="238" eb="239">
      <t>ノコ</t>
    </rPh>
    <rPh sb="243" eb="244">
      <t>ネン</t>
    </rPh>
    <rPh sb="255" eb="256">
      <t>タイ</t>
    </rPh>
    <rPh sb="260" eb="262">
      <t>ゲンソク</t>
    </rPh>
    <rPh sb="264" eb="265">
      <t>ネン</t>
    </rPh>
    <rPh sb="283" eb="285">
      <t>ヘイセイ</t>
    </rPh>
    <rPh sb="287" eb="289">
      <t>ネンド</t>
    </rPh>
    <rPh sb="297" eb="304">
      <t>リンジザイセイタイサクサイ</t>
    </rPh>
    <rPh sb="317" eb="318">
      <t>クニ</t>
    </rPh>
    <rPh sb="336" eb="338">
      <t>スエオキ</t>
    </rPh>
    <rPh sb="338" eb="340">
      <t>キカン</t>
    </rPh>
    <rPh sb="340" eb="341">
      <t>ナ</t>
    </rPh>
    <rPh sb="352" eb="353">
      <t>ネン</t>
    </rPh>
    <rPh sb="377" eb="379">
      <t>ショウカン</t>
    </rPh>
    <rPh sb="383" eb="384">
      <t>ホウ</t>
    </rPh>
    <rPh sb="429" eb="430">
      <t>クニ</t>
    </rPh>
    <rPh sb="438" eb="439">
      <t>サ</t>
    </rPh>
    <rPh sb="440" eb="441">
      <t>ショウ</t>
    </rPh>
    <phoneticPr fontId="2"/>
  </si>
  <si>
    <t>（減債基金へ積立を行っている会計の内訳：一般・府営住宅・港湾・関空・箕面・市町村）</t>
    <rPh sb="17" eb="19">
      <t>ウチワケ</t>
    </rPh>
    <rPh sb="23" eb="25">
      <t>フエイ</t>
    </rPh>
    <rPh sb="25" eb="27">
      <t>ジュウタク</t>
    </rPh>
    <phoneticPr fontId="2"/>
  </si>
  <si>
    <t>　　（88%借換債については、据置なしで借換額の6%×5年積立、満期時に70%借換え）</t>
    <rPh sb="6" eb="9">
      <t>カリカエサイ</t>
    </rPh>
    <rPh sb="15" eb="17">
      <t>スエオキ</t>
    </rPh>
    <rPh sb="20" eb="22">
      <t>カリカエ</t>
    </rPh>
    <rPh sb="22" eb="23">
      <t>ガク</t>
    </rPh>
    <rPh sb="28" eb="29">
      <t>ネン</t>
    </rPh>
    <rPh sb="29" eb="31">
      <t>ツミタ</t>
    </rPh>
    <rPh sb="32" eb="35">
      <t>マンキジ</t>
    </rPh>
    <rPh sb="39" eb="41">
      <t>カリカエ</t>
    </rPh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</si>
  <si>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</si>
  <si>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※3.3%・5%積立については、当初発行額に積立率を乗じるルールであるため、当初発行額に対する借換割合も表記</t>
    <rPh sb="8" eb="10">
      <t>ツミタテ</t>
    </rPh>
    <rPh sb="16" eb="18">
      <t>トウショ</t>
    </rPh>
    <rPh sb="18" eb="20">
      <t>ハッコウ</t>
    </rPh>
    <rPh sb="20" eb="21">
      <t>ガク</t>
    </rPh>
    <rPh sb="22" eb="24">
      <t>ツミタテ</t>
    </rPh>
    <rPh sb="24" eb="25">
      <t>リツ</t>
    </rPh>
    <rPh sb="26" eb="27">
      <t>ジョウ</t>
    </rPh>
    <rPh sb="38" eb="40">
      <t>トウショ</t>
    </rPh>
    <rPh sb="39" eb="40">
      <t>ワリアテ</t>
    </rPh>
    <rPh sb="40" eb="42">
      <t>ハッコウ</t>
    </rPh>
    <rPh sb="42" eb="43">
      <t>ガク</t>
    </rPh>
    <rPh sb="44" eb="45">
      <t>タイ</t>
    </rPh>
    <rPh sb="47" eb="49">
      <t>カリカ</t>
    </rPh>
    <rPh sb="49" eb="51">
      <t>ワリアイ</t>
    </rPh>
    <rPh sb="52" eb="54">
      <t>ヒョウキ</t>
    </rPh>
    <phoneticPr fontId="2"/>
  </si>
  <si>
    <t>R４末残高</t>
    <rPh sb="2" eb="3">
      <t>マツ</t>
    </rPh>
    <rPh sb="3" eb="5">
      <t>ザンダカ</t>
    </rPh>
    <phoneticPr fontId="2"/>
  </si>
  <si>
    <t>令和４年度における府債（地方債）の発行額・元金償還額・残高の状況は、次のとおりです。</t>
    <rPh sb="0" eb="2">
      <t>レイワ</t>
    </rPh>
    <rPh sb="3" eb="5">
      <t>ネンド</t>
    </rPh>
    <rPh sb="9" eb="10">
      <t>フ</t>
    </rPh>
    <rPh sb="10" eb="11">
      <t>サイ</t>
    </rPh>
    <rPh sb="12" eb="15">
      <t>チホウサイ</t>
    </rPh>
    <rPh sb="17" eb="20">
      <t>ハッコウガク</t>
    </rPh>
    <rPh sb="21" eb="23">
      <t>ガンキン</t>
    </rPh>
    <rPh sb="23" eb="25">
      <t>ショウカン</t>
    </rPh>
    <rPh sb="25" eb="26">
      <t>ガク</t>
    </rPh>
    <rPh sb="27" eb="29">
      <t>ザンダカ</t>
    </rPh>
    <rPh sb="30" eb="32">
      <t>ジョウキョウ</t>
    </rPh>
    <rPh sb="34" eb="35">
      <t>ツギ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</si>
  <si>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</si>
  <si>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</si>
  <si>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▲153,229</t>
    <phoneticPr fontId="2"/>
  </si>
  <si>
    <t>▲2.8%</t>
    <phoneticPr fontId="2"/>
  </si>
  <si>
    <t>▲17,080</t>
    <phoneticPr fontId="2"/>
  </si>
  <si>
    <t>▲2.4%</t>
    <phoneticPr fontId="2"/>
  </si>
  <si>
    <t>▲170,309</t>
    <phoneticPr fontId="2"/>
  </si>
  <si>
    <t>▲2.7%</t>
    <phoneticPr fontId="2"/>
  </si>
  <si>
    <t>▲96,008</t>
    <phoneticPr fontId="2"/>
  </si>
  <si>
    <t>▲74,300</t>
    <phoneticPr fontId="2"/>
  </si>
  <si>
    <t>令和４年度に発行した府債（地方債）の金利は、次のとおりです。</t>
    <rPh sb="0" eb="2">
      <t>レイワ</t>
    </rPh>
    <rPh sb="3" eb="5">
      <t>ネンド</t>
    </rPh>
    <rPh sb="4" eb="5">
      <t>ド</t>
    </rPh>
    <rPh sb="6" eb="8">
      <t>ハッコウ</t>
    </rPh>
    <rPh sb="10" eb="11">
      <t>フ</t>
    </rPh>
    <rPh sb="11" eb="12">
      <t>サイ</t>
    </rPh>
    <rPh sb="13" eb="16">
      <t>チホウサイ</t>
    </rPh>
    <rPh sb="18" eb="20">
      <t>キンリ</t>
    </rPh>
    <rPh sb="22" eb="23">
      <t>ツギ</t>
    </rPh>
    <phoneticPr fontId="2"/>
  </si>
  <si>
    <t>令和４年度における減債基金の積立・取崩等の状況は、次のとおりです。</t>
    <rPh sb="0" eb="2">
      <t>レイワ</t>
    </rPh>
    <rPh sb="3" eb="5">
      <t>ネンド</t>
    </rPh>
    <rPh sb="9" eb="11">
      <t>ゲンサイ</t>
    </rPh>
    <rPh sb="11" eb="13">
      <t>キキン</t>
    </rPh>
    <rPh sb="14" eb="16">
      <t>ツミタテ</t>
    </rPh>
    <rPh sb="17" eb="19">
      <t>トリクズシ</t>
    </rPh>
    <rPh sb="19" eb="20">
      <t>トウ</t>
    </rPh>
    <rPh sb="21" eb="23">
      <t>ジョウキョウ</t>
    </rPh>
    <rPh sb="25" eb="26">
      <t>ツギ</t>
    </rPh>
    <phoneticPr fontId="2"/>
  </si>
  <si>
    <t>令和３年度末
基金残高（Ａ）</t>
    <rPh sb="0" eb="2">
      <t>レイワ</t>
    </rPh>
    <rPh sb="3" eb="6">
      <t>ネンドマツ</t>
    </rPh>
    <rPh sb="4" eb="5">
      <t>ガンネン</t>
    </rPh>
    <rPh sb="7" eb="9">
      <t>キキン</t>
    </rPh>
    <rPh sb="9" eb="11">
      <t>ザンダカ</t>
    </rPh>
    <phoneticPr fontId="2"/>
  </si>
  <si>
    <t>令和４年度
積立金（Ｂ）</t>
    <rPh sb="0" eb="2">
      <t>レイワ</t>
    </rPh>
    <rPh sb="3" eb="5">
      <t>ネンド</t>
    </rPh>
    <rPh sb="6" eb="8">
      <t>ツミタテ</t>
    </rPh>
    <rPh sb="8" eb="9">
      <t>キン</t>
    </rPh>
    <phoneticPr fontId="2"/>
  </si>
  <si>
    <t>令和４年度
取崩額（Ｃ）</t>
    <rPh sb="0" eb="2">
      <t>レイワ</t>
    </rPh>
    <rPh sb="3" eb="5">
      <t>ネンド</t>
    </rPh>
    <rPh sb="6" eb="8">
      <t>トリクズシ</t>
    </rPh>
    <rPh sb="8" eb="9">
      <t>ガク</t>
    </rPh>
    <phoneticPr fontId="2"/>
  </si>
  <si>
    <t>令和４年度末</t>
    <rPh sb="0" eb="2">
      <t>レイワ</t>
    </rPh>
    <rPh sb="3" eb="5">
      <t>ネンド</t>
    </rPh>
    <rPh sb="5" eb="6">
      <t>マツ</t>
    </rPh>
    <phoneticPr fontId="2"/>
  </si>
  <si>
    <t>令和４年度における減債基金の積立不足額の状況は、次のとおりです。</t>
    <rPh sb="0" eb="2">
      <t>レイワ</t>
    </rPh>
    <rPh sb="3" eb="5">
      <t>ネンド</t>
    </rPh>
    <rPh sb="4" eb="5">
      <t>ド</t>
    </rPh>
    <rPh sb="9" eb="11">
      <t>ゲンサイ</t>
    </rPh>
    <rPh sb="11" eb="13">
      <t>キキン</t>
    </rPh>
    <rPh sb="14" eb="16">
      <t>ツミタテ</t>
    </rPh>
    <rPh sb="16" eb="18">
      <t>フソク</t>
    </rPh>
    <rPh sb="18" eb="19">
      <t>ガク</t>
    </rPh>
    <rPh sb="20" eb="22">
      <t>ジョウキョウ</t>
    </rPh>
    <rPh sb="24" eb="25">
      <t>ツギ</t>
    </rPh>
    <phoneticPr fontId="2"/>
  </si>
  <si>
    <t>令和３年度末
積立不足額（Ａ）</t>
    <rPh sb="0" eb="2">
      <t>レイワ</t>
    </rPh>
    <rPh sb="3" eb="6">
      <t>ネンドマツ</t>
    </rPh>
    <rPh sb="4" eb="5">
      <t>ガンネン</t>
    </rPh>
    <rPh sb="9" eb="11">
      <t>フソク</t>
    </rPh>
    <rPh sb="11" eb="12">
      <t>ガク</t>
    </rPh>
    <phoneticPr fontId="2"/>
  </si>
  <si>
    <t>令和４年度
復元額（Ｂ）</t>
    <rPh sb="0" eb="2">
      <t>レイワ</t>
    </rPh>
    <rPh sb="3" eb="5">
      <t>ネンド</t>
    </rPh>
    <rPh sb="6" eb="8">
      <t>フクゲン</t>
    </rPh>
    <rPh sb="8" eb="9">
      <t>ガク</t>
    </rPh>
    <phoneticPr fontId="2"/>
  </si>
  <si>
    <t>令和４年度末
積立不足額（Ａ-Ｂ）</t>
    <rPh sb="0" eb="2">
      <t>レイワ</t>
    </rPh>
    <rPh sb="3" eb="6">
      <t>ネンドマツ</t>
    </rPh>
    <rPh sb="9" eb="11">
      <t>フソク</t>
    </rPh>
    <rPh sb="11" eb="12">
      <t>ガク</t>
    </rPh>
    <phoneticPr fontId="2"/>
  </si>
  <si>
    <t>平成24年度</t>
    <rPh sb="0" eb="2">
      <t>ヘイセイ</t>
    </rPh>
    <rPh sb="4" eb="6">
      <t>ネンド</t>
    </rPh>
    <phoneticPr fontId="2"/>
  </si>
  <si>
    <t>第３６０回大阪府公募公債</t>
    <phoneticPr fontId="2"/>
  </si>
  <si>
    <t>第３６１回大阪府公募公債</t>
    <phoneticPr fontId="2"/>
  </si>
  <si>
    <t>第３６２回大阪府公募公債</t>
    <phoneticPr fontId="2"/>
  </si>
  <si>
    <t>第１１０回共同発行市場公募地方債</t>
  </si>
  <si>
    <t>平成29年度</t>
    <rPh sb="0" eb="2">
      <t>ヘイセイ</t>
    </rPh>
    <rPh sb="4" eb="6">
      <t>ネンド</t>
    </rPh>
    <phoneticPr fontId="2"/>
  </si>
  <si>
    <t>第１３８回大阪府公募公債</t>
    <phoneticPr fontId="2"/>
  </si>
  <si>
    <t>第１３９回大阪府公募公債</t>
    <phoneticPr fontId="2"/>
  </si>
  <si>
    <t>第１４０回大阪府公募公債</t>
    <phoneticPr fontId="2"/>
  </si>
  <si>
    <t>第１４１回大阪府公募公債</t>
    <phoneticPr fontId="2"/>
  </si>
  <si>
    <t>第１４２回大阪府公募公債</t>
    <phoneticPr fontId="2"/>
  </si>
  <si>
    <t>第１４３回大阪府公募公債</t>
    <phoneticPr fontId="2"/>
  </si>
  <si>
    <t>第１４４回大阪府公募公債</t>
    <phoneticPr fontId="2"/>
  </si>
  <si>
    <t>第４４回大阪府公債</t>
    <phoneticPr fontId="2"/>
  </si>
  <si>
    <t>　　・償還年限10年の場合…当初発行後4年目から当初発行額の3.7%を積立、満期時に残年数に応じ、55.6%または37.1%借換え</t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5" eb="37">
      <t>ツミタテ</t>
    </rPh>
    <rPh sb="42" eb="45">
      <t>ザンネンスウ</t>
    </rPh>
    <rPh sb="46" eb="47">
      <t>オウ</t>
    </rPh>
    <rPh sb="62" eb="64">
      <t>カリカエ</t>
    </rPh>
    <phoneticPr fontId="2"/>
  </si>
  <si>
    <t>　　・償還年限5年の場合…当初発行後4年目から当初発行額の3.7%を積立、満期時に残年数に応じ、59.3%、55.6%、40.8%または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phoneticPr fontId="2"/>
  </si>
  <si>
    <r>
      <rPr>
        <sz val="11"/>
        <color theme="0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37.1%借換え</t>
    </r>
    <phoneticPr fontId="2"/>
  </si>
  <si>
    <t>第３６３回大阪府公募公債</t>
    <phoneticPr fontId="2"/>
  </si>
  <si>
    <t>第３６５回大阪府公募公債</t>
    <phoneticPr fontId="2"/>
  </si>
  <si>
    <t>第３６６回大阪府公募公債</t>
    <phoneticPr fontId="2"/>
  </si>
  <si>
    <t>第３６７回大阪府公募公債</t>
    <phoneticPr fontId="2"/>
  </si>
  <si>
    <t>第３６９回大阪府公募公債</t>
    <phoneticPr fontId="2"/>
  </si>
  <si>
    <t>第１４５回大阪府公募公債</t>
    <phoneticPr fontId="2"/>
  </si>
  <si>
    <t>第１４６回大阪府公募公債</t>
    <phoneticPr fontId="2"/>
  </si>
  <si>
    <t>第１４７回大阪府公募公債</t>
    <phoneticPr fontId="2"/>
  </si>
  <si>
    <t>第１４８回大阪府公募公債</t>
    <phoneticPr fontId="2"/>
  </si>
  <si>
    <t>※平成24年度第361回・第362回大阪府公募公債、平成29年度第140回・第142回・第144回・第145回・第148回大阪府公募公債の</t>
    <rPh sb="50" eb="51">
      <t>ダイ</t>
    </rPh>
    <rPh sb="54" eb="55">
      <t>カイ</t>
    </rPh>
    <phoneticPr fontId="2"/>
  </si>
  <si>
    <r>
      <rPr>
        <sz val="10"/>
        <color theme="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借換えについては、借換率の異なる借換が混在</t>
    </r>
    <phoneticPr fontId="2"/>
  </si>
  <si>
    <t>　　・償還年限10年の場合…当初発行後、据置なしで当初発行額の3.3%を積立、満期時に66.0%借換え</t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0" eb="21">
      <t>ス</t>
    </rPh>
    <rPh sb="21" eb="22">
      <t>オ</t>
    </rPh>
    <rPh sb="25" eb="27">
      <t>トウショ</t>
    </rPh>
    <phoneticPr fontId="2"/>
  </si>
  <si>
    <t>　　・償還年限5年の場合…当初発行後、据置なしで当初発行額の3.3%を積立、満期時に残年数に応じ、82.5%、75.9%、69.3%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</si>
  <si>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r>
      <rPr>
        <sz val="11"/>
        <color theme="0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または66.0%借換え</t>
    </r>
    <phoneticPr fontId="2"/>
  </si>
  <si>
    <t>　　・償還年限5年の場合…当初発行後、据置なしで当初発行額の5%を積立、満期時に残年数に応じ、75%、65%または50%借換え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phoneticPr fontId="2"/>
  </si>
  <si>
    <t>第３６４回大阪府公募公債</t>
    <phoneticPr fontId="2"/>
  </si>
  <si>
    <t>含む</t>
    <rPh sb="0" eb="1">
      <t>フク</t>
    </rPh>
    <phoneticPr fontId="2"/>
  </si>
  <si>
    <t>第３６８回大阪府公募公債</t>
    <phoneticPr fontId="2"/>
  </si>
  <si>
    <t>第３７０回大阪府公募公債</t>
    <phoneticPr fontId="2"/>
  </si>
  <si>
    <t>第１１４回共同発行市場公募地方債</t>
  </si>
  <si>
    <t>第１１８回共同発行市場公募地方債</t>
  </si>
  <si>
    <t>第１１９回共同発行市場公募地方債</t>
  </si>
  <si>
    <t>第１２０回共同発行市場公募地方債</t>
  </si>
  <si>
    <t>第２回証書借入</t>
    <phoneticPr fontId="2"/>
  </si>
  <si>
    <t>平成28年度</t>
    <rPh sb="0" eb="2">
      <t>ヘイセイ</t>
    </rPh>
    <rPh sb="4" eb="6">
      <t>ネンド</t>
    </rPh>
    <phoneticPr fontId="2"/>
  </si>
  <si>
    <t>第１３７回大阪府公募公債</t>
    <phoneticPr fontId="2"/>
  </si>
  <si>
    <t>第４５回大阪府公債</t>
    <phoneticPr fontId="2"/>
  </si>
  <si>
    <t>※平成24年度第366回大阪府公募公債、平成29年度第142回・第144回・第146回・第147回大阪府公募公債の借換えについては、</t>
    <phoneticPr fontId="2"/>
  </si>
  <si>
    <r>
      <rPr>
        <sz val="10"/>
        <color theme="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借換率の異なる借換が混在</t>
    </r>
    <phoneticPr fontId="2"/>
  </si>
  <si>
    <t>～1.5%</t>
    <phoneticPr fontId="2"/>
  </si>
  <si>
    <t>1.5%超え</t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</si>
</sst>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令和&quot;&quot;４&quot;&quot;年度借換分）&quot;"/>
    <numFmt numFmtId="182" formatCode=";;;"/>
  </numFmts>
  <fonts count="39" x14ac:knownFonts="1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HGｺﾞｼｯｸM"/>
      <family val="3"/>
      <charset val="128"/>
    </font>
    <font>
      <sz val="8"/>
      <color rgb="FF0070C0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7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22" fillId="0" borderId="0" xfId="0" applyFont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0" fillId="0" borderId="3" xfId="0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0" fillId="0" borderId="29" xfId="0" applyNumberFormat="1" applyFont="1" applyFill="1" applyBorder="1">
      <alignment vertical="center"/>
    </xf>
    <xf numFmtId="0" fontId="3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4" fillId="3" borderId="1" xfId="0" applyFont="1" applyFill="1" applyBorder="1">
      <alignment vertical="center"/>
    </xf>
    <xf numFmtId="0" fontId="16" fillId="3" borderId="2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4" fillId="4" borderId="32" xfId="0" applyFont="1" applyFill="1" applyBorder="1" applyAlignment="1">
      <alignment horizontal="distributed" vertical="center"/>
    </xf>
    <xf numFmtId="0" fontId="16" fillId="0" borderId="0" xfId="0" applyFont="1" applyFill="1">
      <alignment vertical="center"/>
    </xf>
    <xf numFmtId="0" fontId="14" fillId="4" borderId="33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1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distributed" vertical="center" shrinkToFit="1"/>
    </xf>
    <xf numFmtId="176" fontId="14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 shrinkToFit="1"/>
    </xf>
    <xf numFmtId="176" fontId="16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9" xfId="0" applyFont="1" applyBorder="1">
      <alignment vertical="center"/>
    </xf>
    <xf numFmtId="0" fontId="16" fillId="0" borderId="38" xfId="0" applyFont="1" applyBorder="1">
      <alignment vertical="center"/>
    </xf>
    <xf numFmtId="0" fontId="9" fillId="0" borderId="38" xfId="0" applyFont="1" applyBorder="1" applyAlignment="1">
      <alignment horizontal="right" vertical="center"/>
    </xf>
    <xf numFmtId="0" fontId="9" fillId="0" borderId="3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15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16" fillId="0" borderId="16" xfId="0" applyFont="1" applyBorder="1">
      <alignment vertical="center"/>
    </xf>
    <xf numFmtId="38" fontId="16" fillId="0" borderId="0" xfId="2" applyFont="1">
      <alignment vertical="center"/>
    </xf>
    <xf numFmtId="0" fontId="33" fillId="0" borderId="33" xfId="0" applyFont="1" applyBorder="1">
      <alignment vertical="center"/>
    </xf>
    <xf numFmtId="0" fontId="3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20" fillId="0" borderId="0" xfId="0" applyNumberFormat="1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5" fillId="0" borderId="0" xfId="0" applyFont="1" applyFill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vertical="top" wrapText="1" shrinkToFit="1"/>
    </xf>
    <xf numFmtId="0" fontId="21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178" fontId="5" fillId="0" borderId="29" xfId="0" applyNumberFormat="1" applyFont="1" applyFill="1" applyBorder="1">
      <alignment vertical="center"/>
    </xf>
    <xf numFmtId="179" fontId="14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left" vertical="center"/>
    </xf>
    <xf numFmtId="0" fontId="5" fillId="0" borderId="40" xfId="0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shrinkToFi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4" fillId="4" borderId="32" xfId="0" applyFont="1" applyFill="1" applyBorder="1" applyAlignment="1">
      <alignment horizontal="distributed" vertical="center" shrinkToFit="1"/>
    </xf>
    <xf numFmtId="0" fontId="14" fillId="4" borderId="33" xfId="0" applyFont="1" applyFill="1" applyBorder="1" applyAlignment="1">
      <alignment horizontal="distributed" vertical="center" shrinkToFit="1"/>
    </xf>
    <xf numFmtId="182" fontId="26" fillId="0" borderId="0" xfId="0" applyNumberFormat="1" applyFont="1" applyFill="1">
      <alignment vertical="center"/>
    </xf>
    <xf numFmtId="182" fontId="30" fillId="0" borderId="0" xfId="0" applyNumberFormat="1" applyFont="1" applyFill="1">
      <alignment vertical="center"/>
    </xf>
    <xf numFmtId="182" fontId="30" fillId="0" borderId="0" xfId="0" applyNumberFormat="1" applyFont="1" applyFill="1" applyAlignment="1">
      <alignment vertical="center"/>
    </xf>
    <xf numFmtId="182" fontId="30" fillId="0" borderId="0" xfId="0" applyNumberFormat="1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horizontal="center" vertical="center" shrinkToFit="1"/>
    </xf>
    <xf numFmtId="182" fontId="30" fillId="0" borderId="0" xfId="0" applyNumberFormat="1" applyFont="1" applyFill="1" applyBorder="1" applyAlignment="1">
      <alignment horizontal="right" vertical="center"/>
    </xf>
    <xf numFmtId="182" fontId="31" fillId="0" borderId="0" xfId="0" applyNumberFormat="1" applyFont="1" applyFill="1" applyBorder="1" applyAlignment="1">
      <alignment vertical="center" shrinkToFit="1"/>
    </xf>
    <xf numFmtId="182" fontId="30" fillId="0" borderId="0" xfId="0" applyNumberFormat="1" applyFont="1" applyFill="1" applyBorder="1" applyAlignment="1">
      <alignment vertical="center"/>
    </xf>
    <xf numFmtId="182" fontId="7" fillId="0" borderId="0" xfId="0" applyNumberFormat="1" applyFont="1">
      <alignment vertical="center"/>
    </xf>
    <xf numFmtId="182" fontId="8" fillId="0" borderId="0" xfId="0" applyNumberFormat="1" applyFont="1">
      <alignment vertical="center"/>
    </xf>
    <xf numFmtId="182" fontId="27" fillId="0" borderId="0" xfId="0" applyNumberFormat="1" applyFont="1" applyFill="1">
      <alignment vertical="center"/>
    </xf>
    <xf numFmtId="182" fontId="8" fillId="0" borderId="0" xfId="0" applyNumberFormat="1" applyFont="1" applyFill="1">
      <alignment vertical="center"/>
    </xf>
    <xf numFmtId="182" fontId="11" fillId="0" borderId="0" xfId="0" applyNumberFormat="1" applyFont="1" applyAlignment="1">
      <alignment vertical="center" wrapText="1"/>
    </xf>
    <xf numFmtId="182" fontId="11" fillId="0" borderId="0" xfId="0" applyNumberFormat="1" applyFont="1" applyFill="1" applyAlignment="1">
      <alignment vertical="center" wrapText="1"/>
    </xf>
    <xf numFmtId="182" fontId="12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13" fillId="0" borderId="0" xfId="0" applyNumberFormat="1" applyFont="1">
      <alignment vertical="center"/>
    </xf>
    <xf numFmtId="182" fontId="28" fillId="0" borderId="0" xfId="0" applyNumberFormat="1" applyFont="1" applyFill="1">
      <alignment vertical="center"/>
    </xf>
    <xf numFmtId="182" fontId="13" fillId="0" borderId="0" xfId="0" applyNumberFormat="1" applyFont="1" applyFill="1">
      <alignment vertical="center"/>
    </xf>
    <xf numFmtId="182" fontId="28" fillId="0" borderId="0" xfId="0" applyNumberFormat="1" applyFont="1" applyFill="1" applyAlignment="1">
      <alignment horizontal="right" vertical="center"/>
    </xf>
    <xf numFmtId="182" fontId="27" fillId="0" borderId="0" xfId="0" applyNumberFormat="1" applyFont="1" applyFill="1" applyAlignment="1">
      <alignment vertical="center" wrapText="1"/>
    </xf>
    <xf numFmtId="182" fontId="27" fillId="0" borderId="0" xfId="0" applyNumberFormat="1" applyFont="1" applyFill="1" applyAlignment="1">
      <alignment horizontal="center" vertical="center" wrapText="1"/>
    </xf>
    <xf numFmtId="182" fontId="15" fillId="0" borderId="0" xfId="0" applyNumberFormat="1" applyFont="1">
      <alignment vertical="center"/>
    </xf>
    <xf numFmtId="182" fontId="17" fillId="0" borderId="0" xfId="0" applyNumberFormat="1" applyFont="1">
      <alignment vertical="center"/>
    </xf>
    <xf numFmtId="182" fontId="17" fillId="0" borderId="0" xfId="0" applyNumberFormat="1" applyFont="1" applyFill="1">
      <alignment vertical="center"/>
    </xf>
    <xf numFmtId="182" fontId="18" fillId="0" borderId="0" xfId="0" applyNumberFormat="1" applyFont="1">
      <alignment vertical="center"/>
    </xf>
    <xf numFmtId="182" fontId="19" fillId="0" borderId="0" xfId="0" applyNumberFormat="1" applyFont="1">
      <alignment vertical="center"/>
    </xf>
    <xf numFmtId="182" fontId="27" fillId="0" borderId="0" xfId="0" applyNumberFormat="1" applyFont="1" applyFill="1" applyBorder="1" applyAlignment="1">
      <alignment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2" fontId="28" fillId="0" borderId="0" xfId="0" applyNumberFormat="1" applyFont="1" applyFill="1" applyBorder="1" applyAlignment="1">
      <alignment horizontal="right" vertical="center"/>
    </xf>
    <xf numFmtId="182" fontId="32" fillId="0" borderId="0" xfId="2" applyNumberFormat="1" applyFont="1" applyFill="1" applyBorder="1">
      <alignment vertical="center"/>
    </xf>
    <xf numFmtId="182" fontId="9" fillId="0" borderId="0" xfId="2" applyNumberFormat="1" applyFont="1" applyFill="1" applyBorder="1">
      <alignment vertical="center"/>
    </xf>
    <xf numFmtId="182" fontId="28" fillId="0" borderId="0" xfId="0" applyNumberFormat="1" applyFont="1" applyFill="1" applyBorder="1">
      <alignment vertical="center"/>
    </xf>
    <xf numFmtId="182" fontId="28" fillId="0" borderId="0" xfId="2" applyNumberFormat="1" applyFont="1" applyFill="1" applyBorder="1">
      <alignment vertical="center"/>
    </xf>
    <xf numFmtId="182" fontId="35" fillId="0" borderId="0" xfId="0" applyNumberFormat="1" applyFont="1" applyFill="1" applyBorder="1" applyAlignment="1">
      <alignment horizontal="center" vertical="center"/>
    </xf>
    <xf numFmtId="182" fontId="35" fillId="0" borderId="0" xfId="0" applyNumberFormat="1" applyFont="1" applyFill="1" applyBorder="1" applyAlignment="1">
      <alignment horizontal="center" vertical="center" wrapText="1"/>
    </xf>
    <xf numFmtId="182" fontId="35" fillId="0" borderId="0" xfId="2" applyNumberFormat="1" applyFont="1" applyFill="1" applyBorder="1" applyAlignment="1">
      <alignment vertical="center" wrapText="1"/>
    </xf>
    <xf numFmtId="182" fontId="35" fillId="0" borderId="0" xfId="0" applyNumberFormat="1" applyFont="1" applyFill="1" applyBorder="1" applyAlignment="1">
      <alignment vertical="center" wrapText="1"/>
    </xf>
    <xf numFmtId="182" fontId="0" fillId="0" borderId="0" xfId="0" applyNumberFormat="1" applyFill="1">
      <alignment vertical="center"/>
    </xf>
    <xf numFmtId="182" fontId="0" fillId="0" borderId="0" xfId="0" applyNumberFormat="1" applyAlignment="1">
      <alignment vertical="top"/>
    </xf>
    <xf numFmtId="182" fontId="0" fillId="0" borderId="0" xfId="0" applyNumberFormat="1" applyBorder="1">
      <alignment vertical="center"/>
    </xf>
    <xf numFmtId="0" fontId="33" fillId="0" borderId="39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38" fontId="16" fillId="0" borderId="0" xfId="2" applyFont="1" applyAlignment="1">
      <alignment horizontal="center" vertical="center"/>
    </xf>
    <xf numFmtId="0" fontId="33" fillId="0" borderId="39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176" fontId="34" fillId="0" borderId="48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6" fontId="34" fillId="0" borderId="7" xfId="0" applyNumberFormat="1" applyFont="1" applyFill="1" applyBorder="1" applyAlignment="1">
      <alignment vertical="center"/>
    </xf>
    <xf numFmtId="176" fontId="34" fillId="0" borderId="20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76" fontId="34" fillId="4" borderId="18" xfId="0" applyNumberFormat="1" applyFont="1" applyFill="1" applyBorder="1" applyAlignment="1">
      <alignment vertical="center"/>
    </xf>
    <xf numFmtId="176" fontId="34" fillId="4" borderId="19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3" fillId="0" borderId="37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4" fillId="0" borderId="49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4" fillId="0" borderId="13" xfId="0" applyNumberFormat="1" applyFont="1" applyFill="1" applyBorder="1" applyAlignment="1">
      <alignment vertical="center"/>
    </xf>
    <xf numFmtId="176" fontId="34" fillId="0" borderId="37" xfId="0" applyNumberFormat="1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6" xfId="0" applyBorder="1" applyAlignment="1">
      <alignment vertical="center"/>
    </xf>
    <xf numFmtId="176" fontId="34" fillId="4" borderId="34" xfId="0" applyNumberFormat="1" applyFont="1" applyFill="1" applyBorder="1" applyAlignment="1">
      <alignment vertical="center"/>
    </xf>
    <xf numFmtId="176" fontId="34" fillId="4" borderId="36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7" fontId="14" fillId="4" borderId="18" xfId="0" applyNumberFormat="1" applyFont="1" applyFill="1" applyBorder="1" applyAlignment="1">
      <alignment horizontal="right" vertical="center"/>
    </xf>
    <xf numFmtId="177" fontId="14" fillId="4" borderId="19" xfId="0" applyNumberFormat="1" applyFont="1" applyFill="1" applyBorder="1" applyAlignment="1">
      <alignment horizontal="right" vertical="center"/>
    </xf>
    <xf numFmtId="177" fontId="14" fillId="4" borderId="21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3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176" fontId="34" fillId="0" borderId="39" xfId="0" applyNumberFormat="1" applyFont="1" applyFill="1" applyBorder="1" applyAlignment="1">
      <alignment horizontal="right" vertical="center"/>
    </xf>
    <xf numFmtId="176" fontId="34" fillId="0" borderId="38" xfId="0" applyNumberFormat="1" applyFont="1" applyFill="1" applyBorder="1" applyAlignment="1">
      <alignment horizontal="right" vertical="center"/>
    </xf>
    <xf numFmtId="176" fontId="34" fillId="0" borderId="44" xfId="0" applyNumberFormat="1" applyFont="1" applyFill="1" applyBorder="1" applyAlignment="1">
      <alignment horizontal="right" vertical="center"/>
    </xf>
    <xf numFmtId="176" fontId="34" fillId="0" borderId="33" xfId="0" applyNumberFormat="1" applyFont="1" applyFill="1" applyBorder="1" applyAlignment="1">
      <alignment horizontal="right" vertical="center"/>
    </xf>
    <xf numFmtId="176" fontId="34" fillId="0" borderId="15" xfId="0" applyNumberFormat="1" applyFont="1" applyFill="1" applyBorder="1" applyAlignment="1">
      <alignment horizontal="right" vertical="center"/>
    </xf>
    <xf numFmtId="176" fontId="34" fillId="0" borderId="45" xfId="0" applyNumberFormat="1" applyFont="1" applyFill="1" applyBorder="1" applyAlignment="1">
      <alignment horizontal="right" vertical="center"/>
    </xf>
    <xf numFmtId="176" fontId="34" fillId="0" borderId="8" xfId="0" applyNumberFormat="1" applyFont="1" applyFill="1" applyBorder="1" applyAlignment="1">
      <alignment vertical="center"/>
    </xf>
    <xf numFmtId="176" fontId="34" fillId="0" borderId="38" xfId="0" applyNumberFormat="1" applyFont="1" applyFill="1" applyBorder="1" applyAlignment="1">
      <alignment vertical="center"/>
    </xf>
    <xf numFmtId="176" fontId="34" fillId="0" borderId="44" xfId="0" applyNumberFormat="1" applyFont="1" applyFill="1" applyBorder="1" applyAlignment="1">
      <alignment vertical="center"/>
    </xf>
    <xf numFmtId="176" fontId="34" fillId="0" borderId="14" xfId="0" applyNumberFormat="1" applyFont="1" applyFill="1" applyBorder="1" applyAlignment="1">
      <alignment vertical="center"/>
    </xf>
    <xf numFmtId="176" fontId="34" fillId="0" borderId="15" xfId="0" applyNumberFormat="1" applyFont="1" applyFill="1" applyBorder="1" applyAlignment="1">
      <alignment vertical="center"/>
    </xf>
    <xf numFmtId="176" fontId="34" fillId="0" borderId="45" xfId="0" applyNumberFormat="1" applyFont="1" applyFill="1" applyBorder="1" applyAlignment="1">
      <alignment vertical="center"/>
    </xf>
    <xf numFmtId="176" fontId="34" fillId="0" borderId="8" xfId="0" applyNumberFormat="1" applyFont="1" applyFill="1" applyBorder="1" applyAlignment="1">
      <alignment horizontal="center" vertical="center"/>
    </xf>
    <xf numFmtId="176" fontId="34" fillId="0" borderId="38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5" xfId="0" applyNumberFormat="1" applyFont="1" applyFill="1" applyBorder="1" applyAlignment="1">
      <alignment horizontal="center" vertical="center"/>
    </xf>
    <xf numFmtId="176" fontId="34" fillId="0" borderId="45" xfId="0" applyNumberFormat="1" applyFont="1" applyFill="1" applyBorder="1" applyAlignment="1">
      <alignment horizontal="center" vertical="center"/>
    </xf>
    <xf numFmtId="176" fontId="34" fillId="4" borderId="8" xfId="0" applyNumberFormat="1" applyFont="1" applyFill="1" applyBorder="1" applyAlignment="1">
      <alignment vertical="center"/>
    </xf>
    <xf numFmtId="176" fontId="34" fillId="4" borderId="38" xfId="0" applyNumberFormat="1" applyFont="1" applyFill="1" applyBorder="1" applyAlignment="1">
      <alignment vertical="center"/>
    </xf>
    <xf numFmtId="176" fontId="34" fillId="4" borderId="9" xfId="0" applyNumberFormat="1" applyFont="1" applyFill="1" applyBorder="1" applyAlignment="1">
      <alignment vertical="center"/>
    </xf>
    <xf numFmtId="176" fontId="34" fillId="4" borderId="14" xfId="0" applyNumberFormat="1" applyFont="1" applyFill="1" applyBorder="1" applyAlignment="1">
      <alignment vertical="center"/>
    </xf>
    <xf numFmtId="176" fontId="34" fillId="4" borderId="15" xfId="0" applyNumberFormat="1" applyFont="1" applyFill="1" applyBorder="1" applyAlignment="1">
      <alignment vertical="center"/>
    </xf>
    <xf numFmtId="176" fontId="34" fillId="4" borderId="16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33" fillId="0" borderId="38" xfId="0" applyFont="1" applyBorder="1" applyAlignment="1">
      <alignment horizontal="distributed" vertical="center"/>
    </xf>
    <xf numFmtId="0" fontId="33" fillId="0" borderId="9" xfId="0" applyFont="1" applyBorder="1" applyAlignment="1">
      <alignment horizontal="distributed" vertical="center"/>
    </xf>
    <xf numFmtId="176" fontId="34" fillId="0" borderId="18" xfId="0" applyNumberFormat="1" applyFont="1" applyFill="1" applyBorder="1" applyAlignment="1">
      <alignment vertical="center"/>
    </xf>
    <xf numFmtId="176" fontId="34" fillId="0" borderId="19" xfId="0" applyNumberFormat="1" applyFont="1" applyFill="1" applyBorder="1" applyAlignment="1">
      <alignment vertical="center"/>
    </xf>
    <xf numFmtId="176" fontId="34" fillId="0" borderId="22" xfId="0" applyNumberFormat="1" applyFont="1" applyFill="1" applyBorder="1" applyAlignment="1">
      <alignment vertical="center"/>
    </xf>
    <xf numFmtId="0" fontId="33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176" fontId="34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176" fontId="3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34" fillId="4" borderId="20" xfId="0" applyNumberFormat="1" applyFont="1" applyFill="1" applyBorder="1" applyAlignment="1">
      <alignment vertical="center"/>
    </xf>
    <xf numFmtId="0" fontId="33" fillId="0" borderId="36" xfId="0" applyFont="1" applyBorder="1" applyAlignment="1">
      <alignment horizontal="distributed" vertical="center" shrinkToFit="1"/>
    </xf>
    <xf numFmtId="0" fontId="33" fillId="0" borderId="35" xfId="0" applyFont="1" applyBorder="1" applyAlignment="1">
      <alignment horizontal="distributed" vertical="center" shrinkToFit="1"/>
    </xf>
    <xf numFmtId="176" fontId="34" fillId="0" borderId="34" xfId="0" applyNumberFormat="1" applyFont="1" applyFill="1" applyBorder="1" applyAlignment="1">
      <alignment vertical="center"/>
    </xf>
    <xf numFmtId="176" fontId="34" fillId="0" borderId="36" xfId="0" applyNumberFormat="1" applyFont="1" applyFill="1" applyBorder="1" applyAlignment="1">
      <alignment vertical="center"/>
    </xf>
    <xf numFmtId="176" fontId="34" fillId="0" borderId="46" xfId="0" applyNumberFormat="1" applyFont="1" applyFill="1" applyBorder="1" applyAlignment="1">
      <alignment vertical="center"/>
    </xf>
    <xf numFmtId="176" fontId="34" fillId="4" borderId="37" xfId="0" applyNumberFormat="1" applyFont="1" applyFill="1" applyBorder="1" applyAlignment="1">
      <alignment vertical="center"/>
    </xf>
    <xf numFmtId="0" fontId="14" fillId="0" borderId="17" xfId="0" applyFont="1" applyBorder="1" applyAlignment="1">
      <alignment horizontal="distributed" vertical="center"/>
    </xf>
    <xf numFmtId="176" fontId="14" fillId="0" borderId="18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0" fontId="14" fillId="0" borderId="34" xfId="0" applyFont="1" applyBorder="1" applyAlignment="1">
      <alignment horizontal="distributed" vertical="center"/>
    </xf>
    <xf numFmtId="0" fontId="14" fillId="0" borderId="36" xfId="0" applyFont="1" applyBorder="1" applyAlignment="1">
      <alignment horizontal="distributed" vertical="center"/>
    </xf>
    <xf numFmtId="0" fontId="14" fillId="0" borderId="35" xfId="0" applyFont="1" applyBorder="1" applyAlignment="1">
      <alignment horizontal="distributed" vertical="center"/>
    </xf>
    <xf numFmtId="176" fontId="14" fillId="0" borderId="34" xfId="0" applyNumberFormat="1" applyFont="1" applyBorder="1" applyAlignment="1">
      <alignment vertical="center"/>
    </xf>
    <xf numFmtId="176" fontId="14" fillId="0" borderId="36" xfId="0" applyNumberFormat="1" applyFont="1" applyBorder="1" applyAlignment="1">
      <alignment vertical="center"/>
    </xf>
    <xf numFmtId="176" fontId="14" fillId="0" borderId="46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vertical="center"/>
    </xf>
    <xf numFmtId="0" fontId="14" fillId="4" borderId="4" xfId="0" applyFont="1" applyFill="1" applyBorder="1" applyAlignment="1">
      <alignment horizontal="distributed" vertical="center"/>
    </xf>
    <xf numFmtId="0" fontId="14" fillId="4" borderId="29" xfId="0" applyFont="1" applyFill="1" applyBorder="1" applyAlignment="1">
      <alignment horizontal="distributed" vertical="center"/>
    </xf>
    <xf numFmtId="176" fontId="14" fillId="4" borderId="1" xfId="0" applyNumberFormat="1" applyFont="1" applyFill="1" applyBorder="1" applyAlignment="1">
      <alignment vertical="center"/>
    </xf>
    <xf numFmtId="176" fontId="14" fillId="4" borderId="2" xfId="0" applyNumberFormat="1" applyFont="1" applyFill="1" applyBorder="1" applyAlignment="1">
      <alignment vertical="center"/>
    </xf>
    <xf numFmtId="176" fontId="14" fillId="4" borderId="47" xfId="0" applyNumberFormat="1" applyFont="1" applyFill="1" applyBorder="1" applyAlignment="1">
      <alignment vertical="center"/>
    </xf>
    <xf numFmtId="176" fontId="14" fillId="4" borderId="30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distributed" vertical="center"/>
    </xf>
    <xf numFmtId="0" fontId="14" fillId="0" borderId="19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176" fontId="14" fillId="0" borderId="18" xfId="0" applyNumberFormat="1" applyFont="1" applyBorder="1" applyAlignment="1">
      <alignment vertical="center"/>
    </xf>
    <xf numFmtId="176" fontId="14" fillId="0" borderId="19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49" fontId="14" fillId="0" borderId="2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49" fontId="14" fillId="0" borderId="37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14" fillId="4" borderId="50" xfId="0" applyFont="1" applyFill="1" applyBorder="1" applyAlignment="1">
      <alignment horizontal="center" vertical="center" shrinkToFit="1"/>
    </xf>
    <xf numFmtId="176" fontId="14" fillId="0" borderId="54" xfId="0" applyNumberFormat="1" applyFont="1" applyBorder="1" applyAlignment="1">
      <alignment horizontal="right" vertical="center"/>
    </xf>
    <xf numFmtId="176" fontId="14" fillId="0" borderId="58" xfId="0" applyNumberFormat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right" vertical="center"/>
    </xf>
    <xf numFmtId="176" fontId="14" fillId="0" borderId="51" xfId="0" applyNumberFormat="1" applyFont="1" applyBorder="1" applyAlignment="1">
      <alignment horizontal="right" vertical="center"/>
    </xf>
    <xf numFmtId="49" fontId="14" fillId="0" borderId="20" xfId="2" applyNumberFormat="1" applyFont="1" applyBorder="1" applyAlignment="1">
      <alignment horizontal="right" vertical="center"/>
    </xf>
    <xf numFmtId="49" fontId="14" fillId="0" borderId="19" xfId="2" applyNumberFormat="1" applyFont="1" applyBorder="1" applyAlignment="1">
      <alignment horizontal="right" vertical="center"/>
    </xf>
    <xf numFmtId="49" fontId="14" fillId="0" borderId="37" xfId="3" applyNumberFormat="1" applyFont="1" applyFill="1" applyBorder="1" applyAlignment="1">
      <alignment horizontal="right" vertical="center"/>
    </xf>
    <xf numFmtId="49" fontId="14" fillId="0" borderId="36" xfId="3" applyNumberFormat="1" applyFont="1" applyFill="1" applyBorder="1" applyAlignment="1">
      <alignment horizontal="right" vertical="center"/>
    </xf>
    <xf numFmtId="176" fontId="14" fillId="4" borderId="7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4" fillId="4" borderId="13" xfId="0" applyNumberFormat="1" applyFont="1" applyFill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7" fontId="14" fillId="0" borderId="24" xfId="0" applyNumberFormat="1" applyFont="1" applyBorder="1" applyAlignment="1">
      <alignment horizontal="right" vertical="center"/>
    </xf>
    <xf numFmtId="177" fontId="14" fillId="0" borderId="25" xfId="0" applyNumberFormat="1" applyFont="1" applyBorder="1" applyAlignment="1">
      <alignment horizontal="right" vertical="center"/>
    </xf>
    <xf numFmtId="177" fontId="14" fillId="0" borderId="28" xfId="0" applyNumberFormat="1" applyFont="1" applyBorder="1" applyAlignment="1">
      <alignment horizontal="right" vertical="center"/>
    </xf>
    <xf numFmtId="177" fontId="14" fillId="0" borderId="42" xfId="0" applyNumberFormat="1" applyFont="1" applyBorder="1" applyAlignment="1">
      <alignment horizontal="right" vertical="center"/>
    </xf>
    <xf numFmtId="177" fontId="14" fillId="0" borderId="41" xfId="0" applyNumberFormat="1" applyFont="1" applyBorder="1" applyAlignment="1">
      <alignment horizontal="right" vertical="center"/>
    </xf>
    <xf numFmtId="177" fontId="14" fillId="0" borderId="4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distributed" vertical="center"/>
    </xf>
    <xf numFmtId="176" fontId="14" fillId="0" borderId="34" xfId="0" applyNumberFormat="1" applyFont="1" applyFill="1" applyBorder="1" applyAlignment="1">
      <alignment vertical="center"/>
    </xf>
    <xf numFmtId="176" fontId="14" fillId="0" borderId="36" xfId="0" applyNumberFormat="1" applyFont="1" applyFill="1" applyBorder="1" applyAlignment="1">
      <alignment vertical="center"/>
    </xf>
    <xf numFmtId="176" fontId="14" fillId="0" borderId="46" xfId="0" applyNumberFormat="1" applyFont="1" applyFill="1" applyBorder="1" applyAlignment="1">
      <alignment vertical="center"/>
    </xf>
    <xf numFmtId="0" fontId="14" fillId="4" borderId="39" xfId="0" applyFont="1" applyFill="1" applyBorder="1" applyAlignment="1">
      <alignment horizontal="distributed" vertical="center" shrinkToFit="1"/>
    </xf>
    <xf numFmtId="0" fontId="14" fillId="4" borderId="38" xfId="0" applyFont="1" applyFill="1" applyBorder="1" applyAlignment="1">
      <alignment horizontal="distributed" vertical="center" shrinkToFit="1"/>
    </xf>
    <xf numFmtId="0" fontId="14" fillId="4" borderId="9" xfId="0" applyFont="1" applyFill="1" applyBorder="1" applyAlignment="1">
      <alignment horizontal="distributed" vertical="center" shrinkToFit="1"/>
    </xf>
    <xf numFmtId="0" fontId="14" fillId="0" borderId="27" xfId="0" applyFont="1" applyBorder="1" applyAlignment="1">
      <alignment horizontal="distributed" vertical="center" shrinkToFit="1"/>
    </xf>
    <xf numFmtId="0" fontId="14" fillId="0" borderId="25" xfId="0" applyFont="1" applyBorder="1" applyAlignment="1">
      <alignment horizontal="distributed" vertical="center" shrinkToFit="1"/>
    </xf>
    <xf numFmtId="0" fontId="14" fillId="0" borderId="28" xfId="0" applyFont="1" applyBorder="1" applyAlignment="1">
      <alignment horizontal="distributed" vertical="center" shrinkToFit="1"/>
    </xf>
    <xf numFmtId="0" fontId="38" fillId="0" borderId="27" xfId="0" applyFont="1" applyBorder="1" applyAlignment="1">
      <alignment horizontal="distributed" vertical="center" shrinkToFit="1"/>
    </xf>
    <xf numFmtId="0" fontId="38" fillId="0" borderId="25" xfId="0" applyFont="1" applyBorder="1" applyAlignment="1">
      <alignment horizontal="distributed" vertical="center" shrinkToFit="1"/>
    </xf>
    <xf numFmtId="0" fontId="38" fillId="0" borderId="28" xfId="0" applyFont="1" applyBorder="1" applyAlignment="1">
      <alignment horizontal="distributed" vertical="center" shrinkToFit="1"/>
    </xf>
    <xf numFmtId="0" fontId="14" fillId="0" borderId="37" xfId="0" applyFont="1" applyBorder="1" applyAlignment="1">
      <alignment horizontal="distributed" vertical="center" shrinkToFit="1"/>
    </xf>
    <xf numFmtId="0" fontId="14" fillId="0" borderId="36" xfId="0" applyFont="1" applyBorder="1" applyAlignment="1">
      <alignment horizontal="distributed" vertical="center" shrinkToFit="1"/>
    </xf>
    <xf numFmtId="0" fontId="14" fillId="0" borderId="35" xfId="0" applyFont="1" applyBorder="1" applyAlignment="1">
      <alignment horizontal="distributed" vertical="center" shrinkToFit="1"/>
    </xf>
    <xf numFmtId="176" fontId="14" fillId="4" borderId="30" xfId="0" applyNumberFormat="1" applyFont="1" applyFill="1" applyBorder="1" applyAlignment="1">
      <alignment horizontal="right" vertical="center"/>
    </xf>
    <xf numFmtId="176" fontId="14" fillId="4" borderId="52" xfId="0" applyNumberFormat="1" applyFont="1" applyFill="1" applyBorder="1" applyAlignment="1">
      <alignment horizontal="right" vertical="center"/>
    </xf>
    <xf numFmtId="176" fontId="14" fillId="0" borderId="59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right" vertical="center"/>
    </xf>
    <xf numFmtId="49" fontId="14" fillId="4" borderId="31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49" fontId="14" fillId="4" borderId="31" xfId="3" applyNumberFormat="1" applyFont="1" applyFill="1" applyBorder="1" applyAlignment="1">
      <alignment horizontal="right" vertical="center"/>
    </xf>
    <xf numFmtId="49" fontId="14" fillId="4" borderId="2" xfId="3" applyNumberFormat="1" applyFont="1" applyFill="1" applyBorder="1" applyAlignment="1">
      <alignment horizontal="right" vertical="center"/>
    </xf>
    <xf numFmtId="49" fontId="14" fillId="0" borderId="20" xfId="3" applyNumberFormat="1" applyFont="1" applyFill="1" applyBorder="1" applyAlignment="1">
      <alignment horizontal="right" vertical="center"/>
    </xf>
    <xf numFmtId="49" fontId="14" fillId="0" borderId="19" xfId="3" applyNumberFormat="1" applyFont="1" applyFill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176" fontId="14" fillId="0" borderId="57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 vertical="center" shrinkToFit="1"/>
    </xf>
    <xf numFmtId="0" fontId="14" fillId="0" borderId="2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 shrinkToFit="1"/>
    </xf>
    <xf numFmtId="177" fontId="14" fillId="0" borderId="34" xfId="0" applyNumberFormat="1" applyFont="1" applyBorder="1" applyAlignment="1">
      <alignment horizontal="right" vertical="center"/>
    </xf>
    <xf numFmtId="177" fontId="14" fillId="0" borderId="36" xfId="0" applyNumberFormat="1" applyFont="1" applyBorder="1" applyAlignment="1">
      <alignment horizontal="right" vertical="center"/>
    </xf>
    <xf numFmtId="177" fontId="14" fillId="0" borderId="35" xfId="0" applyNumberFormat="1" applyFont="1" applyBorder="1" applyAlignment="1">
      <alignment horizontal="right" vertical="center"/>
    </xf>
    <xf numFmtId="177" fontId="14" fillId="0" borderId="33" xfId="0" applyNumberFormat="1" applyFont="1" applyBorder="1" applyAlignment="1">
      <alignment horizontal="right" vertical="center"/>
    </xf>
    <xf numFmtId="177" fontId="14" fillId="0" borderId="15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0" fontId="14" fillId="0" borderId="4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177" fontId="14" fillId="4" borderId="48" xfId="0" applyNumberFormat="1" applyFont="1" applyFill="1" applyBorder="1" applyAlignment="1">
      <alignment horizontal="right" vertical="center"/>
    </xf>
    <xf numFmtId="177" fontId="14" fillId="4" borderId="7" xfId="0" applyNumberFormat="1" applyFont="1" applyFill="1" applyBorder="1" applyAlignment="1">
      <alignment horizontal="right" vertical="center"/>
    </xf>
    <xf numFmtId="177" fontId="14" fillId="0" borderId="63" xfId="0" applyNumberFormat="1" applyFont="1" applyBorder="1" applyAlignment="1">
      <alignment horizontal="right" vertical="center"/>
    </xf>
    <xf numFmtId="177" fontId="14" fillId="0" borderId="26" xfId="0" applyNumberFormat="1" applyFont="1" applyBorder="1" applyAlignment="1">
      <alignment horizontal="right" vertical="center"/>
    </xf>
    <xf numFmtId="177" fontId="14" fillId="0" borderId="65" xfId="0" applyNumberFormat="1" applyFont="1" applyBorder="1" applyAlignment="1">
      <alignment horizontal="right" vertical="center"/>
    </xf>
    <xf numFmtId="177" fontId="14" fillId="0" borderId="50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177" fontId="14" fillId="0" borderId="13" xfId="0" applyNumberFormat="1" applyFont="1" applyBorder="1" applyAlignment="1">
      <alignment horizontal="right" vertical="center"/>
    </xf>
    <xf numFmtId="177" fontId="14" fillId="0" borderId="57" xfId="0" applyNumberFormat="1" applyFont="1" applyBorder="1" applyAlignment="1">
      <alignment horizontal="right" vertical="center"/>
    </xf>
    <xf numFmtId="0" fontId="14" fillId="0" borderId="61" xfId="0" applyFont="1" applyBorder="1" applyAlignment="1">
      <alignment horizontal="center" vertical="center"/>
    </xf>
    <xf numFmtId="177" fontId="14" fillId="4" borderId="62" xfId="0" applyNumberFormat="1" applyFont="1" applyFill="1" applyBorder="1" applyAlignment="1">
      <alignment horizontal="right" vertical="center"/>
    </xf>
    <xf numFmtId="177" fontId="14" fillId="0" borderId="64" xfId="0" applyNumberFormat="1" applyFont="1" applyBorder="1" applyAlignment="1">
      <alignment horizontal="right" vertical="center"/>
    </xf>
    <xf numFmtId="177" fontId="14" fillId="0" borderId="51" xfId="0" applyNumberFormat="1" applyFont="1" applyBorder="1" applyAlignment="1">
      <alignment horizontal="right" vertical="center"/>
    </xf>
    <xf numFmtId="177" fontId="14" fillId="0" borderId="6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5" fillId="0" borderId="0" xfId="0" applyFont="1" applyAlignment="1">
      <alignment horizontal="justify" vertical="justify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1" fontId="2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179" fontId="1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shrinkToFit="1"/>
    </xf>
    <xf numFmtId="0" fontId="5" fillId="0" borderId="29" xfId="0" applyFont="1" applyFill="1" applyBorder="1" applyAlignment="1">
      <alignment horizontal="center" vertical="center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189637832488643E-4"/>
          <c:y val="4.8845495975618387E-2"/>
          <c:w val="0.95925925925925926"/>
          <c:h val="0.928455284552845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'[1]（作業分）基金の状況 (2)'!$BY$62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F2-467C-89C0-99C7ECF8E59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 </a:t>
                    </a:r>
                  </a:p>
                  <a:p>
                    <a:r>
                      <a:rPr lang="ja-JP" altLang="en-US" sz="800"/>
                      <a:t>３，５５２</a:t>
                    </a:r>
                  </a:p>
                  <a:p>
                    <a:r>
                      <a:rPr lang="ja-JP" altLang="en-US" sz="800"/>
                      <a:t>（３，２１３）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F2-467C-89C0-99C7ECF8E59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(2)'!$BZ$62</c:f>
              <c:numCache>
                <c:formatCode>General</c:formatCode>
                <c:ptCount val="1"/>
                <c:pt idx="0">
                  <c:v>-3552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2-467C-89C0-99C7ECF8E593}"/>
            </c:ext>
          </c:extLst>
        </c:ser>
        <c:ser>
          <c:idx val="1"/>
          <c:order val="1"/>
          <c:tx>
            <c:strRef>
              <c:f>'[1]（作業分）基金の状況 (2)'!$BY$63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70F2-467C-89C0-99C7ECF8E593}"/>
              </c:ext>
            </c:extLst>
          </c:dPt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(2)'!$BZ$63</c:f>
              <c:numCache>
                <c:formatCode>General</c:formatCode>
                <c:ptCount val="1"/>
                <c:pt idx="0">
                  <c:v>-105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F2-467C-89C0-99C7ECF8E593}"/>
            </c:ext>
          </c:extLst>
        </c:ser>
        <c:ser>
          <c:idx val="2"/>
          <c:order val="2"/>
          <c:tx>
            <c:strRef>
              <c:f>'[1]（作業分）基金の状況 (2)'!$BY$64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0F2-467C-89C0-99C7ECF8E59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５，３２２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（４，６９８）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F2-467C-89C0-99C7ECF8E593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(2)'!$BZ$64</c:f>
              <c:numCache>
                <c:formatCode>General</c:formatCode>
                <c:ptCount val="1"/>
                <c:pt idx="0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F2-467C-89C0-99C7ECF8E593}"/>
            </c:ext>
          </c:extLst>
        </c:ser>
        <c:ser>
          <c:idx val="3"/>
          <c:order val="3"/>
          <c:tx>
            <c:strRef>
              <c:f>'[1]（作業分）基金の状況 (2)'!$BY$65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(2)'!$BZ$65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F2-467C-89C0-99C7ECF8E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93280"/>
        <c:axId val="91794816"/>
      </c:barChart>
      <c:catAx>
        <c:axId val="9179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91794816"/>
        <c:crosses val="autoZero"/>
        <c:auto val="1"/>
        <c:lblAlgn val="ctr"/>
        <c:lblOffset val="100"/>
        <c:noMultiLvlLbl val="0"/>
      </c:catAx>
      <c:valAx>
        <c:axId val="9179481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917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3025852196279"/>
          <c:y val="8.8600540649280985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'[1]（作業分）基金の状況 (2)'!$BY$60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(2)'!$BZ$60</c:f>
              <c:numCache>
                <c:formatCode>General</c:formatCode>
                <c:ptCount val="1"/>
                <c:pt idx="0">
                  <c:v>-319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7-4E19-B74E-C1EBA9CB6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92146688"/>
        <c:axId val="92160768"/>
      </c:barChart>
      <c:catAx>
        <c:axId val="92146688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2160768"/>
        <c:crosses val="autoZero"/>
        <c:auto val="1"/>
        <c:lblAlgn val="ctr"/>
        <c:lblOffset val="100"/>
        <c:noMultiLvlLbl val="0"/>
      </c:catAx>
      <c:valAx>
        <c:axId val="9216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15718650726754E-2"/>
          <c:y val="6.7607665113289417E-2"/>
          <c:w val="0.95647738708966235"/>
          <c:h val="0.885192456725281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'[1]（作業分）基金の状況 (2)'!$BY$62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35C-4E2F-BE5F-9CB72E5DB16E}"/>
              </c:ext>
            </c:extLst>
          </c:dPt>
          <c:dLbls>
            <c:dLbl>
              <c:idx val="0"/>
              <c:layout>
                <c:manualLayout>
                  <c:x val="8.9007565643079659E-3"/>
                  <c:y val="1.62141894425359E-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</a:t>
                    </a:r>
                  </a:p>
                  <a:p>
                    <a:r>
                      <a:rPr lang="ja-JP" altLang="en-US" sz="800"/>
                      <a:t>（臨財債等以外）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5C-4E2F-BE5F-9CB72E5DB16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(2)'!$BZ$62</c:f>
              <c:numCache>
                <c:formatCode>General</c:formatCode>
                <c:ptCount val="1"/>
                <c:pt idx="0">
                  <c:v>-3552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C-4E2F-BE5F-9CB72E5DB16E}"/>
            </c:ext>
          </c:extLst>
        </c:ser>
        <c:ser>
          <c:idx val="1"/>
          <c:order val="1"/>
          <c:tx>
            <c:strRef>
              <c:f>'[1]（作業分）基金の状況 (2)'!$BY$63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A35C-4E2F-BE5F-9CB72E5DB16E}"/>
              </c:ext>
            </c:extLst>
          </c:dPt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(2)'!$BZ$63</c:f>
              <c:numCache>
                <c:formatCode>General</c:formatCode>
                <c:ptCount val="1"/>
                <c:pt idx="0">
                  <c:v>-105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5C-4E2F-BE5F-9CB72E5DB16E}"/>
            </c:ext>
          </c:extLst>
        </c:ser>
        <c:ser>
          <c:idx val="2"/>
          <c:order val="2"/>
          <c:tx>
            <c:strRef>
              <c:f>'[1]（作業分）基金の状況 (2)'!$BY$64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35C-4E2F-BE5F-9CB72E5DB16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5C-4E2F-BE5F-9CB72E5DB16E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(2)'!$BZ$64</c:f>
              <c:numCache>
                <c:formatCode>General</c:formatCode>
                <c:ptCount val="1"/>
                <c:pt idx="0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5C-4E2F-BE5F-9CB72E5DB16E}"/>
            </c:ext>
          </c:extLst>
        </c:ser>
        <c:ser>
          <c:idx val="3"/>
          <c:order val="3"/>
          <c:tx>
            <c:strRef>
              <c:f>'[1]（作業分）基金の状況 (2)'!$BY$65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'[1]（作業分）基金の状況 (2)'!$BZ$59</c:f>
              <c:strCache>
                <c:ptCount val="1"/>
                <c:pt idx="0">
                  <c:v>R４末残高</c:v>
                </c:pt>
              </c:strCache>
            </c:strRef>
          </c:cat>
          <c:val>
            <c:numRef>
              <c:f>'[1]（作業分）基金の状況 (2)'!$BZ$65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5C-4E2F-BE5F-9CB72E5DB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93362048"/>
        <c:axId val="93363584"/>
      </c:barChart>
      <c:catAx>
        <c:axId val="93362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363584"/>
        <c:crosses val="autoZero"/>
        <c:auto val="1"/>
        <c:lblAlgn val="ctr"/>
        <c:lblOffset val="100"/>
        <c:noMultiLvlLbl val="0"/>
      </c:catAx>
      <c:valAx>
        <c:axId val="93363584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9336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2604875299747E-3"/>
          <c:y val="7.0487204261067415E-2"/>
          <c:w val="0.96151017680840956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03F-46A4-A9E0-7BD7C5DA6EA0}"/>
              </c:ext>
            </c:extLst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８，０５５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（８，３４５）</a:t>
                    </a:r>
                    <a:endParaRPr lang="ja-JP" altLang="en-US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3F-46A4-A9E0-7BD7C5DA6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臨財債等について!$CC$18:$CD$18</c:f>
              <c:numCache>
                <c:formatCode>;;;</c:formatCode>
                <c:ptCount val="2"/>
                <c:pt idx="0">
                  <c:v>8055</c:v>
                </c:pt>
                <c:pt idx="1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F-46A4-A9E0-7BD7C5DA6EA0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3F-46A4-A9E0-7BD7C5DA6EA0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3F-46A4-A9E0-7BD7C5DA6EA0}"/>
              </c:ext>
            </c:extLst>
          </c:dPt>
          <c:val>
            <c:numRef>
              <c:f>臨財債等について!$CC$19:$CD$19</c:f>
              <c:numCache>
                <c:formatCode>;;;</c:formatCode>
                <c:ptCount val="2"/>
                <c:pt idx="0">
                  <c:v>16402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3F-46A4-A9E0-7BD7C5DA6EA0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C03F-46A4-A9E0-7BD7C5DA6E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03F-46A4-A9E0-7BD7C5DA6EA0}"/>
              </c:ext>
            </c:extLst>
          </c:dPt>
          <c:dLbls>
            <c:dLbl>
              <c:idx val="0"/>
              <c:layout>
                <c:manualLayout>
                  <c:x val="-8.1414460933053046E-2"/>
                  <c:y val="-1.180926612182623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 算入対象外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　１，２５３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（１，３３０）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 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531952097269385E-2"/>
                      <c:h val="0.15922900484882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03F-46A4-A9E0-7BD7C5DA6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臨財債等について!$CC$20:$CD$20</c:f>
              <c:numCache>
                <c:formatCode>;;;</c:formatCode>
                <c:ptCount val="2"/>
                <c:pt idx="0">
                  <c:v>1253</c:v>
                </c:pt>
                <c:pt idx="1">
                  <c:v>20214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03F-46A4-A9E0-7BD7C5DA6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3638016"/>
        <c:axId val="93643904"/>
      </c:barChart>
      <c:catAx>
        <c:axId val="93638016"/>
        <c:scaling>
          <c:orientation val="minMax"/>
        </c:scaling>
        <c:delete val="1"/>
        <c:axPos val="l"/>
        <c:majorTickMark val="out"/>
        <c:minorTickMark val="none"/>
        <c:tickLblPos val="nextTo"/>
        <c:crossAx val="93643904"/>
        <c:crosses val="autoZero"/>
        <c:auto val="1"/>
        <c:lblAlgn val="ctr"/>
        <c:lblOffset val="100"/>
        <c:noMultiLvlLbl val="0"/>
      </c:catAx>
      <c:valAx>
        <c:axId val="93643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363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◆府債の状況（令和４年度決算</a:t>
          </a:r>
          <a:r>
            <a:rPr lang="ja-JP" altLang="en-US" sz="1600" b="1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>
    <xdr:from>
      <xdr:col>1</xdr:col>
      <xdr:colOff>0</xdr:colOff>
      <xdr:row>2</xdr:row>
      <xdr:rowOff>142874</xdr:rowOff>
    </xdr:from>
    <xdr:to>
      <xdr:col>35</xdr:col>
      <xdr:colOff>0</xdr:colOff>
      <xdr:row>13</xdr:row>
      <xdr:rowOff>83249</xdr:rowOff>
    </xdr:to>
    <xdr:sp macro="" textlink="">
      <xdr:nvSpPr>
        <xdr:cNvPr id="7" name="正方形/長方形 6"/>
        <xdr:cNvSpPr/>
      </xdr:nvSpPr>
      <xdr:spPr bwMode="auto">
        <a:xfrm>
          <a:off x="115661" y="428624"/>
          <a:ext cx="7170964" cy="151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府債残高は６兆１，０３８億円で、前年度に比べ１，７０３億円の減（▲２．７％）。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臨財債等の残高は３兆４，５９０億円で、前年度に比べ９６０億円の減（▲２．７％）。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、臨財債等を除いた残高は２兆６，４４７億円で、前年度に比べ７４３億円の減（▲２．７％）。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➢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過去に減債基金から５，２０２億円を借り入れたことにより生じた積立不足額は、復元積立２２３億円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令和３年度決算剰余金（１／２相当）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１３４億円の編入により１５９億円となり、前年度に比べ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３５６億円の減。</a:t>
          </a:r>
        </a:p>
      </xdr:txBody>
    </xdr:sp>
    <xdr:clientData/>
  </xdr:twoCellAnchor>
  <xdr:twoCellAnchor>
    <xdr:from>
      <xdr:col>2</xdr:col>
      <xdr:colOff>200025</xdr:colOff>
      <xdr:row>26</xdr:row>
      <xdr:rowOff>0</xdr:rowOff>
    </xdr:from>
    <xdr:to>
      <xdr:col>36</xdr:col>
      <xdr:colOff>295275</xdr:colOff>
      <xdr:row>33</xdr:row>
      <xdr:rowOff>38099</xdr:rowOff>
    </xdr:to>
    <xdr:sp macro="" textlink="">
      <xdr:nvSpPr>
        <xdr:cNvPr id="11" name="AutoShape 9"/>
        <xdr:cNvSpPr>
          <a:spLocks noChangeArrowheads="1"/>
        </xdr:cNvSpPr>
      </xdr:nvSpPr>
      <xdr:spPr bwMode="auto">
        <a:xfrm>
          <a:off x="523875" y="3838575"/>
          <a:ext cx="7124700" cy="103822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平成２１年４月１４日付総務省通知（総財地第１１５号）による満期一括償還地方債の借換については別紙のとおり。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５条に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基づき公共施設又は公用施設の</a:t>
          </a:r>
          <a:endParaRPr lang="ja-JP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 editAs="oneCell">
    <xdr:from>
      <xdr:col>3</xdr:col>
      <xdr:colOff>36754</xdr:colOff>
      <xdr:row>72</xdr:row>
      <xdr:rowOff>9525</xdr:rowOff>
    </xdr:from>
    <xdr:to>
      <xdr:col>36</xdr:col>
      <xdr:colOff>287231</xdr:colOff>
      <xdr:row>85</xdr:row>
      <xdr:rowOff>66673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574236" y="11051721"/>
          <a:ext cx="7115281" cy="1914523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府では、財政再建団体転落回避のため、平成１３～１９年度の間に、減債基金から５２０，２００百万円の借入れを行ってきたが、平成２２年度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に財務マネジメントの適正化の観点から、基金からの借入れの見直しを行った（基金への償還を行うとともに、現金残高にあわせて基金の処分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を実施）。その結果、基金残高が積み立てておくべき額に比べて不足している。そのため、平成２１年度から減債基金への復元（返済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 しており、平成２１～令和４年度合わせて５０４，２７４百万円を復元し、令和４年度末で１５，９２６百万円の積立不足となっている。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「決算剰余金」とは、令和３年度一般会計決算剰余金（１／２相当）の減債基金への編入額。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07297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653891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に、繰上償還に相当する部分を減債基金に積み立てた額等。 なお、繰上償還等には積立不足は生じていない。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068575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34175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1</xdr:row>
      <xdr:rowOff>81645</xdr:rowOff>
    </xdr:from>
    <xdr:to>
      <xdr:col>30</xdr:col>
      <xdr:colOff>190500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262620"/>
          <a:ext cx="6638925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平成２３年度決算より、府議会での議論を踏まえて、税や交付税の代替として発行した臨財債等とその他（臨財債等以外）の減債基金の内訳を示すこととした。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161925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7529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平成２１年度から減債基金への復元（返済）を実施しており、令和４年度は復元積立 ２２３億円と令和３年度決算剰余金の１／２相当額１３４億円の合計３５６億円を積立。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令和４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１５９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103188</xdr:colOff>
      <xdr:row>14</xdr:row>
      <xdr:rowOff>0</xdr:rowOff>
    </xdr:from>
    <xdr:to>
      <xdr:col>74</xdr:col>
      <xdr:colOff>106891</xdr:colOff>
      <xdr:row>35</xdr:row>
      <xdr:rowOff>78318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12</xdr:row>
      <xdr:rowOff>161925</xdr:rowOff>
    </xdr:from>
    <xdr:to>
      <xdr:col>3</xdr:col>
      <xdr:colOff>323850</xdr:colOff>
      <xdr:row>38</xdr:row>
      <xdr:rowOff>1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231503</xdr:colOff>
      <xdr:row>23</xdr:row>
      <xdr:rowOff>33338</xdr:rowOff>
    </xdr:from>
    <xdr:to>
      <xdr:col>3</xdr:col>
      <xdr:colOff>611187</xdr:colOff>
      <xdr:row>27</xdr:row>
      <xdr:rowOff>39687</xdr:rowOff>
    </xdr:to>
    <xdr:sp macro="" textlink="">
      <xdr:nvSpPr>
        <xdr:cNvPr id="11" name="大かっこ 10"/>
        <xdr:cNvSpPr/>
      </xdr:nvSpPr>
      <xdr:spPr bwMode="auto">
        <a:xfrm>
          <a:off x="641078" y="4129088"/>
          <a:ext cx="379684" cy="730249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積立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不足額</a:t>
          </a:r>
          <a:endParaRPr lang="en-US" altLang="ja-JP" sz="650">
            <a:latin typeface="+mn-ea"/>
            <a:ea typeface="+mn-ea"/>
          </a:endParaRPr>
        </a:p>
        <a:p>
          <a:pPr algn="ctr"/>
          <a:r>
            <a:rPr lang="ja-JP" altLang="en-US" sz="650">
              <a:latin typeface="+mn-ea"/>
              <a:ea typeface="+mn-ea"/>
            </a:rPr>
            <a:t>１０５</a:t>
          </a:r>
          <a:endParaRPr lang="en-US" altLang="ja-JP" sz="650">
            <a:latin typeface="+mn-ea"/>
            <a:ea typeface="+mn-ea"/>
          </a:endParaRPr>
        </a:p>
        <a:p>
          <a:pPr algn="ctr"/>
          <a:r>
            <a:rPr lang="ja-JP" altLang="en-US" sz="650">
              <a:latin typeface="+mn-ea"/>
              <a:ea typeface="+mn-ea"/>
            </a:rPr>
            <a:t>（３４０）</a:t>
          </a:r>
          <a:endParaRPr lang="ja-JP" sz="650"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166077</xdr:colOff>
      <xdr:row>23</xdr:row>
      <xdr:rowOff>42333</xdr:rowOff>
    </xdr:from>
    <xdr:to>
      <xdr:col>31</xdr:col>
      <xdr:colOff>84667</xdr:colOff>
      <xdr:row>27</xdr:row>
      <xdr:rowOff>55562</xdr:rowOff>
    </xdr:to>
    <xdr:sp macro="" textlink="">
      <xdr:nvSpPr>
        <xdr:cNvPr id="12" name="大かっこ 11"/>
        <xdr:cNvSpPr/>
      </xdr:nvSpPr>
      <xdr:spPr bwMode="auto">
        <a:xfrm>
          <a:off x="6509727" y="4138083"/>
          <a:ext cx="337690" cy="737129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積立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不足額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５４</a:t>
          </a:r>
          <a:endParaRPr lang="en-US" altLang="ja-JP" sz="65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50">
              <a:latin typeface="+mn-ea"/>
              <a:ea typeface="+mn-ea"/>
            </a:rPr>
            <a:t>（１７６）</a:t>
          </a:r>
          <a:endParaRPr lang="en-US" altLang="ja-JP" sz="65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603250</xdr:colOff>
      <xdr:row>19</xdr:row>
      <xdr:rowOff>0</xdr:rowOff>
    </xdr:from>
    <xdr:to>
      <xdr:col>13</xdr:col>
      <xdr:colOff>182562</xdr:colOff>
      <xdr:row>19</xdr:row>
      <xdr:rowOff>7938</xdr:rowOff>
    </xdr:to>
    <xdr:cxnSp macro="">
      <xdr:nvCxnSpPr>
        <xdr:cNvPr id="13" name="直線矢印コネクタ 12"/>
        <xdr:cNvCxnSpPr/>
      </xdr:nvCxnSpPr>
      <xdr:spPr>
        <a:xfrm>
          <a:off x="1012825" y="3371850"/>
          <a:ext cx="2208212" cy="7938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190499</xdr:colOff>
      <xdr:row>19</xdr:row>
      <xdr:rowOff>0</xdr:rowOff>
    </xdr:from>
    <xdr:to>
      <xdr:col>29</xdr:col>
      <xdr:colOff>87312</xdr:colOff>
      <xdr:row>19</xdr:row>
      <xdr:rowOff>2</xdr:rowOff>
    </xdr:to>
    <xdr:cxnSp macro="">
      <xdr:nvCxnSpPr>
        <xdr:cNvPr id="14" name="直線矢印コネクタ 13"/>
        <xdr:cNvCxnSpPr/>
      </xdr:nvCxnSpPr>
      <xdr:spPr>
        <a:xfrm flipV="1">
          <a:off x="3228974" y="3371850"/>
          <a:ext cx="3201988" cy="2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41399</xdr:colOff>
      <xdr:row>14</xdr:row>
      <xdr:rowOff>177511</xdr:rowOff>
    </xdr:from>
    <xdr:to>
      <xdr:col>21</xdr:col>
      <xdr:colOff>178168</xdr:colOff>
      <xdr:row>16</xdr:row>
      <xdr:rowOff>158749</xdr:rowOff>
    </xdr:to>
    <xdr:sp macro="" textlink="">
      <xdr:nvSpPr>
        <xdr:cNvPr id="15" name="角丸四角形 14"/>
        <xdr:cNvSpPr/>
      </xdr:nvSpPr>
      <xdr:spPr bwMode="auto">
        <a:xfrm>
          <a:off x="2451224" y="2644486"/>
          <a:ext cx="2394194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９，０３３　　　　　　　　　　　　　　　　　　　</a:t>
          </a:r>
          <a:r>
            <a:rPr kumimoji="1" lang="ja-JP" altLang="en-US" sz="800" baseline="0"/>
            <a:t>  　　　　　　　　　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</a:t>
          </a:r>
          <a:r>
            <a:rPr kumimoji="1" lang="ja-JP" altLang="en-US" sz="800" baseline="0"/>
            <a:t>　　　　　　　　　　　　　　　　　　　 </a:t>
          </a:r>
          <a:r>
            <a:rPr kumimoji="1" lang="ja-JP" altLang="en-US" sz="800"/>
            <a:t>（８，４２７）</a:t>
          </a:r>
          <a:endParaRPr kumimoji="1" lang="en-US" altLang="ja-JP" sz="700"/>
        </a:p>
      </xdr:txBody>
    </xdr:sp>
    <xdr:clientData/>
  </xdr:twoCellAnchor>
  <xdr:twoCellAnchor>
    <xdr:from>
      <xdr:col>4</xdr:col>
      <xdr:colOff>17464</xdr:colOff>
      <xdr:row>18</xdr:row>
      <xdr:rowOff>8548</xdr:rowOff>
    </xdr:from>
    <xdr:to>
      <xdr:col>12</xdr:col>
      <xdr:colOff>165101</xdr:colOff>
      <xdr:row>19</xdr:row>
      <xdr:rowOff>180486</xdr:rowOff>
    </xdr:to>
    <xdr:sp macro="" textlink="">
      <xdr:nvSpPr>
        <xdr:cNvPr id="16" name="角丸四角形 15"/>
        <xdr:cNvSpPr/>
      </xdr:nvSpPr>
      <xdr:spPr bwMode="auto">
        <a:xfrm>
          <a:off x="1274764" y="3199423"/>
          <a:ext cx="1719262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３，６５７　　　　　　　　　　　　　　　</a:t>
          </a:r>
          <a:r>
            <a:rPr kumimoji="1" lang="ja-JP" altLang="en-US" sz="800" baseline="0"/>
            <a:t>     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                                             </a:t>
          </a:r>
          <a:r>
            <a:rPr kumimoji="1" lang="ja-JP" altLang="en-US" sz="800"/>
            <a:t>（３，５５３）</a:t>
          </a:r>
        </a:p>
      </xdr:txBody>
    </xdr:sp>
    <xdr:clientData/>
  </xdr:twoCellAnchor>
  <xdr:twoCellAnchor>
    <xdr:from>
      <xdr:col>18</xdr:col>
      <xdr:colOff>183897</xdr:colOff>
      <xdr:row>18</xdr:row>
      <xdr:rowOff>23813</xdr:rowOff>
    </xdr:from>
    <xdr:to>
      <xdr:col>24</xdr:col>
      <xdr:colOff>88647</xdr:colOff>
      <xdr:row>19</xdr:row>
      <xdr:rowOff>171559</xdr:rowOff>
    </xdr:to>
    <xdr:sp macro="" textlink="">
      <xdr:nvSpPr>
        <xdr:cNvPr id="17" name="角丸四角形 16"/>
        <xdr:cNvSpPr/>
      </xdr:nvSpPr>
      <xdr:spPr bwMode="auto">
        <a:xfrm>
          <a:off x="4222497" y="3214688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５，３７６　　　　　　　</a:t>
          </a:r>
          <a:endParaRPr kumimoji="1" lang="en-US" altLang="ja-JP" sz="800"/>
        </a:p>
        <a:p>
          <a:pPr algn="ctr"/>
          <a:r>
            <a:rPr kumimoji="1" lang="en-US" altLang="ja-JP" sz="800"/>
            <a:t>                     </a:t>
          </a:r>
          <a:r>
            <a:rPr kumimoji="1" lang="ja-JP" altLang="en-US" sz="800"/>
            <a:t>（４，８７４）</a:t>
          </a:r>
          <a:endParaRPr kumimoji="1" lang="en-US" altLang="ja-JP" sz="800"/>
        </a:p>
      </xdr:txBody>
    </xdr:sp>
    <xdr:clientData/>
  </xdr:twoCellAnchor>
  <xdr:twoCellAnchor>
    <xdr:from>
      <xdr:col>3</xdr:col>
      <xdr:colOff>666750</xdr:colOff>
      <xdr:row>29</xdr:row>
      <xdr:rowOff>49211</xdr:rowOff>
    </xdr:from>
    <xdr:to>
      <xdr:col>22</xdr:col>
      <xdr:colOff>173646</xdr:colOff>
      <xdr:row>34</xdr:row>
      <xdr:rowOff>96837</xdr:rowOff>
    </xdr:to>
    <xdr:sp macro="" textlink="">
      <xdr:nvSpPr>
        <xdr:cNvPr id="18" name="左矢印 17"/>
        <xdr:cNvSpPr/>
      </xdr:nvSpPr>
      <xdr:spPr>
        <a:xfrm>
          <a:off x="1076325" y="5230811"/>
          <a:ext cx="3974121" cy="952501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183204</xdr:colOff>
      <xdr:row>29</xdr:row>
      <xdr:rowOff>49303</xdr:rowOff>
    </xdr:from>
    <xdr:to>
      <xdr:col>29</xdr:col>
      <xdr:colOff>33734</xdr:colOff>
      <xdr:row>34</xdr:row>
      <xdr:rowOff>97661</xdr:rowOff>
    </xdr:to>
    <xdr:sp macro="" textlink="">
      <xdr:nvSpPr>
        <xdr:cNvPr id="19" name="右矢印 18"/>
        <xdr:cNvSpPr/>
      </xdr:nvSpPr>
      <xdr:spPr>
        <a:xfrm>
          <a:off x="3221679" y="5230903"/>
          <a:ext cx="3155705" cy="953233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39</xdr:row>
      <xdr:rowOff>52388</xdr:rowOff>
    </xdr:from>
    <xdr:to>
      <xdr:col>31</xdr:col>
      <xdr:colOff>104775</xdr:colOff>
      <xdr:row>52</xdr:row>
      <xdr:rowOff>168275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95251</xdr:colOff>
      <xdr:row>43</xdr:row>
      <xdr:rowOff>176212</xdr:rowOff>
    </xdr:from>
    <xdr:to>
      <xdr:col>3</xdr:col>
      <xdr:colOff>180975</xdr:colOff>
      <xdr:row>48</xdr:row>
      <xdr:rowOff>85725</xdr:rowOff>
    </xdr:to>
    <xdr:sp macro="" textlink="">
      <xdr:nvSpPr>
        <xdr:cNvPr id="21" name="正方形/長方形 20"/>
        <xdr:cNvSpPr/>
      </xdr:nvSpPr>
      <xdr:spPr>
        <a:xfrm>
          <a:off x="323851" y="7891462"/>
          <a:ext cx="266699" cy="814388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600">
              <a:solidFill>
                <a:schemeClr val="tx1"/>
              </a:solidFill>
            </a:rPr>
            <a:t>繰上</a:t>
          </a:r>
          <a:endParaRPr kumimoji="1" lang="en-US" altLang="ja-JP" sz="600">
            <a:solidFill>
              <a:schemeClr val="tx1"/>
            </a:solidFill>
          </a:endParaRPr>
        </a:p>
        <a:p>
          <a:pPr algn="ctr"/>
          <a:r>
            <a:rPr kumimoji="1" lang="ja-JP" altLang="en-US" sz="6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3</xdr:col>
      <xdr:colOff>706438</xdr:colOff>
      <xdr:row>44</xdr:row>
      <xdr:rowOff>7938</xdr:rowOff>
    </xdr:from>
    <xdr:to>
      <xdr:col>3</xdr:col>
      <xdr:colOff>777875</xdr:colOff>
      <xdr:row>48</xdr:row>
      <xdr:rowOff>68873</xdr:rowOff>
    </xdr:to>
    <xdr:sp macro="" textlink="">
      <xdr:nvSpPr>
        <xdr:cNvPr id="22" name="正方形/長方形 21"/>
        <xdr:cNvSpPr/>
      </xdr:nvSpPr>
      <xdr:spPr>
        <a:xfrm>
          <a:off x="1116013" y="7904163"/>
          <a:ext cx="71437" cy="78483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198437</xdr:colOff>
      <xdr:row>44</xdr:row>
      <xdr:rowOff>4580</xdr:rowOff>
    </xdr:from>
    <xdr:to>
      <xdr:col>29</xdr:col>
      <xdr:colOff>39687</xdr:colOff>
      <xdr:row>48</xdr:row>
      <xdr:rowOff>68875</xdr:rowOff>
    </xdr:to>
    <xdr:sp macro="" textlink="">
      <xdr:nvSpPr>
        <xdr:cNvPr id="23" name="正方形/長方形 22"/>
        <xdr:cNvSpPr/>
      </xdr:nvSpPr>
      <xdr:spPr>
        <a:xfrm>
          <a:off x="6332537" y="7900805"/>
          <a:ext cx="50800" cy="78819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144860</xdr:colOff>
      <xdr:row>44</xdr:row>
      <xdr:rowOff>109138</xdr:rowOff>
    </xdr:from>
    <xdr:to>
      <xdr:col>29</xdr:col>
      <xdr:colOff>73422</xdr:colOff>
      <xdr:row>47</xdr:row>
      <xdr:rowOff>140888</xdr:rowOff>
    </xdr:to>
    <xdr:sp macro="" textlink="">
      <xdr:nvSpPr>
        <xdr:cNvPr id="24" name="右矢印 23"/>
        <xdr:cNvSpPr/>
      </xdr:nvSpPr>
      <xdr:spPr>
        <a:xfrm>
          <a:off x="6278960" y="8005363"/>
          <a:ext cx="138112" cy="574675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3</xdr:col>
      <xdr:colOff>638176</xdr:colOff>
      <xdr:row>44</xdr:row>
      <xdr:rowOff>39686</xdr:rowOff>
    </xdr:from>
    <xdr:to>
      <xdr:col>3</xdr:col>
      <xdr:colOff>777875</xdr:colOff>
      <xdr:row>47</xdr:row>
      <xdr:rowOff>174012</xdr:rowOff>
    </xdr:to>
    <xdr:sp macro="" textlink="">
      <xdr:nvSpPr>
        <xdr:cNvPr id="25" name="左矢印 24"/>
        <xdr:cNvSpPr/>
      </xdr:nvSpPr>
      <xdr:spPr>
        <a:xfrm>
          <a:off x="1047751" y="7935911"/>
          <a:ext cx="139699" cy="677251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667375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10375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令和４年度末残高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99476</xdr:colOff>
      <xdr:row>30</xdr:row>
      <xdr:rowOff>140596</xdr:rowOff>
    </xdr:from>
    <xdr:to>
      <xdr:col>16</xdr:col>
      <xdr:colOff>73832</xdr:colOff>
      <xdr:row>32</xdr:row>
      <xdr:rowOff>177026</xdr:rowOff>
    </xdr:to>
    <xdr:sp macro="" textlink="">
      <xdr:nvSpPr>
        <xdr:cNvPr id="30" name="正方形/長方形 29"/>
        <xdr:cNvSpPr/>
      </xdr:nvSpPr>
      <xdr:spPr>
        <a:xfrm>
          <a:off x="2718851" y="5503171"/>
          <a:ext cx="974481" cy="39838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８，８７４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７，９１１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29</xdr:col>
      <xdr:colOff>53975</xdr:colOff>
      <xdr:row>23</xdr:row>
      <xdr:rowOff>168385</xdr:rowOff>
    </xdr:from>
    <xdr:to>
      <xdr:col>30</xdr:col>
      <xdr:colOff>80352</xdr:colOff>
      <xdr:row>23</xdr:row>
      <xdr:rowOff>174625</xdr:rowOff>
    </xdr:to>
    <xdr:cxnSp macro="">
      <xdr:nvCxnSpPr>
        <xdr:cNvPr id="31" name="直線矢印コネクタ 30"/>
        <xdr:cNvCxnSpPr/>
      </xdr:nvCxnSpPr>
      <xdr:spPr>
        <a:xfrm flipH="1">
          <a:off x="6397625" y="4264135"/>
          <a:ext cx="235927" cy="62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476249</xdr:colOff>
      <xdr:row>23</xdr:row>
      <xdr:rowOff>119063</xdr:rowOff>
    </xdr:from>
    <xdr:to>
      <xdr:col>3</xdr:col>
      <xdr:colOff>714374</xdr:colOff>
      <xdr:row>24</xdr:row>
      <xdr:rowOff>55563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885824" y="4214813"/>
          <a:ext cx="238125" cy="11747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0.11248</cdr:x>
      <cdr:y>0.09739</cdr:y>
    </cdr:from>
    <cdr:to>
      <cdr:x>0.90806</cdr:x>
      <cdr:y>0.09739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V="1">
          <a:off x="762000" y="381000"/>
          <a:ext cx="5389562" cy="1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0.41351</cdr:x>
      <cdr:y>0.41304</cdr:y>
    </cdr:from>
    <cdr:to>
      <cdr:x>0.70488</cdr:x>
      <cdr:y>0.53981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235663" y="1893665"/>
          <a:ext cx="166055" cy="581202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繰上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償還等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３１９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600" b="0">
              <a:latin typeface="+mn-ea"/>
              <a:ea typeface="+mn-ea"/>
            </a:rPr>
            <a:t>（３７５）</a:t>
          </a:r>
          <a:endParaRPr lang="en-US" altLang="ja-JP" sz="6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0.3154</cdr:x>
      <cdr:y>0.65474</cdr:y>
    </cdr:from>
    <cdr:to>
      <cdr:x>0.7644</cdr:x>
      <cdr:y>0.86219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179125" y="2934232"/>
          <a:ext cx="255000" cy="929690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6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600" b="0">
              <a:latin typeface="+mn-ea"/>
              <a:ea typeface="+mn-ea"/>
            </a:rPr>
            <a:t>残高３１９</a:t>
          </a:r>
          <a:endParaRPr lang="en-US" altLang="ja-JP" sz="600" b="0">
            <a:latin typeface="+mn-ea"/>
            <a:ea typeface="+mn-ea"/>
          </a:endParaRPr>
        </a:p>
        <a:p xmlns:a="http://schemas.openxmlformats.org/drawingml/2006/main">
          <a:r>
            <a:rPr lang="ja-JP" altLang="en-US" sz="600" b="0">
              <a:latin typeface="+mn-ea"/>
              <a:ea typeface="+mn-ea"/>
            </a:rPr>
            <a:t>   （３７５）</a:t>
          </a:r>
          <a:endParaRPr lang="en-US" altLang="ja-JP" sz="6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113599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75250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２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算入対象外とは、減収補塡債の２５％分（平成１４年度以前は２０％）及び、平成９年度不動産取得税、平成１９年度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３　 減債基金等残高の前年度末の数値には、令和４年度臨時財政対策債の発行額調整のための積立金６７３億円を含む。　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73567</xdr:colOff>
      <xdr:row>17</xdr:row>
      <xdr:rowOff>95619</xdr:rowOff>
    </xdr:from>
    <xdr:to>
      <xdr:col>44</xdr:col>
      <xdr:colOff>152400</xdr:colOff>
      <xdr:row>38</xdr:row>
      <xdr:rowOff>130957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64871" y="7258470"/>
          <a:ext cx="5878999" cy="911911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基準財政需要額既算入額と減債基金等残高との差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 （エ）　＝　　　　　　　　</a:t>
            </a:r>
            <a:r>
              <a:rPr kumimoji="1" lang="ja-JP" altLang="en-US" sz="1000" baseline="0"/>
              <a:t>  ２</a:t>
            </a:r>
            <a:r>
              <a:rPr kumimoji="1" lang="ja-JP" altLang="en-US" sz="1000"/>
              <a:t>，７３３億円　（２，９７４億円）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　５４億円　（　　１７６億円）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２，６７９</a:t>
            </a:r>
            <a:r>
              <a:rPr kumimoji="1" lang="ja-JP" altLang="en-US" sz="1000"/>
              <a:t>億円　（２，７９８億円）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令和４年度末</a:t>
          </a:r>
        </a:p>
      </xdr:txBody>
    </xdr:sp>
    <xdr:clientData/>
  </xdr:twoCellAnchor>
  <xdr:twoCellAnchor>
    <xdr:from>
      <xdr:col>34</xdr:col>
      <xdr:colOff>104775</xdr:colOff>
      <xdr:row>34</xdr:row>
      <xdr:rowOff>50131</xdr:rowOff>
    </xdr:from>
    <xdr:to>
      <xdr:col>37</xdr:col>
      <xdr:colOff>37687</xdr:colOff>
      <xdr:row>35</xdr:row>
      <xdr:rowOff>50131</xdr:rowOff>
    </xdr:to>
    <xdr:sp macro="" textlink="">
      <xdr:nvSpPr>
        <xdr:cNvPr id="9" name="正方形/長方形 8"/>
        <xdr:cNvSpPr/>
      </xdr:nvSpPr>
      <xdr:spPr>
        <a:xfrm>
          <a:off x="5581650" y="6279481"/>
          <a:ext cx="418687" cy="18097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r>
            <a:rPr kumimoji="1" lang="ja-JP" altLang="en-US" sz="800"/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115954</xdr:colOff>
      <xdr:row>35</xdr:row>
      <xdr:rowOff>53423</xdr:rowOff>
    </xdr:from>
    <xdr:to>
      <xdr:col>23</xdr:col>
      <xdr:colOff>124238</xdr:colOff>
      <xdr:row>36</xdr:row>
      <xdr:rowOff>119684</xdr:rowOff>
    </xdr:to>
    <xdr:sp macro="" textlink="">
      <xdr:nvSpPr>
        <xdr:cNvPr id="11" name="正方形/長方形 10"/>
        <xdr:cNvSpPr/>
      </xdr:nvSpPr>
      <xdr:spPr>
        <a:xfrm>
          <a:off x="3325879" y="6463748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0.02415</cdr:x>
      <cdr:y>0.22427</cdr:y>
    </cdr:from>
    <cdr:to>
      <cdr:x>0.16418</cdr:x>
      <cdr:y>0.37657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91683" y="896578"/>
          <a:ext cx="1111413" cy="60885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減債基金等残高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　５，３２２　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latin typeface="+mn-ea"/>
              <a:ea typeface="+mn-ea"/>
            </a:rPr>
            <a:t>　　（５，３７１）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３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0.22429</cdr:x>
      <cdr:y>0.30456</cdr:y>
    </cdr:from>
    <cdr:to>
      <cdr:x>0.38386</cdr:x>
      <cdr:y>0.41726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1767250" y="1219994"/>
          <a:ext cx="1257315" cy="4514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　５４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　　　　　　　　（１７６）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0.00765</cdr:x>
      <cdr:y>0.45007</cdr:y>
    </cdr:from>
    <cdr:to>
      <cdr:x>0.00765</cdr:x>
      <cdr:y>0.61921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64482" y="1799680"/>
          <a:ext cx="0" cy="67633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0.28888</cdr:x>
      <cdr:y>0.53151</cdr:y>
    </cdr:from>
    <cdr:to>
      <cdr:x>0.53599</cdr:x>
      <cdr:y>0.60379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2439468" y="2127006"/>
          <a:ext cx="2086722" cy="289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２，６７９ （２，７９８）</a:t>
          </a:r>
        </a:p>
      </cdr:txBody>
    </cdr:sp>
  </cdr:relSizeAnchor>
  <cdr:relSizeAnchor xmlns:cdr="http://schemas.openxmlformats.org/drawingml/2006/chartDrawing">
    <cdr:from>
      <cdr:x>0.0083</cdr:x>
      <cdr:y>0.10656</cdr:y>
    </cdr:from>
    <cdr:to>
      <cdr:x>0.18274</cdr:x>
      <cdr:y>0.13333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704637" y="-212762"/>
          <a:ext cx="107035" cy="1384555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0.18327</cdr:x>
      <cdr:y>0.55406</cdr:y>
    </cdr:from>
    <cdr:to>
      <cdr:x>0.26586</cdr:x>
      <cdr:y>0.55459</cdr:y>
    </cdr:to>
    <cdr:cxnSp macro="">
      <cdr:nvCxnSpPr>
        <cdr:cNvPr id="27" name="直線矢印コネクタ 26"/>
        <cdr:cNvCxnSpPr/>
      </cdr:nvCxnSpPr>
      <cdr:spPr>
        <a:xfrm xmlns:a="http://schemas.openxmlformats.org/drawingml/2006/main">
          <a:off x="1442167" y="2208312"/>
          <a:ext cx="649950" cy="212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0.28929</cdr:x>
      <cdr:y>0.46227</cdr:y>
    </cdr:from>
    <cdr:to>
      <cdr:x>0.52996</cdr:x>
      <cdr:y>0.53954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2470037" y="1857992"/>
          <a:ext cx="2054906" cy="310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２，７３３ （２，９７４）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２５，２８２　</a:t>
          </a:r>
          <a:r>
            <a:rPr kumimoji="1" lang="en-US" altLang="ja-JP" sz="800" b="0" baseline="0">
              <a:latin typeface="+mn-ea"/>
              <a:ea typeface="+mn-ea"/>
            </a:rPr>
            <a:t>(</a:t>
          </a:r>
          <a:r>
            <a:rPr kumimoji="1" lang="ja-JP" altLang="en-US" sz="800" b="0" baseline="0">
              <a:latin typeface="+mn-ea"/>
              <a:ea typeface="+mn-ea"/>
            </a:rPr>
            <a:t>ウ</a:t>
          </a:r>
          <a:r>
            <a:rPr kumimoji="1" lang="en-US" altLang="ja-JP" sz="800" b="0" baseline="0">
              <a:latin typeface="+mn-ea"/>
              <a:ea typeface="+mn-ea"/>
            </a:rPr>
            <a:t>)</a:t>
          </a:r>
          <a:r>
            <a:rPr kumimoji="1" lang="ja-JP" altLang="en-US" sz="800" b="0" baseline="0">
              <a:latin typeface="+mn-ea"/>
              <a:ea typeface="+mn-ea"/>
            </a:rPr>
            <a:t>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 ２５，８７６）</a:t>
          </a:r>
        </a:p>
      </cdr:txBody>
    </cdr:sp>
  </cdr:relSizeAnchor>
  <cdr:relSizeAnchor xmlns:cdr="http://schemas.openxmlformats.org/drawingml/2006/chartDrawing">
    <cdr:from>
      <cdr:x>0.0074</cdr:x>
      <cdr:y>0.04756</cdr:y>
    </cdr:from>
    <cdr:to>
      <cdr:x>0.82839</cdr:x>
      <cdr:y>0.05091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58733" y="190131"/>
          <a:ext cx="6516150" cy="1339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0.28988</cdr:x>
      <cdr:y>0.01533</cdr:y>
    </cdr:from>
    <cdr:to>
      <cdr:x>0.54245</cdr:x>
      <cdr:y>0.09828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300775" y="61275"/>
          <a:ext cx="2004638" cy="33161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３４，５９０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（３５，５５０）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0.07118</cdr:x>
      <cdr:y>0.0575</cdr:y>
    </cdr:from>
    <cdr:to>
      <cdr:x>0.31764</cdr:x>
      <cdr:y>0.13887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560104" y="229164"/>
          <a:ext cx="1939463" cy="324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 　 ５，３７６　　　　　　　　　　 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  　　（５，５４７）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0.18404</cdr:x>
      <cdr:y>0.44917</cdr:y>
    </cdr:from>
    <cdr:to>
      <cdr:x>0.18404</cdr:x>
      <cdr:y>0.62182</cdr:y>
    </cdr:to>
    <cdr:cxnSp macro="">
      <cdr:nvCxnSpPr>
        <cdr:cNvPr id="26" name="直線コネクタ 25"/>
        <cdr:cNvCxnSpPr/>
      </cdr:nvCxnSpPr>
      <cdr:spPr>
        <a:xfrm xmlns:a="http://schemas.openxmlformats.org/drawingml/2006/main">
          <a:off x="1449277" y="1790000"/>
          <a:ext cx="0" cy="68802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0.1787</cdr:x>
      <cdr:y>0.44918</cdr:y>
    </cdr:from>
    <cdr:to>
      <cdr:x>0.1787</cdr:x>
      <cdr:y>0.62182</cdr:y>
    </cdr:to>
    <cdr:cxnSp macro="">
      <cdr:nvCxnSpPr>
        <cdr:cNvPr id="29" name="直線コネクタ 28"/>
        <cdr:cNvCxnSpPr/>
      </cdr:nvCxnSpPr>
      <cdr:spPr>
        <a:xfrm xmlns:a="http://schemas.openxmlformats.org/drawingml/2006/main">
          <a:off x="1407263" y="1790043"/>
          <a:ext cx="0" cy="68798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0.26532</cdr:x>
      <cdr:y>0.44885</cdr:y>
    </cdr:from>
    <cdr:to>
      <cdr:x>0.2657</cdr:x>
      <cdr:y>0.61986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2089373" y="1788715"/>
          <a:ext cx="2992" cy="681493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0.79127</cdr:x>
      <cdr:y>0.44905</cdr:y>
    </cdr:from>
    <cdr:to>
      <cdr:x>0.79128</cdr:x>
      <cdr:y>0.62238</cdr:y>
    </cdr:to>
    <cdr:cxnSp macro="">
      <cdr:nvCxnSpPr>
        <cdr:cNvPr id="35" name="直線コネクタ 34"/>
        <cdr:cNvCxnSpPr/>
      </cdr:nvCxnSpPr>
      <cdr:spPr>
        <a:xfrm xmlns:a="http://schemas.openxmlformats.org/drawingml/2006/main" flipH="1">
          <a:off x="6231120" y="1789508"/>
          <a:ext cx="79" cy="690738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0.83115</cdr:x>
      <cdr:y>0.44414</cdr:y>
    </cdr:from>
    <cdr:to>
      <cdr:x>0.83115</cdr:x>
      <cdr:y>0.61678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545173" y="1769953"/>
          <a:ext cx="0" cy="68798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0.5693</cdr:x>
      <cdr:y>0.09523</cdr:y>
    </cdr:from>
    <cdr:to>
      <cdr:x>0.68151</cdr:x>
      <cdr:y>1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518510" y="380705"/>
          <a:ext cx="890606" cy="3617033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0.00821</cdr:x>
      <cdr:y>0.96048</cdr:y>
    </cdr:from>
    <cdr:to>
      <cdr:x>0.79079</cdr:x>
      <cdr:y>0.96085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>
          <a:off x="64607" y="3828191"/>
          <a:ext cx="6158352" cy="149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３３，３３８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（３４，２２１）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0.17801</cdr:x>
      <cdr:y>0.49422</cdr:y>
    </cdr:from>
    <cdr:to>
      <cdr:x>0.26586</cdr:x>
      <cdr:y>0.4943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 flipV="1">
          <a:off x="1400784" y="1969802"/>
          <a:ext cx="691333" cy="35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0.18022</cdr:x>
      <cdr:y>0.3608</cdr:y>
    </cdr:from>
    <cdr:to>
      <cdr:x>0.22315</cdr:x>
      <cdr:y>0.36206</cdr:y>
    </cdr:to>
    <cdr:cxnSp macro="">
      <cdr:nvCxnSpPr>
        <cdr:cNvPr id="42" name="直線コネクタ 41"/>
        <cdr:cNvCxnSpPr/>
      </cdr:nvCxnSpPr>
      <cdr:spPr bwMode="auto">
        <a:xfrm xmlns:a="http://schemas.openxmlformats.org/drawingml/2006/main" flipH="1">
          <a:off x="1430409" y="1442384"/>
          <a:ext cx="340734" cy="503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0.77358</cdr:x>
      <cdr:y>0.7554</cdr:y>
    </cdr:from>
    <cdr:to>
      <cdr:x>0.81453</cdr:x>
      <cdr:y>0.75541</cdr:y>
    </cdr:to>
    <cdr:cxnSp macro="">
      <cdr:nvCxnSpPr>
        <cdr:cNvPr id="4" name="直線矢印コネクタ 3"/>
        <cdr:cNvCxnSpPr/>
      </cdr:nvCxnSpPr>
      <cdr:spPr>
        <a:xfrm xmlns:a="http://schemas.openxmlformats.org/drawingml/2006/main">
          <a:off x="6091799" y="3010358"/>
          <a:ext cx="322472" cy="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&#26032;&#20844;&#20661;/070_&#27770;&#31639;&#38306;&#20418;&#65288;&#27770;&#31639;&#32113;&#35336;&#65289;/R4&#24180;&#24230;/11_&#27770;&#31639;&#20844;&#34920;&#36039;&#26009;/&#21442;&#32771;&#65297;&#65306;&#28187;&#20661;&#22522;&#37329;&#12398;&#31309;&#31435;&#19981;&#36275;&#12398;&#29366;&#27841;/R4_kohyosiry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作業分）基金の状況 (2)"/>
      <sheetName val="（作業分）基金の状況"/>
    </sheetNames>
    <sheetDataSet>
      <sheetData sheetId="0">
        <row r="59">
          <cell r="BZ59" t="str">
            <v>R４末残高</v>
          </cell>
        </row>
        <row r="60">
          <cell r="BY60" t="str">
            <v>繰上償還等</v>
          </cell>
          <cell r="BZ60">
            <v>-319</v>
          </cell>
        </row>
        <row r="62">
          <cell r="BY62" t="str">
            <v>その他（臨財債等以外）</v>
          </cell>
          <cell r="BZ62">
            <v>-3552</v>
          </cell>
        </row>
        <row r="63">
          <cell r="BY63" t="str">
            <v>積立不足額</v>
          </cell>
          <cell r="BZ63">
            <v>-105</v>
          </cell>
        </row>
        <row r="64">
          <cell r="BY64" t="str">
            <v>臨財債等</v>
          </cell>
          <cell r="BZ64">
            <v>5322</v>
          </cell>
        </row>
        <row r="65">
          <cell r="BY65" t="str">
            <v>積立不足額</v>
          </cell>
          <cell r="BZ65">
            <v>54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90"/>
  <sheetViews>
    <sheetView tabSelected="1" view="pageBreakPreview" zoomScale="87" zoomScaleNormal="100" zoomScaleSheetLayoutView="87" workbookViewId="0">
      <selection activeCell="AO11" sqref="AO11"/>
    </sheetView>
  </sheetViews>
  <sheetFormatPr defaultRowHeight="14.25" customHeight="1" x14ac:dyDescent="0.15"/>
  <cols>
    <col min="1" max="1" width="1.5" style="31" customWidth="1"/>
    <col min="2" max="35" width="2.75" style="31" customWidth="1"/>
    <col min="36" max="36" width="1.5" style="31" customWidth="1"/>
    <col min="37" max="224" width="9" style="31"/>
    <col min="225" max="226" width="1.5" style="31" customWidth="1"/>
    <col min="227" max="227" width="2.375" style="31" customWidth="1"/>
    <col min="228" max="228" width="11.125" style="31" customWidth="1"/>
    <col min="229" max="229" width="1.375" style="31" customWidth="1"/>
    <col min="230" max="255" width="2.75" style="31" customWidth="1"/>
    <col min="256" max="256" width="9" style="31"/>
    <col min="257" max="268" width="2.875" style="31" customWidth="1"/>
    <col min="269" max="269" width="14.375" style="31" bestFit="1" customWidth="1"/>
    <col min="270" max="278" width="2.875" style="31" customWidth="1"/>
    <col min="279" max="480" width="9" style="31"/>
    <col min="481" max="482" width="1.5" style="31" customWidth="1"/>
    <col min="483" max="483" width="2.375" style="31" customWidth="1"/>
    <col min="484" max="484" width="11.125" style="31" customWidth="1"/>
    <col min="485" max="485" width="1.375" style="31" customWidth="1"/>
    <col min="486" max="511" width="2.75" style="31" customWidth="1"/>
    <col min="512" max="512" width="9" style="31"/>
    <col min="513" max="524" width="2.875" style="31" customWidth="1"/>
    <col min="525" max="525" width="14.375" style="31" bestFit="1" customWidth="1"/>
    <col min="526" max="534" width="2.875" style="31" customWidth="1"/>
    <col min="535" max="736" width="9" style="31"/>
    <col min="737" max="738" width="1.5" style="31" customWidth="1"/>
    <col min="739" max="739" width="2.375" style="31" customWidth="1"/>
    <col min="740" max="740" width="11.125" style="31" customWidth="1"/>
    <col min="741" max="741" width="1.375" style="31" customWidth="1"/>
    <col min="742" max="767" width="2.75" style="31" customWidth="1"/>
    <col min="768" max="768" width="9" style="31"/>
    <col min="769" max="780" width="2.875" style="31" customWidth="1"/>
    <col min="781" max="781" width="14.375" style="31" bestFit="1" customWidth="1"/>
    <col min="782" max="790" width="2.875" style="31" customWidth="1"/>
    <col min="791" max="992" width="9" style="31"/>
    <col min="993" max="994" width="1.5" style="31" customWidth="1"/>
    <col min="995" max="995" width="2.375" style="31" customWidth="1"/>
    <col min="996" max="996" width="11.125" style="31" customWidth="1"/>
    <col min="997" max="997" width="1.375" style="31" customWidth="1"/>
    <col min="998" max="1023" width="2.75" style="31" customWidth="1"/>
    <col min="1024" max="1024" width="9" style="31"/>
    <col min="1025" max="1036" width="2.875" style="31" customWidth="1"/>
    <col min="1037" max="1037" width="14.375" style="31" bestFit="1" customWidth="1"/>
    <col min="1038" max="1046" width="2.875" style="31" customWidth="1"/>
    <col min="1047" max="1248" width="9" style="31"/>
    <col min="1249" max="1250" width="1.5" style="31" customWidth="1"/>
    <col min="1251" max="1251" width="2.375" style="31" customWidth="1"/>
    <col min="1252" max="1252" width="11.125" style="31" customWidth="1"/>
    <col min="1253" max="1253" width="1.375" style="31" customWidth="1"/>
    <col min="1254" max="1279" width="2.75" style="31" customWidth="1"/>
    <col min="1280" max="1280" width="9" style="31"/>
    <col min="1281" max="1292" width="2.875" style="31" customWidth="1"/>
    <col min="1293" max="1293" width="14.375" style="31" bestFit="1" customWidth="1"/>
    <col min="1294" max="1302" width="2.875" style="31" customWidth="1"/>
    <col min="1303" max="1504" width="9" style="31"/>
    <col min="1505" max="1506" width="1.5" style="31" customWidth="1"/>
    <col min="1507" max="1507" width="2.375" style="31" customWidth="1"/>
    <col min="1508" max="1508" width="11.125" style="31" customWidth="1"/>
    <col min="1509" max="1509" width="1.375" style="31" customWidth="1"/>
    <col min="1510" max="1535" width="2.75" style="31" customWidth="1"/>
    <col min="1536" max="1536" width="9" style="31"/>
    <col min="1537" max="1548" width="2.875" style="31" customWidth="1"/>
    <col min="1549" max="1549" width="14.375" style="31" bestFit="1" customWidth="1"/>
    <col min="1550" max="1558" width="2.875" style="31" customWidth="1"/>
    <col min="1559" max="1760" width="9" style="31"/>
    <col min="1761" max="1762" width="1.5" style="31" customWidth="1"/>
    <col min="1763" max="1763" width="2.375" style="31" customWidth="1"/>
    <col min="1764" max="1764" width="11.125" style="31" customWidth="1"/>
    <col min="1765" max="1765" width="1.375" style="31" customWidth="1"/>
    <col min="1766" max="1791" width="2.75" style="31" customWidth="1"/>
    <col min="1792" max="1792" width="9" style="31"/>
    <col min="1793" max="1804" width="2.875" style="31" customWidth="1"/>
    <col min="1805" max="1805" width="14.375" style="31" bestFit="1" customWidth="1"/>
    <col min="1806" max="1814" width="2.875" style="31" customWidth="1"/>
    <col min="1815" max="2016" width="9" style="31"/>
    <col min="2017" max="2018" width="1.5" style="31" customWidth="1"/>
    <col min="2019" max="2019" width="2.375" style="31" customWidth="1"/>
    <col min="2020" max="2020" width="11.125" style="31" customWidth="1"/>
    <col min="2021" max="2021" width="1.375" style="31" customWidth="1"/>
    <col min="2022" max="2047" width="2.75" style="31" customWidth="1"/>
    <col min="2048" max="2048" width="9" style="31"/>
    <col min="2049" max="2060" width="2.875" style="31" customWidth="1"/>
    <col min="2061" max="2061" width="14.375" style="31" bestFit="1" customWidth="1"/>
    <col min="2062" max="2070" width="2.875" style="31" customWidth="1"/>
    <col min="2071" max="2272" width="9" style="31"/>
    <col min="2273" max="2274" width="1.5" style="31" customWidth="1"/>
    <col min="2275" max="2275" width="2.375" style="31" customWidth="1"/>
    <col min="2276" max="2276" width="11.125" style="31" customWidth="1"/>
    <col min="2277" max="2277" width="1.375" style="31" customWidth="1"/>
    <col min="2278" max="2303" width="2.75" style="31" customWidth="1"/>
    <col min="2304" max="2304" width="9" style="31"/>
    <col min="2305" max="2316" width="2.875" style="31" customWidth="1"/>
    <col min="2317" max="2317" width="14.375" style="31" bestFit="1" customWidth="1"/>
    <col min="2318" max="2326" width="2.875" style="31" customWidth="1"/>
    <col min="2327" max="2528" width="9" style="31"/>
    <col min="2529" max="2530" width="1.5" style="31" customWidth="1"/>
    <col min="2531" max="2531" width="2.375" style="31" customWidth="1"/>
    <col min="2532" max="2532" width="11.125" style="31" customWidth="1"/>
    <col min="2533" max="2533" width="1.375" style="31" customWidth="1"/>
    <col min="2534" max="2559" width="2.75" style="31" customWidth="1"/>
    <col min="2560" max="2560" width="9" style="31"/>
    <col min="2561" max="2572" width="2.875" style="31" customWidth="1"/>
    <col min="2573" max="2573" width="14.375" style="31" bestFit="1" customWidth="1"/>
    <col min="2574" max="2582" width="2.875" style="31" customWidth="1"/>
    <col min="2583" max="2784" width="9" style="31"/>
    <col min="2785" max="2786" width="1.5" style="31" customWidth="1"/>
    <col min="2787" max="2787" width="2.375" style="31" customWidth="1"/>
    <col min="2788" max="2788" width="11.125" style="31" customWidth="1"/>
    <col min="2789" max="2789" width="1.375" style="31" customWidth="1"/>
    <col min="2790" max="2815" width="2.75" style="31" customWidth="1"/>
    <col min="2816" max="2816" width="9" style="31"/>
    <col min="2817" max="2828" width="2.875" style="31" customWidth="1"/>
    <col min="2829" max="2829" width="14.375" style="31" bestFit="1" customWidth="1"/>
    <col min="2830" max="2838" width="2.875" style="31" customWidth="1"/>
    <col min="2839" max="3040" width="9" style="31"/>
    <col min="3041" max="3042" width="1.5" style="31" customWidth="1"/>
    <col min="3043" max="3043" width="2.375" style="31" customWidth="1"/>
    <col min="3044" max="3044" width="11.125" style="31" customWidth="1"/>
    <col min="3045" max="3045" width="1.375" style="31" customWidth="1"/>
    <col min="3046" max="3071" width="2.75" style="31" customWidth="1"/>
    <col min="3072" max="3072" width="9" style="31"/>
    <col min="3073" max="3084" width="2.875" style="31" customWidth="1"/>
    <col min="3085" max="3085" width="14.375" style="31" bestFit="1" customWidth="1"/>
    <col min="3086" max="3094" width="2.875" style="31" customWidth="1"/>
    <col min="3095" max="3296" width="9" style="31"/>
    <col min="3297" max="3298" width="1.5" style="31" customWidth="1"/>
    <col min="3299" max="3299" width="2.375" style="31" customWidth="1"/>
    <col min="3300" max="3300" width="11.125" style="31" customWidth="1"/>
    <col min="3301" max="3301" width="1.375" style="31" customWidth="1"/>
    <col min="3302" max="3327" width="2.75" style="31" customWidth="1"/>
    <col min="3328" max="3328" width="9" style="31"/>
    <col min="3329" max="3340" width="2.875" style="31" customWidth="1"/>
    <col min="3341" max="3341" width="14.375" style="31" bestFit="1" customWidth="1"/>
    <col min="3342" max="3350" width="2.875" style="31" customWidth="1"/>
    <col min="3351" max="3552" width="9" style="31"/>
    <col min="3553" max="3554" width="1.5" style="31" customWidth="1"/>
    <col min="3555" max="3555" width="2.375" style="31" customWidth="1"/>
    <col min="3556" max="3556" width="11.125" style="31" customWidth="1"/>
    <col min="3557" max="3557" width="1.375" style="31" customWidth="1"/>
    <col min="3558" max="3583" width="2.75" style="31" customWidth="1"/>
    <col min="3584" max="3584" width="9" style="31"/>
    <col min="3585" max="3596" width="2.875" style="31" customWidth="1"/>
    <col min="3597" max="3597" width="14.375" style="31" bestFit="1" customWidth="1"/>
    <col min="3598" max="3606" width="2.875" style="31" customWidth="1"/>
    <col min="3607" max="3808" width="9" style="31"/>
    <col min="3809" max="3810" width="1.5" style="31" customWidth="1"/>
    <col min="3811" max="3811" width="2.375" style="31" customWidth="1"/>
    <col min="3812" max="3812" width="11.125" style="31" customWidth="1"/>
    <col min="3813" max="3813" width="1.375" style="31" customWidth="1"/>
    <col min="3814" max="3839" width="2.75" style="31" customWidth="1"/>
    <col min="3840" max="3840" width="9" style="31"/>
    <col min="3841" max="3852" width="2.875" style="31" customWidth="1"/>
    <col min="3853" max="3853" width="14.375" style="31" bestFit="1" customWidth="1"/>
    <col min="3854" max="3862" width="2.875" style="31" customWidth="1"/>
    <col min="3863" max="4064" width="9" style="31"/>
    <col min="4065" max="4066" width="1.5" style="31" customWidth="1"/>
    <col min="4067" max="4067" width="2.375" style="31" customWidth="1"/>
    <col min="4068" max="4068" width="11.125" style="31" customWidth="1"/>
    <col min="4069" max="4069" width="1.375" style="31" customWidth="1"/>
    <col min="4070" max="4095" width="2.75" style="31" customWidth="1"/>
    <col min="4096" max="4096" width="9" style="31"/>
    <col min="4097" max="4108" width="2.875" style="31" customWidth="1"/>
    <col min="4109" max="4109" width="14.375" style="31" bestFit="1" customWidth="1"/>
    <col min="4110" max="4118" width="2.875" style="31" customWidth="1"/>
    <col min="4119" max="4320" width="9" style="31"/>
    <col min="4321" max="4322" width="1.5" style="31" customWidth="1"/>
    <col min="4323" max="4323" width="2.375" style="31" customWidth="1"/>
    <col min="4324" max="4324" width="11.125" style="31" customWidth="1"/>
    <col min="4325" max="4325" width="1.375" style="31" customWidth="1"/>
    <col min="4326" max="4351" width="2.75" style="31" customWidth="1"/>
    <col min="4352" max="4352" width="9" style="31"/>
    <col min="4353" max="4364" width="2.875" style="31" customWidth="1"/>
    <col min="4365" max="4365" width="14.375" style="31" bestFit="1" customWidth="1"/>
    <col min="4366" max="4374" width="2.875" style="31" customWidth="1"/>
    <col min="4375" max="4576" width="9" style="31"/>
    <col min="4577" max="4578" width="1.5" style="31" customWidth="1"/>
    <col min="4579" max="4579" width="2.375" style="31" customWidth="1"/>
    <col min="4580" max="4580" width="11.125" style="31" customWidth="1"/>
    <col min="4581" max="4581" width="1.375" style="31" customWidth="1"/>
    <col min="4582" max="4607" width="2.75" style="31" customWidth="1"/>
    <col min="4608" max="4608" width="9" style="31"/>
    <col min="4609" max="4620" width="2.875" style="31" customWidth="1"/>
    <col min="4621" max="4621" width="14.375" style="31" bestFit="1" customWidth="1"/>
    <col min="4622" max="4630" width="2.875" style="31" customWidth="1"/>
    <col min="4631" max="4832" width="9" style="31"/>
    <col min="4833" max="4834" width="1.5" style="31" customWidth="1"/>
    <col min="4835" max="4835" width="2.375" style="31" customWidth="1"/>
    <col min="4836" max="4836" width="11.125" style="31" customWidth="1"/>
    <col min="4837" max="4837" width="1.375" style="31" customWidth="1"/>
    <col min="4838" max="4863" width="2.75" style="31" customWidth="1"/>
    <col min="4864" max="4864" width="9" style="31"/>
    <col min="4865" max="4876" width="2.875" style="31" customWidth="1"/>
    <col min="4877" max="4877" width="14.375" style="31" bestFit="1" customWidth="1"/>
    <col min="4878" max="4886" width="2.875" style="31" customWidth="1"/>
    <col min="4887" max="5088" width="9" style="31"/>
    <col min="5089" max="5090" width="1.5" style="31" customWidth="1"/>
    <col min="5091" max="5091" width="2.375" style="31" customWidth="1"/>
    <col min="5092" max="5092" width="11.125" style="31" customWidth="1"/>
    <col min="5093" max="5093" width="1.375" style="31" customWidth="1"/>
    <col min="5094" max="5119" width="2.75" style="31" customWidth="1"/>
    <col min="5120" max="5120" width="9" style="31"/>
    <col min="5121" max="5132" width="2.875" style="31" customWidth="1"/>
    <col min="5133" max="5133" width="14.375" style="31" bestFit="1" customWidth="1"/>
    <col min="5134" max="5142" width="2.875" style="31" customWidth="1"/>
    <col min="5143" max="5344" width="9" style="31"/>
    <col min="5345" max="5346" width="1.5" style="31" customWidth="1"/>
    <col min="5347" max="5347" width="2.375" style="31" customWidth="1"/>
    <col min="5348" max="5348" width="11.125" style="31" customWidth="1"/>
    <col min="5349" max="5349" width="1.375" style="31" customWidth="1"/>
    <col min="5350" max="5375" width="2.75" style="31" customWidth="1"/>
    <col min="5376" max="5376" width="9" style="31"/>
    <col min="5377" max="5388" width="2.875" style="31" customWidth="1"/>
    <col min="5389" max="5389" width="14.375" style="31" bestFit="1" customWidth="1"/>
    <col min="5390" max="5398" width="2.875" style="31" customWidth="1"/>
    <col min="5399" max="5600" width="9" style="31"/>
    <col min="5601" max="5602" width="1.5" style="31" customWidth="1"/>
    <col min="5603" max="5603" width="2.375" style="31" customWidth="1"/>
    <col min="5604" max="5604" width="11.125" style="31" customWidth="1"/>
    <col min="5605" max="5605" width="1.375" style="31" customWidth="1"/>
    <col min="5606" max="5631" width="2.75" style="31" customWidth="1"/>
    <col min="5632" max="5632" width="9" style="31"/>
    <col min="5633" max="5644" width="2.875" style="31" customWidth="1"/>
    <col min="5645" max="5645" width="14.375" style="31" bestFit="1" customWidth="1"/>
    <col min="5646" max="5654" width="2.875" style="31" customWidth="1"/>
    <col min="5655" max="5856" width="9" style="31"/>
    <col min="5857" max="5858" width="1.5" style="31" customWidth="1"/>
    <col min="5859" max="5859" width="2.375" style="31" customWidth="1"/>
    <col min="5860" max="5860" width="11.125" style="31" customWidth="1"/>
    <col min="5861" max="5861" width="1.375" style="31" customWidth="1"/>
    <col min="5862" max="5887" width="2.75" style="31" customWidth="1"/>
    <col min="5888" max="5888" width="9" style="31"/>
    <col min="5889" max="5900" width="2.875" style="31" customWidth="1"/>
    <col min="5901" max="5901" width="14.375" style="31" bestFit="1" customWidth="1"/>
    <col min="5902" max="5910" width="2.875" style="31" customWidth="1"/>
    <col min="5911" max="6112" width="9" style="31"/>
    <col min="6113" max="6114" width="1.5" style="31" customWidth="1"/>
    <col min="6115" max="6115" width="2.375" style="31" customWidth="1"/>
    <col min="6116" max="6116" width="11.125" style="31" customWidth="1"/>
    <col min="6117" max="6117" width="1.375" style="31" customWidth="1"/>
    <col min="6118" max="6143" width="2.75" style="31" customWidth="1"/>
    <col min="6144" max="6144" width="9" style="31"/>
    <col min="6145" max="6156" width="2.875" style="31" customWidth="1"/>
    <col min="6157" max="6157" width="14.375" style="31" bestFit="1" customWidth="1"/>
    <col min="6158" max="6166" width="2.875" style="31" customWidth="1"/>
    <col min="6167" max="6368" width="9" style="31"/>
    <col min="6369" max="6370" width="1.5" style="31" customWidth="1"/>
    <col min="6371" max="6371" width="2.375" style="31" customWidth="1"/>
    <col min="6372" max="6372" width="11.125" style="31" customWidth="1"/>
    <col min="6373" max="6373" width="1.375" style="31" customWidth="1"/>
    <col min="6374" max="6399" width="2.75" style="31" customWidth="1"/>
    <col min="6400" max="6400" width="9" style="31"/>
    <col min="6401" max="6412" width="2.875" style="31" customWidth="1"/>
    <col min="6413" max="6413" width="14.375" style="31" bestFit="1" customWidth="1"/>
    <col min="6414" max="6422" width="2.875" style="31" customWidth="1"/>
    <col min="6423" max="6624" width="9" style="31"/>
    <col min="6625" max="6626" width="1.5" style="31" customWidth="1"/>
    <col min="6627" max="6627" width="2.375" style="31" customWidth="1"/>
    <col min="6628" max="6628" width="11.125" style="31" customWidth="1"/>
    <col min="6629" max="6629" width="1.375" style="31" customWidth="1"/>
    <col min="6630" max="6655" width="2.75" style="31" customWidth="1"/>
    <col min="6656" max="6656" width="9" style="31"/>
    <col min="6657" max="6668" width="2.875" style="31" customWidth="1"/>
    <col min="6669" max="6669" width="14.375" style="31" bestFit="1" customWidth="1"/>
    <col min="6670" max="6678" width="2.875" style="31" customWidth="1"/>
    <col min="6679" max="6880" width="9" style="31"/>
    <col min="6881" max="6882" width="1.5" style="31" customWidth="1"/>
    <col min="6883" max="6883" width="2.375" style="31" customWidth="1"/>
    <col min="6884" max="6884" width="11.125" style="31" customWidth="1"/>
    <col min="6885" max="6885" width="1.375" style="31" customWidth="1"/>
    <col min="6886" max="6911" width="2.75" style="31" customWidth="1"/>
    <col min="6912" max="6912" width="9" style="31"/>
    <col min="6913" max="6924" width="2.875" style="31" customWidth="1"/>
    <col min="6925" max="6925" width="14.375" style="31" bestFit="1" customWidth="1"/>
    <col min="6926" max="6934" width="2.875" style="31" customWidth="1"/>
    <col min="6935" max="7136" width="9" style="31"/>
    <col min="7137" max="7138" width="1.5" style="31" customWidth="1"/>
    <col min="7139" max="7139" width="2.375" style="31" customWidth="1"/>
    <col min="7140" max="7140" width="11.125" style="31" customWidth="1"/>
    <col min="7141" max="7141" width="1.375" style="31" customWidth="1"/>
    <col min="7142" max="7167" width="2.75" style="31" customWidth="1"/>
    <col min="7168" max="7168" width="9" style="31"/>
    <col min="7169" max="7180" width="2.875" style="31" customWidth="1"/>
    <col min="7181" max="7181" width="14.375" style="31" bestFit="1" customWidth="1"/>
    <col min="7182" max="7190" width="2.875" style="31" customWidth="1"/>
    <col min="7191" max="7392" width="9" style="31"/>
    <col min="7393" max="7394" width="1.5" style="31" customWidth="1"/>
    <col min="7395" max="7395" width="2.375" style="31" customWidth="1"/>
    <col min="7396" max="7396" width="11.125" style="31" customWidth="1"/>
    <col min="7397" max="7397" width="1.375" style="31" customWidth="1"/>
    <col min="7398" max="7423" width="2.75" style="31" customWidth="1"/>
    <col min="7424" max="7424" width="9" style="31"/>
    <col min="7425" max="7436" width="2.875" style="31" customWidth="1"/>
    <col min="7437" max="7437" width="14.375" style="31" bestFit="1" customWidth="1"/>
    <col min="7438" max="7446" width="2.875" style="31" customWidth="1"/>
    <col min="7447" max="7648" width="9" style="31"/>
    <col min="7649" max="7650" width="1.5" style="31" customWidth="1"/>
    <col min="7651" max="7651" width="2.375" style="31" customWidth="1"/>
    <col min="7652" max="7652" width="11.125" style="31" customWidth="1"/>
    <col min="7653" max="7653" width="1.375" style="31" customWidth="1"/>
    <col min="7654" max="7679" width="2.75" style="31" customWidth="1"/>
    <col min="7680" max="7680" width="9" style="31"/>
    <col min="7681" max="7692" width="2.875" style="31" customWidth="1"/>
    <col min="7693" max="7693" width="14.375" style="31" bestFit="1" customWidth="1"/>
    <col min="7694" max="7702" width="2.875" style="31" customWidth="1"/>
    <col min="7703" max="7904" width="9" style="31"/>
    <col min="7905" max="7906" width="1.5" style="31" customWidth="1"/>
    <col min="7907" max="7907" width="2.375" style="31" customWidth="1"/>
    <col min="7908" max="7908" width="11.125" style="31" customWidth="1"/>
    <col min="7909" max="7909" width="1.375" style="31" customWidth="1"/>
    <col min="7910" max="7935" width="2.75" style="31" customWidth="1"/>
    <col min="7936" max="7936" width="9" style="31"/>
    <col min="7937" max="7948" width="2.875" style="31" customWidth="1"/>
    <col min="7949" max="7949" width="14.375" style="31" bestFit="1" customWidth="1"/>
    <col min="7950" max="7958" width="2.875" style="31" customWidth="1"/>
    <col min="7959" max="8160" width="9" style="31"/>
    <col min="8161" max="8162" width="1.5" style="31" customWidth="1"/>
    <col min="8163" max="8163" width="2.375" style="31" customWidth="1"/>
    <col min="8164" max="8164" width="11.125" style="31" customWidth="1"/>
    <col min="8165" max="8165" width="1.375" style="31" customWidth="1"/>
    <col min="8166" max="8191" width="2.75" style="31" customWidth="1"/>
    <col min="8192" max="8192" width="9" style="31"/>
    <col min="8193" max="8204" width="2.875" style="31" customWidth="1"/>
    <col min="8205" max="8205" width="14.375" style="31" bestFit="1" customWidth="1"/>
    <col min="8206" max="8214" width="2.875" style="31" customWidth="1"/>
    <col min="8215" max="8416" width="9" style="31"/>
    <col min="8417" max="8418" width="1.5" style="31" customWidth="1"/>
    <col min="8419" max="8419" width="2.375" style="31" customWidth="1"/>
    <col min="8420" max="8420" width="11.125" style="31" customWidth="1"/>
    <col min="8421" max="8421" width="1.375" style="31" customWidth="1"/>
    <col min="8422" max="8447" width="2.75" style="31" customWidth="1"/>
    <col min="8448" max="8448" width="9" style="31"/>
    <col min="8449" max="8460" width="2.875" style="31" customWidth="1"/>
    <col min="8461" max="8461" width="14.375" style="31" bestFit="1" customWidth="1"/>
    <col min="8462" max="8470" width="2.875" style="31" customWidth="1"/>
    <col min="8471" max="8672" width="9" style="31"/>
    <col min="8673" max="8674" width="1.5" style="31" customWidth="1"/>
    <col min="8675" max="8675" width="2.375" style="31" customWidth="1"/>
    <col min="8676" max="8676" width="11.125" style="31" customWidth="1"/>
    <col min="8677" max="8677" width="1.375" style="31" customWidth="1"/>
    <col min="8678" max="8703" width="2.75" style="31" customWidth="1"/>
    <col min="8704" max="8704" width="9" style="31"/>
    <col min="8705" max="8716" width="2.875" style="31" customWidth="1"/>
    <col min="8717" max="8717" width="14.375" style="31" bestFit="1" customWidth="1"/>
    <col min="8718" max="8726" width="2.875" style="31" customWidth="1"/>
    <col min="8727" max="8928" width="9" style="31"/>
    <col min="8929" max="8930" width="1.5" style="31" customWidth="1"/>
    <col min="8931" max="8931" width="2.375" style="31" customWidth="1"/>
    <col min="8932" max="8932" width="11.125" style="31" customWidth="1"/>
    <col min="8933" max="8933" width="1.375" style="31" customWidth="1"/>
    <col min="8934" max="8959" width="2.75" style="31" customWidth="1"/>
    <col min="8960" max="8960" width="9" style="31"/>
    <col min="8961" max="8972" width="2.875" style="31" customWidth="1"/>
    <col min="8973" max="8973" width="14.375" style="31" bestFit="1" customWidth="1"/>
    <col min="8974" max="8982" width="2.875" style="31" customWidth="1"/>
    <col min="8983" max="9184" width="9" style="31"/>
    <col min="9185" max="9186" width="1.5" style="31" customWidth="1"/>
    <col min="9187" max="9187" width="2.375" style="31" customWidth="1"/>
    <col min="9188" max="9188" width="11.125" style="31" customWidth="1"/>
    <col min="9189" max="9189" width="1.375" style="31" customWidth="1"/>
    <col min="9190" max="9215" width="2.75" style="31" customWidth="1"/>
    <col min="9216" max="9216" width="9" style="31"/>
    <col min="9217" max="9228" width="2.875" style="31" customWidth="1"/>
    <col min="9229" max="9229" width="14.375" style="31" bestFit="1" customWidth="1"/>
    <col min="9230" max="9238" width="2.875" style="31" customWidth="1"/>
    <col min="9239" max="9440" width="9" style="31"/>
    <col min="9441" max="9442" width="1.5" style="31" customWidth="1"/>
    <col min="9443" max="9443" width="2.375" style="31" customWidth="1"/>
    <col min="9444" max="9444" width="11.125" style="31" customWidth="1"/>
    <col min="9445" max="9445" width="1.375" style="31" customWidth="1"/>
    <col min="9446" max="9471" width="2.75" style="31" customWidth="1"/>
    <col min="9472" max="9472" width="9" style="31"/>
    <col min="9473" max="9484" width="2.875" style="31" customWidth="1"/>
    <col min="9485" max="9485" width="14.375" style="31" bestFit="1" customWidth="1"/>
    <col min="9486" max="9494" width="2.875" style="31" customWidth="1"/>
    <col min="9495" max="9696" width="9" style="31"/>
    <col min="9697" max="9698" width="1.5" style="31" customWidth="1"/>
    <col min="9699" max="9699" width="2.375" style="31" customWidth="1"/>
    <col min="9700" max="9700" width="11.125" style="31" customWidth="1"/>
    <col min="9701" max="9701" width="1.375" style="31" customWidth="1"/>
    <col min="9702" max="9727" width="2.75" style="31" customWidth="1"/>
    <col min="9728" max="9728" width="9" style="31"/>
    <col min="9729" max="9740" width="2.875" style="31" customWidth="1"/>
    <col min="9741" max="9741" width="14.375" style="31" bestFit="1" customWidth="1"/>
    <col min="9742" max="9750" width="2.875" style="31" customWidth="1"/>
    <col min="9751" max="9952" width="9" style="31"/>
    <col min="9953" max="9954" width="1.5" style="31" customWidth="1"/>
    <col min="9955" max="9955" width="2.375" style="31" customWidth="1"/>
    <col min="9956" max="9956" width="11.125" style="31" customWidth="1"/>
    <col min="9957" max="9957" width="1.375" style="31" customWidth="1"/>
    <col min="9958" max="9983" width="2.75" style="31" customWidth="1"/>
    <col min="9984" max="9984" width="9" style="31"/>
    <col min="9985" max="9996" width="2.875" style="31" customWidth="1"/>
    <col min="9997" max="9997" width="14.375" style="31" bestFit="1" customWidth="1"/>
    <col min="9998" max="10006" width="2.875" style="31" customWidth="1"/>
    <col min="10007" max="10208" width="9" style="31"/>
    <col min="10209" max="10210" width="1.5" style="31" customWidth="1"/>
    <col min="10211" max="10211" width="2.375" style="31" customWidth="1"/>
    <col min="10212" max="10212" width="11.125" style="31" customWidth="1"/>
    <col min="10213" max="10213" width="1.375" style="31" customWidth="1"/>
    <col min="10214" max="10239" width="2.75" style="31" customWidth="1"/>
    <col min="10240" max="10240" width="9" style="31"/>
    <col min="10241" max="10252" width="2.875" style="31" customWidth="1"/>
    <col min="10253" max="10253" width="14.375" style="31" bestFit="1" customWidth="1"/>
    <col min="10254" max="10262" width="2.875" style="31" customWidth="1"/>
    <col min="10263" max="10464" width="9" style="31"/>
    <col min="10465" max="10466" width="1.5" style="31" customWidth="1"/>
    <col min="10467" max="10467" width="2.375" style="31" customWidth="1"/>
    <col min="10468" max="10468" width="11.125" style="31" customWidth="1"/>
    <col min="10469" max="10469" width="1.375" style="31" customWidth="1"/>
    <col min="10470" max="10495" width="2.75" style="31" customWidth="1"/>
    <col min="10496" max="10496" width="9" style="31"/>
    <col min="10497" max="10508" width="2.875" style="31" customWidth="1"/>
    <col min="10509" max="10509" width="14.375" style="31" bestFit="1" customWidth="1"/>
    <col min="10510" max="10518" width="2.875" style="31" customWidth="1"/>
    <col min="10519" max="10720" width="9" style="31"/>
    <col min="10721" max="10722" width="1.5" style="31" customWidth="1"/>
    <col min="10723" max="10723" width="2.375" style="31" customWidth="1"/>
    <col min="10724" max="10724" width="11.125" style="31" customWidth="1"/>
    <col min="10725" max="10725" width="1.375" style="31" customWidth="1"/>
    <col min="10726" max="10751" width="2.75" style="31" customWidth="1"/>
    <col min="10752" max="10752" width="9" style="31"/>
    <col min="10753" max="10764" width="2.875" style="31" customWidth="1"/>
    <col min="10765" max="10765" width="14.375" style="31" bestFit="1" customWidth="1"/>
    <col min="10766" max="10774" width="2.875" style="31" customWidth="1"/>
    <col min="10775" max="10976" width="9" style="31"/>
    <col min="10977" max="10978" width="1.5" style="31" customWidth="1"/>
    <col min="10979" max="10979" width="2.375" style="31" customWidth="1"/>
    <col min="10980" max="10980" width="11.125" style="31" customWidth="1"/>
    <col min="10981" max="10981" width="1.375" style="31" customWidth="1"/>
    <col min="10982" max="11007" width="2.75" style="31" customWidth="1"/>
    <col min="11008" max="11008" width="9" style="31"/>
    <col min="11009" max="11020" width="2.875" style="31" customWidth="1"/>
    <col min="11021" max="11021" width="14.375" style="31" bestFit="1" customWidth="1"/>
    <col min="11022" max="11030" width="2.875" style="31" customWidth="1"/>
    <col min="11031" max="11232" width="9" style="31"/>
    <col min="11233" max="11234" width="1.5" style="31" customWidth="1"/>
    <col min="11235" max="11235" width="2.375" style="31" customWidth="1"/>
    <col min="11236" max="11236" width="11.125" style="31" customWidth="1"/>
    <col min="11237" max="11237" width="1.375" style="31" customWidth="1"/>
    <col min="11238" max="11263" width="2.75" style="31" customWidth="1"/>
    <col min="11264" max="11264" width="9" style="31"/>
    <col min="11265" max="11276" width="2.875" style="31" customWidth="1"/>
    <col min="11277" max="11277" width="14.375" style="31" bestFit="1" customWidth="1"/>
    <col min="11278" max="11286" width="2.875" style="31" customWidth="1"/>
    <col min="11287" max="11488" width="9" style="31"/>
    <col min="11489" max="11490" width="1.5" style="31" customWidth="1"/>
    <col min="11491" max="11491" width="2.375" style="31" customWidth="1"/>
    <col min="11492" max="11492" width="11.125" style="31" customWidth="1"/>
    <col min="11493" max="11493" width="1.375" style="31" customWidth="1"/>
    <col min="11494" max="11519" width="2.75" style="31" customWidth="1"/>
    <col min="11520" max="11520" width="9" style="31"/>
    <col min="11521" max="11532" width="2.875" style="31" customWidth="1"/>
    <col min="11533" max="11533" width="14.375" style="31" bestFit="1" customWidth="1"/>
    <col min="11534" max="11542" width="2.875" style="31" customWidth="1"/>
    <col min="11543" max="11744" width="9" style="31"/>
    <col min="11745" max="11746" width="1.5" style="31" customWidth="1"/>
    <col min="11747" max="11747" width="2.375" style="31" customWidth="1"/>
    <col min="11748" max="11748" width="11.125" style="31" customWidth="1"/>
    <col min="11749" max="11749" width="1.375" style="31" customWidth="1"/>
    <col min="11750" max="11775" width="2.75" style="31" customWidth="1"/>
    <col min="11776" max="11776" width="9" style="31"/>
    <col min="11777" max="11788" width="2.875" style="31" customWidth="1"/>
    <col min="11789" max="11789" width="14.375" style="31" bestFit="1" customWidth="1"/>
    <col min="11790" max="11798" width="2.875" style="31" customWidth="1"/>
    <col min="11799" max="12000" width="9" style="31"/>
    <col min="12001" max="12002" width="1.5" style="31" customWidth="1"/>
    <col min="12003" max="12003" width="2.375" style="31" customWidth="1"/>
    <col min="12004" max="12004" width="11.125" style="31" customWidth="1"/>
    <col min="12005" max="12005" width="1.375" style="31" customWidth="1"/>
    <col min="12006" max="12031" width="2.75" style="31" customWidth="1"/>
    <col min="12032" max="12032" width="9" style="31"/>
    <col min="12033" max="12044" width="2.875" style="31" customWidth="1"/>
    <col min="12045" max="12045" width="14.375" style="31" bestFit="1" customWidth="1"/>
    <col min="12046" max="12054" width="2.875" style="31" customWidth="1"/>
    <col min="12055" max="12256" width="9" style="31"/>
    <col min="12257" max="12258" width="1.5" style="31" customWidth="1"/>
    <col min="12259" max="12259" width="2.375" style="31" customWidth="1"/>
    <col min="12260" max="12260" width="11.125" style="31" customWidth="1"/>
    <col min="12261" max="12261" width="1.375" style="31" customWidth="1"/>
    <col min="12262" max="12287" width="2.75" style="31" customWidth="1"/>
    <col min="12288" max="12288" width="9" style="31"/>
    <col min="12289" max="12300" width="2.875" style="31" customWidth="1"/>
    <col min="12301" max="12301" width="14.375" style="31" bestFit="1" customWidth="1"/>
    <col min="12302" max="12310" width="2.875" style="31" customWidth="1"/>
    <col min="12311" max="12512" width="9" style="31"/>
    <col min="12513" max="12514" width="1.5" style="31" customWidth="1"/>
    <col min="12515" max="12515" width="2.375" style="31" customWidth="1"/>
    <col min="12516" max="12516" width="11.125" style="31" customWidth="1"/>
    <col min="12517" max="12517" width="1.375" style="31" customWidth="1"/>
    <col min="12518" max="12543" width="2.75" style="31" customWidth="1"/>
    <col min="12544" max="12544" width="9" style="31"/>
    <col min="12545" max="12556" width="2.875" style="31" customWidth="1"/>
    <col min="12557" max="12557" width="14.375" style="31" bestFit="1" customWidth="1"/>
    <col min="12558" max="12566" width="2.875" style="31" customWidth="1"/>
    <col min="12567" max="12768" width="9" style="31"/>
    <col min="12769" max="12770" width="1.5" style="31" customWidth="1"/>
    <col min="12771" max="12771" width="2.375" style="31" customWidth="1"/>
    <col min="12772" max="12772" width="11.125" style="31" customWidth="1"/>
    <col min="12773" max="12773" width="1.375" style="31" customWidth="1"/>
    <col min="12774" max="12799" width="2.75" style="31" customWidth="1"/>
    <col min="12800" max="12800" width="9" style="31"/>
    <col min="12801" max="12812" width="2.875" style="31" customWidth="1"/>
    <col min="12813" max="12813" width="14.375" style="31" bestFit="1" customWidth="1"/>
    <col min="12814" max="12822" width="2.875" style="31" customWidth="1"/>
    <col min="12823" max="13024" width="9" style="31"/>
    <col min="13025" max="13026" width="1.5" style="31" customWidth="1"/>
    <col min="13027" max="13027" width="2.375" style="31" customWidth="1"/>
    <col min="13028" max="13028" width="11.125" style="31" customWidth="1"/>
    <col min="13029" max="13029" width="1.375" style="31" customWidth="1"/>
    <col min="13030" max="13055" width="2.75" style="31" customWidth="1"/>
    <col min="13056" max="13056" width="9" style="31"/>
    <col min="13057" max="13068" width="2.875" style="31" customWidth="1"/>
    <col min="13069" max="13069" width="14.375" style="31" bestFit="1" customWidth="1"/>
    <col min="13070" max="13078" width="2.875" style="31" customWidth="1"/>
    <col min="13079" max="13280" width="9" style="31"/>
    <col min="13281" max="13282" width="1.5" style="31" customWidth="1"/>
    <col min="13283" max="13283" width="2.375" style="31" customWidth="1"/>
    <col min="13284" max="13284" width="11.125" style="31" customWidth="1"/>
    <col min="13285" max="13285" width="1.375" style="31" customWidth="1"/>
    <col min="13286" max="13311" width="2.75" style="31" customWidth="1"/>
    <col min="13312" max="13312" width="9" style="31"/>
    <col min="13313" max="13324" width="2.875" style="31" customWidth="1"/>
    <col min="13325" max="13325" width="14.375" style="31" bestFit="1" customWidth="1"/>
    <col min="13326" max="13334" width="2.875" style="31" customWidth="1"/>
    <col min="13335" max="13536" width="9" style="31"/>
    <col min="13537" max="13538" width="1.5" style="31" customWidth="1"/>
    <col min="13539" max="13539" width="2.375" style="31" customWidth="1"/>
    <col min="13540" max="13540" width="11.125" style="31" customWidth="1"/>
    <col min="13541" max="13541" width="1.375" style="31" customWidth="1"/>
    <col min="13542" max="13567" width="2.75" style="31" customWidth="1"/>
    <col min="13568" max="13568" width="9" style="31"/>
    <col min="13569" max="13580" width="2.875" style="31" customWidth="1"/>
    <col min="13581" max="13581" width="14.375" style="31" bestFit="1" customWidth="1"/>
    <col min="13582" max="13590" width="2.875" style="31" customWidth="1"/>
    <col min="13591" max="13792" width="9" style="31"/>
    <col min="13793" max="13794" width="1.5" style="31" customWidth="1"/>
    <col min="13795" max="13795" width="2.375" style="31" customWidth="1"/>
    <col min="13796" max="13796" width="11.125" style="31" customWidth="1"/>
    <col min="13797" max="13797" width="1.375" style="31" customWidth="1"/>
    <col min="13798" max="13823" width="2.75" style="31" customWidth="1"/>
    <col min="13824" max="13824" width="9" style="31"/>
    <col min="13825" max="13836" width="2.875" style="31" customWidth="1"/>
    <col min="13837" max="13837" width="14.375" style="31" bestFit="1" customWidth="1"/>
    <col min="13838" max="13846" width="2.875" style="31" customWidth="1"/>
    <col min="13847" max="14048" width="9" style="31"/>
    <col min="14049" max="14050" width="1.5" style="31" customWidth="1"/>
    <col min="14051" max="14051" width="2.375" style="31" customWidth="1"/>
    <col min="14052" max="14052" width="11.125" style="31" customWidth="1"/>
    <col min="14053" max="14053" width="1.375" style="31" customWidth="1"/>
    <col min="14054" max="14079" width="2.75" style="31" customWidth="1"/>
    <col min="14080" max="14080" width="9" style="31"/>
    <col min="14081" max="14092" width="2.875" style="31" customWidth="1"/>
    <col min="14093" max="14093" width="14.375" style="31" bestFit="1" customWidth="1"/>
    <col min="14094" max="14102" width="2.875" style="31" customWidth="1"/>
    <col min="14103" max="14304" width="9" style="31"/>
    <col min="14305" max="14306" width="1.5" style="31" customWidth="1"/>
    <col min="14307" max="14307" width="2.375" style="31" customWidth="1"/>
    <col min="14308" max="14308" width="11.125" style="31" customWidth="1"/>
    <col min="14309" max="14309" width="1.375" style="31" customWidth="1"/>
    <col min="14310" max="14335" width="2.75" style="31" customWidth="1"/>
    <col min="14336" max="14336" width="9" style="31"/>
    <col min="14337" max="14348" width="2.875" style="31" customWidth="1"/>
    <col min="14349" max="14349" width="14.375" style="31" bestFit="1" customWidth="1"/>
    <col min="14350" max="14358" width="2.875" style="31" customWidth="1"/>
    <col min="14359" max="14560" width="9" style="31"/>
    <col min="14561" max="14562" width="1.5" style="31" customWidth="1"/>
    <col min="14563" max="14563" width="2.375" style="31" customWidth="1"/>
    <col min="14564" max="14564" width="11.125" style="31" customWidth="1"/>
    <col min="14565" max="14565" width="1.375" style="31" customWidth="1"/>
    <col min="14566" max="14591" width="2.75" style="31" customWidth="1"/>
    <col min="14592" max="14592" width="9" style="31"/>
    <col min="14593" max="14604" width="2.875" style="31" customWidth="1"/>
    <col min="14605" max="14605" width="14.375" style="31" bestFit="1" customWidth="1"/>
    <col min="14606" max="14614" width="2.875" style="31" customWidth="1"/>
    <col min="14615" max="14816" width="9" style="31"/>
    <col min="14817" max="14818" width="1.5" style="31" customWidth="1"/>
    <col min="14819" max="14819" width="2.375" style="31" customWidth="1"/>
    <col min="14820" max="14820" width="11.125" style="31" customWidth="1"/>
    <col min="14821" max="14821" width="1.375" style="31" customWidth="1"/>
    <col min="14822" max="14847" width="2.75" style="31" customWidth="1"/>
    <col min="14848" max="14848" width="9" style="31"/>
    <col min="14849" max="14860" width="2.875" style="31" customWidth="1"/>
    <col min="14861" max="14861" width="14.375" style="31" bestFit="1" customWidth="1"/>
    <col min="14862" max="14870" width="2.875" style="31" customWidth="1"/>
    <col min="14871" max="15072" width="9" style="31"/>
    <col min="15073" max="15074" width="1.5" style="31" customWidth="1"/>
    <col min="15075" max="15075" width="2.375" style="31" customWidth="1"/>
    <col min="15076" max="15076" width="11.125" style="31" customWidth="1"/>
    <col min="15077" max="15077" width="1.375" style="31" customWidth="1"/>
    <col min="15078" max="15103" width="2.75" style="31" customWidth="1"/>
    <col min="15104" max="15104" width="9" style="31"/>
    <col min="15105" max="15116" width="2.875" style="31" customWidth="1"/>
    <col min="15117" max="15117" width="14.375" style="31" bestFit="1" customWidth="1"/>
    <col min="15118" max="15126" width="2.875" style="31" customWidth="1"/>
    <col min="15127" max="15328" width="9" style="31"/>
    <col min="15329" max="15330" width="1.5" style="31" customWidth="1"/>
    <col min="15331" max="15331" width="2.375" style="31" customWidth="1"/>
    <col min="15332" max="15332" width="11.125" style="31" customWidth="1"/>
    <col min="15333" max="15333" width="1.375" style="31" customWidth="1"/>
    <col min="15334" max="15359" width="2.75" style="31" customWidth="1"/>
    <col min="15360" max="15360" width="9" style="31"/>
    <col min="15361" max="15372" width="2.875" style="31" customWidth="1"/>
    <col min="15373" max="15373" width="14.375" style="31" bestFit="1" customWidth="1"/>
    <col min="15374" max="15382" width="2.875" style="31" customWidth="1"/>
    <col min="15383" max="15584" width="9" style="31"/>
    <col min="15585" max="15586" width="1.5" style="31" customWidth="1"/>
    <col min="15587" max="15587" width="2.375" style="31" customWidth="1"/>
    <col min="15588" max="15588" width="11.125" style="31" customWidth="1"/>
    <col min="15589" max="15589" width="1.375" style="31" customWidth="1"/>
    <col min="15590" max="15615" width="2.75" style="31" customWidth="1"/>
    <col min="15616" max="15616" width="9" style="31"/>
    <col min="15617" max="15628" width="2.875" style="31" customWidth="1"/>
    <col min="15629" max="15629" width="14.375" style="31" bestFit="1" customWidth="1"/>
    <col min="15630" max="15638" width="2.875" style="31" customWidth="1"/>
    <col min="15639" max="15840" width="9" style="31"/>
    <col min="15841" max="15842" width="1.5" style="31" customWidth="1"/>
    <col min="15843" max="15843" width="2.375" style="31" customWidth="1"/>
    <col min="15844" max="15844" width="11.125" style="31" customWidth="1"/>
    <col min="15845" max="15845" width="1.375" style="31" customWidth="1"/>
    <col min="15846" max="15871" width="2.75" style="31" customWidth="1"/>
    <col min="15872" max="15872" width="9" style="31"/>
    <col min="15873" max="15884" width="2.875" style="31" customWidth="1"/>
    <col min="15885" max="15885" width="14.375" style="31" bestFit="1" customWidth="1"/>
    <col min="15886" max="15894" width="2.875" style="31" customWidth="1"/>
    <col min="15895" max="16096" width="9" style="31"/>
    <col min="16097" max="16098" width="1.5" style="31" customWidth="1"/>
    <col min="16099" max="16099" width="2.375" style="31" customWidth="1"/>
    <col min="16100" max="16100" width="11.125" style="31" customWidth="1"/>
    <col min="16101" max="16101" width="1.375" style="31" customWidth="1"/>
    <col min="16102" max="16127" width="2.75" style="31" customWidth="1"/>
    <col min="16128" max="16128" width="9" style="31"/>
    <col min="16129" max="16140" width="2.875" style="31" customWidth="1"/>
    <col min="16141" max="16141" width="14.375" style="31" bestFit="1" customWidth="1"/>
    <col min="16142" max="16150" width="2.875" style="31" customWidth="1"/>
    <col min="16151" max="16384" width="9" style="31"/>
  </cols>
  <sheetData>
    <row r="1" spans="2:31" ht="11.25" x14ac:dyDescent="0.15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</row>
    <row r="2" spans="2:31" ht="11.25" x14ac:dyDescent="0.15"/>
    <row r="3" spans="2:31" ht="11.25" x14ac:dyDescent="0.15"/>
    <row r="4" spans="2:31" ht="11.25" x14ac:dyDescent="0.15"/>
    <row r="5" spans="2:31" ht="11.25" x14ac:dyDescent="0.15"/>
    <row r="6" spans="2:31" ht="11.25" x14ac:dyDescent="0.15"/>
    <row r="7" spans="2:31" ht="11.25" x14ac:dyDescent="0.15"/>
    <row r="8" spans="2:31" ht="11.25" x14ac:dyDescent="0.15"/>
    <row r="9" spans="2:31" ht="11.25" x14ac:dyDescent="0.15"/>
    <row r="10" spans="2:31" ht="11.25" x14ac:dyDescent="0.15"/>
    <row r="11" spans="2:31" ht="11.25" x14ac:dyDescent="0.15"/>
    <row r="12" spans="2:31" ht="11.25" x14ac:dyDescent="0.15"/>
    <row r="13" spans="2:31" ht="11.25" x14ac:dyDescent="0.15"/>
    <row r="14" spans="2:31" ht="11.25" x14ac:dyDescent="0.15"/>
    <row r="15" spans="2:31" x14ac:dyDescent="0.15">
      <c r="B15" s="59" t="s">
        <v>68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2:31" ht="11.25" x14ac:dyDescent="0.15"/>
    <row r="17" spans="3:35" ht="11.25" x14ac:dyDescent="0.15">
      <c r="C17" s="32" t="s">
        <v>53</v>
      </c>
      <c r="D17" s="31" t="s">
        <v>100</v>
      </c>
    </row>
    <row r="18" spans="3:35" ht="11.25" x14ac:dyDescent="0.15">
      <c r="AG18" s="32"/>
      <c r="AH18" s="32"/>
      <c r="AI18" s="32" t="s">
        <v>14</v>
      </c>
    </row>
    <row r="19" spans="3:35" ht="13.5" x14ac:dyDescent="0.15">
      <c r="D19" s="321" t="s">
        <v>15</v>
      </c>
      <c r="E19" s="321"/>
      <c r="F19" s="321"/>
      <c r="G19" s="321"/>
      <c r="H19" s="321"/>
      <c r="I19" s="324" t="s">
        <v>101</v>
      </c>
      <c r="J19" s="325"/>
      <c r="K19" s="325"/>
      <c r="L19" s="325"/>
      <c r="M19" s="335" t="s">
        <v>102</v>
      </c>
      <c r="N19" s="336"/>
      <c r="O19" s="336"/>
      <c r="P19" s="336"/>
      <c r="Q19" s="336"/>
      <c r="R19" s="336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8"/>
      <c r="AD19" s="339" t="s">
        <v>65</v>
      </c>
      <c r="AE19" s="340"/>
      <c r="AF19" s="341"/>
      <c r="AG19" s="345" t="s">
        <v>66</v>
      </c>
      <c r="AH19" s="261"/>
      <c r="AI19" s="262"/>
    </row>
    <row r="20" spans="3:35" ht="13.5" x14ac:dyDescent="0.15">
      <c r="D20" s="322"/>
      <c r="E20" s="322"/>
      <c r="F20" s="322"/>
      <c r="G20" s="322"/>
      <c r="H20" s="322"/>
      <c r="I20" s="355" t="s">
        <v>80</v>
      </c>
      <c r="J20" s="356"/>
      <c r="K20" s="356"/>
      <c r="L20" s="357"/>
      <c r="M20" s="358" t="s">
        <v>82</v>
      </c>
      <c r="N20" s="359"/>
      <c r="O20" s="359"/>
      <c r="P20" s="359"/>
      <c r="Q20" s="359"/>
      <c r="R20" s="359"/>
      <c r="S20" s="360" t="s">
        <v>83</v>
      </c>
      <c r="T20" s="361"/>
      <c r="U20" s="361"/>
      <c r="V20" s="361"/>
      <c r="W20" s="362" t="s">
        <v>80</v>
      </c>
      <c r="X20" s="361"/>
      <c r="Y20" s="361"/>
      <c r="Z20" s="361"/>
      <c r="AA20" s="332" t="s">
        <v>85</v>
      </c>
      <c r="AB20" s="333"/>
      <c r="AC20" s="334"/>
      <c r="AD20" s="342"/>
      <c r="AE20" s="343"/>
      <c r="AF20" s="344"/>
      <c r="AG20" s="346"/>
      <c r="AH20" s="343"/>
      <c r="AI20" s="347"/>
    </row>
    <row r="21" spans="3:35" ht="13.5" x14ac:dyDescent="0.15">
      <c r="D21" s="323"/>
      <c r="E21" s="323"/>
      <c r="F21" s="323"/>
      <c r="G21" s="323"/>
      <c r="H21" s="323"/>
      <c r="I21" s="326" t="s">
        <v>81</v>
      </c>
      <c r="J21" s="327"/>
      <c r="K21" s="327"/>
      <c r="L21" s="327"/>
      <c r="M21" s="328" t="s">
        <v>16</v>
      </c>
      <c r="N21" s="328"/>
      <c r="O21" s="328"/>
      <c r="P21" s="328" t="s">
        <v>17</v>
      </c>
      <c r="Q21" s="328"/>
      <c r="R21" s="328"/>
      <c r="S21" s="327" t="s">
        <v>55</v>
      </c>
      <c r="T21" s="327"/>
      <c r="U21" s="327"/>
      <c r="V21" s="327"/>
      <c r="W21" s="329" t="s">
        <v>56</v>
      </c>
      <c r="X21" s="329"/>
      <c r="Y21" s="329"/>
      <c r="Z21" s="329"/>
      <c r="AA21" s="331" t="s">
        <v>84</v>
      </c>
      <c r="AB21" s="331"/>
      <c r="AC21" s="348"/>
      <c r="AD21" s="331" t="s">
        <v>67</v>
      </c>
      <c r="AE21" s="331"/>
      <c r="AF21" s="331"/>
      <c r="AG21" s="330" t="s">
        <v>73</v>
      </c>
      <c r="AH21" s="266"/>
      <c r="AI21" s="267"/>
    </row>
    <row r="22" spans="3:35" ht="13.5" customHeight="1" x14ac:dyDescent="0.15">
      <c r="D22" s="295" t="s">
        <v>18</v>
      </c>
      <c r="E22" s="295"/>
      <c r="F22" s="295"/>
      <c r="G22" s="295"/>
      <c r="H22" s="295"/>
      <c r="I22" s="296">
        <v>5554612</v>
      </c>
      <c r="J22" s="297"/>
      <c r="K22" s="297"/>
      <c r="L22" s="298"/>
      <c r="M22" s="299">
        <v>113157</v>
      </c>
      <c r="N22" s="299"/>
      <c r="O22" s="299"/>
      <c r="P22" s="299">
        <v>322443</v>
      </c>
      <c r="Q22" s="299"/>
      <c r="R22" s="299"/>
      <c r="S22" s="299">
        <v>588830</v>
      </c>
      <c r="T22" s="299"/>
      <c r="U22" s="299"/>
      <c r="V22" s="299"/>
      <c r="W22" s="371">
        <v>5401383</v>
      </c>
      <c r="X22" s="371"/>
      <c r="Y22" s="371"/>
      <c r="Z22" s="371"/>
      <c r="AA22" s="363">
        <v>18482</v>
      </c>
      <c r="AB22" s="363"/>
      <c r="AC22" s="364"/>
      <c r="AD22" s="367" t="s">
        <v>103</v>
      </c>
      <c r="AE22" s="368"/>
      <c r="AF22" s="368"/>
      <c r="AG22" s="349" t="s">
        <v>104</v>
      </c>
      <c r="AH22" s="350"/>
      <c r="AI22" s="351"/>
    </row>
    <row r="23" spans="3:35" ht="13.5" customHeight="1" x14ac:dyDescent="0.15">
      <c r="D23" s="385" t="s">
        <v>19</v>
      </c>
      <c r="E23" s="385"/>
      <c r="F23" s="385"/>
      <c r="G23" s="385"/>
      <c r="H23" s="385"/>
      <c r="I23" s="386">
        <v>719449</v>
      </c>
      <c r="J23" s="387"/>
      <c r="K23" s="387"/>
      <c r="L23" s="388"/>
      <c r="M23" s="372">
        <v>17215</v>
      </c>
      <c r="N23" s="372"/>
      <c r="O23" s="372"/>
      <c r="P23" s="372">
        <v>24304</v>
      </c>
      <c r="Q23" s="372"/>
      <c r="R23" s="372"/>
      <c r="S23" s="372">
        <v>58599</v>
      </c>
      <c r="T23" s="372"/>
      <c r="U23" s="372"/>
      <c r="V23" s="372"/>
      <c r="W23" s="373">
        <v>702370</v>
      </c>
      <c r="X23" s="373"/>
      <c r="Y23" s="373"/>
      <c r="Z23" s="373"/>
      <c r="AA23" s="365">
        <v>2340</v>
      </c>
      <c r="AB23" s="365"/>
      <c r="AC23" s="366"/>
      <c r="AD23" s="369" t="s">
        <v>105</v>
      </c>
      <c r="AE23" s="370"/>
      <c r="AF23" s="370"/>
      <c r="AG23" s="352" t="s">
        <v>106</v>
      </c>
      <c r="AH23" s="353"/>
      <c r="AI23" s="354"/>
    </row>
    <row r="24" spans="3:35" ht="13.5" customHeight="1" x14ac:dyDescent="0.15">
      <c r="D24" s="307" t="s">
        <v>20</v>
      </c>
      <c r="E24" s="308"/>
      <c r="F24" s="308"/>
      <c r="G24" s="308"/>
      <c r="H24" s="308"/>
      <c r="I24" s="309">
        <v>6274061</v>
      </c>
      <c r="J24" s="310"/>
      <c r="K24" s="310"/>
      <c r="L24" s="311"/>
      <c r="M24" s="312">
        <v>130372</v>
      </c>
      <c r="N24" s="312"/>
      <c r="O24" s="312"/>
      <c r="P24" s="312">
        <v>346747</v>
      </c>
      <c r="Q24" s="312"/>
      <c r="R24" s="312"/>
      <c r="S24" s="312">
        <v>647428</v>
      </c>
      <c r="T24" s="312"/>
      <c r="U24" s="312"/>
      <c r="V24" s="312"/>
      <c r="W24" s="312">
        <v>6103752</v>
      </c>
      <c r="X24" s="312"/>
      <c r="Y24" s="312"/>
      <c r="Z24" s="312"/>
      <c r="AA24" s="401">
        <v>20821</v>
      </c>
      <c r="AB24" s="401"/>
      <c r="AC24" s="402"/>
      <c r="AD24" s="408" t="s">
        <v>107</v>
      </c>
      <c r="AE24" s="409"/>
      <c r="AF24" s="409"/>
      <c r="AG24" s="405" t="s">
        <v>108</v>
      </c>
      <c r="AH24" s="406"/>
      <c r="AI24" s="407"/>
    </row>
    <row r="25" spans="3:35" s="63" customFormat="1" ht="13.5" customHeight="1" x14ac:dyDescent="0.15">
      <c r="D25" s="62"/>
      <c r="E25" s="313" t="s">
        <v>75</v>
      </c>
      <c r="F25" s="314"/>
      <c r="G25" s="314"/>
      <c r="H25" s="315"/>
      <c r="I25" s="316">
        <v>3555039</v>
      </c>
      <c r="J25" s="317"/>
      <c r="K25" s="317"/>
      <c r="L25" s="318"/>
      <c r="M25" s="319">
        <v>40913</v>
      </c>
      <c r="N25" s="319"/>
      <c r="O25" s="319"/>
      <c r="P25" s="319">
        <v>149987</v>
      </c>
      <c r="Q25" s="319"/>
      <c r="R25" s="319"/>
      <c r="S25" s="319">
        <v>286909</v>
      </c>
      <c r="T25" s="319"/>
      <c r="U25" s="319"/>
      <c r="V25" s="319"/>
      <c r="W25" s="371">
        <v>3459031</v>
      </c>
      <c r="X25" s="371"/>
      <c r="Y25" s="371"/>
      <c r="Z25" s="371"/>
      <c r="AA25" s="403">
        <v>13788</v>
      </c>
      <c r="AB25" s="403"/>
      <c r="AC25" s="404"/>
      <c r="AD25" s="410" t="s">
        <v>109</v>
      </c>
      <c r="AE25" s="411"/>
      <c r="AF25" s="411"/>
      <c r="AG25" s="349" t="s">
        <v>108</v>
      </c>
      <c r="AH25" s="350"/>
      <c r="AI25" s="351"/>
    </row>
    <row r="26" spans="3:35" ht="13.5" customHeight="1" x14ac:dyDescent="0.15">
      <c r="D26" s="64"/>
      <c r="E26" s="300" t="s">
        <v>76</v>
      </c>
      <c r="F26" s="301"/>
      <c r="G26" s="301"/>
      <c r="H26" s="302"/>
      <c r="I26" s="303">
        <v>2719022</v>
      </c>
      <c r="J26" s="304"/>
      <c r="K26" s="304"/>
      <c r="L26" s="305"/>
      <c r="M26" s="306">
        <v>89459</v>
      </c>
      <c r="N26" s="306"/>
      <c r="O26" s="306"/>
      <c r="P26" s="306">
        <v>196760</v>
      </c>
      <c r="Q26" s="306"/>
      <c r="R26" s="306"/>
      <c r="S26" s="306">
        <v>360519</v>
      </c>
      <c r="T26" s="306"/>
      <c r="U26" s="306"/>
      <c r="V26" s="306"/>
      <c r="W26" s="373">
        <v>2644721</v>
      </c>
      <c r="X26" s="373"/>
      <c r="Y26" s="373"/>
      <c r="Z26" s="373"/>
      <c r="AA26" s="412">
        <v>7033</v>
      </c>
      <c r="AB26" s="412"/>
      <c r="AC26" s="413"/>
      <c r="AD26" s="369" t="s">
        <v>110</v>
      </c>
      <c r="AE26" s="370"/>
      <c r="AF26" s="370"/>
      <c r="AG26" s="352" t="s">
        <v>108</v>
      </c>
      <c r="AH26" s="353"/>
      <c r="AI26" s="354"/>
    </row>
    <row r="27" spans="3:35" ht="11.25" x14ac:dyDescent="0.15"/>
    <row r="28" spans="3:35" ht="11.25" x14ac:dyDescent="0.15"/>
    <row r="29" spans="3:35" ht="11.25" x14ac:dyDescent="0.15"/>
    <row r="30" spans="3:35" ht="11.25" x14ac:dyDescent="0.15"/>
    <row r="31" spans="3:35" ht="11.25" x14ac:dyDescent="0.15"/>
    <row r="32" spans="3:35" ht="11.25" x14ac:dyDescent="0.15"/>
    <row r="33" spans="2:39" ht="11.25" x14ac:dyDescent="0.15"/>
    <row r="34" spans="2:39" x14ac:dyDescent="0.15">
      <c r="B34" s="59" t="s">
        <v>69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2:39" ht="11.25" x14ac:dyDescent="0.15">
      <c r="H35" s="65"/>
      <c r="I35" s="65"/>
    </row>
    <row r="36" spans="2:39" ht="11.25" x14ac:dyDescent="0.15">
      <c r="C36" s="32" t="s">
        <v>53</v>
      </c>
      <c r="D36" s="31" t="s">
        <v>111</v>
      </c>
    </row>
    <row r="37" spans="2:39" ht="11.25" x14ac:dyDescent="0.15">
      <c r="AA37" s="50"/>
      <c r="AB37" s="50"/>
      <c r="AC37" s="50"/>
      <c r="AD37" s="50"/>
      <c r="AE37" s="51"/>
      <c r="AI37" s="32" t="s">
        <v>14</v>
      </c>
    </row>
    <row r="38" spans="2:39" ht="13.5" customHeight="1" x14ac:dyDescent="0.15">
      <c r="D38" s="374" t="s">
        <v>21</v>
      </c>
      <c r="E38" s="336"/>
      <c r="F38" s="336"/>
      <c r="G38" s="336"/>
      <c r="H38" s="336"/>
      <c r="I38" s="336"/>
      <c r="J38" s="375"/>
      <c r="K38" s="374" t="s">
        <v>22</v>
      </c>
      <c r="L38" s="336"/>
      <c r="M38" s="336"/>
      <c r="N38" s="336"/>
      <c r="O38" s="375"/>
      <c r="P38" s="224" t="s">
        <v>23</v>
      </c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5"/>
      <c r="AJ38" s="54"/>
      <c r="AK38" s="53"/>
      <c r="AL38" s="53"/>
      <c r="AM38" s="53"/>
    </row>
    <row r="39" spans="2:39" ht="13.5" customHeight="1" x14ac:dyDescent="0.15">
      <c r="D39" s="376"/>
      <c r="E39" s="377"/>
      <c r="F39" s="377"/>
      <c r="G39" s="377"/>
      <c r="H39" s="377"/>
      <c r="I39" s="377"/>
      <c r="J39" s="378"/>
      <c r="K39" s="376"/>
      <c r="L39" s="377"/>
      <c r="M39" s="377"/>
      <c r="N39" s="377"/>
      <c r="O39" s="378"/>
      <c r="P39" s="423" t="s">
        <v>78</v>
      </c>
      <c r="Q39" s="424"/>
      <c r="R39" s="424"/>
      <c r="S39" s="424"/>
      <c r="T39" s="424"/>
      <c r="U39" s="424" t="s">
        <v>79</v>
      </c>
      <c r="V39" s="424"/>
      <c r="W39" s="424"/>
      <c r="X39" s="424"/>
      <c r="Y39" s="424"/>
      <c r="Z39" s="425" t="s">
        <v>167</v>
      </c>
      <c r="AA39" s="425"/>
      <c r="AB39" s="425"/>
      <c r="AC39" s="425"/>
      <c r="AD39" s="425"/>
      <c r="AE39" s="424" t="s">
        <v>168</v>
      </c>
      <c r="AF39" s="424"/>
      <c r="AG39" s="424"/>
      <c r="AH39" s="424"/>
      <c r="AI39" s="437"/>
      <c r="AJ39" s="54"/>
      <c r="AK39" s="53"/>
      <c r="AL39" s="53"/>
      <c r="AM39" s="53"/>
    </row>
    <row r="40" spans="2:39" ht="13.5" customHeight="1" x14ac:dyDescent="0.15">
      <c r="D40" s="389" t="s">
        <v>24</v>
      </c>
      <c r="E40" s="390"/>
      <c r="F40" s="390"/>
      <c r="G40" s="390"/>
      <c r="H40" s="390"/>
      <c r="I40" s="390"/>
      <c r="J40" s="391"/>
      <c r="K40" s="226">
        <f>SUM(K41:O43)</f>
        <v>24957</v>
      </c>
      <c r="L40" s="227"/>
      <c r="M40" s="227"/>
      <c r="N40" s="227"/>
      <c r="O40" s="228"/>
      <c r="P40" s="426">
        <f>SUM(P41:T43)</f>
        <v>24957</v>
      </c>
      <c r="Q40" s="427"/>
      <c r="R40" s="427"/>
      <c r="S40" s="427"/>
      <c r="T40" s="427"/>
      <c r="U40" s="427">
        <f>SUM(U41:Y43)</f>
        <v>0</v>
      </c>
      <c r="V40" s="427"/>
      <c r="W40" s="427"/>
      <c r="X40" s="427"/>
      <c r="Y40" s="427"/>
      <c r="Z40" s="427">
        <f>SUM(Z41:AD43)</f>
        <v>0</v>
      </c>
      <c r="AA40" s="427"/>
      <c r="AB40" s="427"/>
      <c r="AC40" s="427"/>
      <c r="AD40" s="427"/>
      <c r="AE40" s="427">
        <f>SUM(AE41:AI43)</f>
        <v>0</v>
      </c>
      <c r="AF40" s="427"/>
      <c r="AG40" s="427"/>
      <c r="AH40" s="427"/>
      <c r="AI40" s="438"/>
      <c r="AJ40" s="66"/>
      <c r="AK40" s="67"/>
      <c r="AL40" s="67"/>
      <c r="AM40" s="67"/>
    </row>
    <row r="41" spans="2:39" ht="13.5" customHeight="1" x14ac:dyDescent="0.15">
      <c r="D41" s="131"/>
      <c r="E41" s="392" t="s">
        <v>25</v>
      </c>
      <c r="F41" s="393"/>
      <c r="G41" s="393"/>
      <c r="H41" s="393"/>
      <c r="I41" s="393"/>
      <c r="J41" s="394"/>
      <c r="K41" s="379">
        <v>23</v>
      </c>
      <c r="L41" s="380"/>
      <c r="M41" s="380"/>
      <c r="N41" s="380"/>
      <c r="O41" s="381"/>
      <c r="P41" s="428">
        <v>23</v>
      </c>
      <c r="Q41" s="429"/>
      <c r="R41" s="429"/>
      <c r="S41" s="429"/>
      <c r="T41" s="429"/>
      <c r="U41" s="429">
        <v>0</v>
      </c>
      <c r="V41" s="429"/>
      <c r="W41" s="429"/>
      <c r="X41" s="429"/>
      <c r="Y41" s="429"/>
      <c r="Z41" s="429">
        <v>0</v>
      </c>
      <c r="AA41" s="429"/>
      <c r="AB41" s="429"/>
      <c r="AC41" s="429"/>
      <c r="AD41" s="429"/>
      <c r="AE41" s="429">
        <v>0</v>
      </c>
      <c r="AF41" s="429"/>
      <c r="AG41" s="429"/>
      <c r="AH41" s="429"/>
      <c r="AI41" s="439"/>
      <c r="AJ41" s="66"/>
      <c r="AK41" s="67"/>
      <c r="AL41" s="67"/>
      <c r="AM41" s="67"/>
    </row>
    <row r="42" spans="2:39" ht="13.5" customHeight="1" x14ac:dyDescent="0.15">
      <c r="D42" s="131"/>
      <c r="E42" s="395" t="s">
        <v>26</v>
      </c>
      <c r="F42" s="396"/>
      <c r="G42" s="396"/>
      <c r="H42" s="396"/>
      <c r="I42" s="396"/>
      <c r="J42" s="397"/>
      <c r="K42" s="379">
        <v>23934</v>
      </c>
      <c r="L42" s="380"/>
      <c r="M42" s="380"/>
      <c r="N42" s="380"/>
      <c r="O42" s="381"/>
      <c r="P42" s="428">
        <v>23934</v>
      </c>
      <c r="Q42" s="429"/>
      <c r="R42" s="429"/>
      <c r="S42" s="429"/>
      <c r="T42" s="429"/>
      <c r="U42" s="429">
        <v>0</v>
      </c>
      <c r="V42" s="429"/>
      <c r="W42" s="429"/>
      <c r="X42" s="429"/>
      <c r="Y42" s="429"/>
      <c r="Z42" s="429">
        <v>0</v>
      </c>
      <c r="AA42" s="429"/>
      <c r="AB42" s="429"/>
      <c r="AC42" s="429"/>
      <c r="AD42" s="429"/>
      <c r="AE42" s="429">
        <v>0</v>
      </c>
      <c r="AF42" s="429"/>
      <c r="AG42" s="429"/>
      <c r="AH42" s="429"/>
      <c r="AI42" s="439"/>
      <c r="AJ42" s="66"/>
      <c r="AK42" s="67"/>
      <c r="AL42" s="67"/>
      <c r="AM42" s="67"/>
    </row>
    <row r="43" spans="2:39" ht="13.5" customHeight="1" x14ac:dyDescent="0.15">
      <c r="D43" s="132"/>
      <c r="E43" s="398" t="s">
        <v>27</v>
      </c>
      <c r="F43" s="399"/>
      <c r="G43" s="399"/>
      <c r="H43" s="399"/>
      <c r="I43" s="399"/>
      <c r="J43" s="400"/>
      <c r="K43" s="382">
        <v>1000</v>
      </c>
      <c r="L43" s="383"/>
      <c r="M43" s="383"/>
      <c r="N43" s="383"/>
      <c r="O43" s="384"/>
      <c r="P43" s="430">
        <v>1000</v>
      </c>
      <c r="Q43" s="431"/>
      <c r="R43" s="431"/>
      <c r="S43" s="431"/>
      <c r="T43" s="431"/>
      <c r="U43" s="431">
        <v>0</v>
      </c>
      <c r="V43" s="431"/>
      <c r="W43" s="431"/>
      <c r="X43" s="431"/>
      <c r="Y43" s="431"/>
      <c r="Z43" s="431">
        <v>0</v>
      </c>
      <c r="AA43" s="431"/>
      <c r="AB43" s="431"/>
      <c r="AC43" s="431"/>
      <c r="AD43" s="431"/>
      <c r="AE43" s="431">
        <v>0</v>
      </c>
      <c r="AF43" s="431"/>
      <c r="AG43" s="431"/>
      <c r="AH43" s="431"/>
      <c r="AI43" s="440"/>
      <c r="AJ43" s="66"/>
      <c r="AK43" s="67"/>
      <c r="AL43" s="67"/>
      <c r="AM43" s="67"/>
    </row>
    <row r="44" spans="2:39" ht="13.5" customHeight="1" x14ac:dyDescent="0.15">
      <c r="D44" s="389" t="s">
        <v>28</v>
      </c>
      <c r="E44" s="390"/>
      <c r="F44" s="390"/>
      <c r="G44" s="390"/>
      <c r="H44" s="390"/>
      <c r="I44" s="390"/>
      <c r="J44" s="391"/>
      <c r="K44" s="226">
        <f>SUM(K45:O46)</f>
        <v>452162</v>
      </c>
      <c r="L44" s="227"/>
      <c r="M44" s="227"/>
      <c r="N44" s="227"/>
      <c r="O44" s="228"/>
      <c r="P44" s="426">
        <f>SUM(P45:T46)</f>
        <v>312537</v>
      </c>
      <c r="Q44" s="427"/>
      <c r="R44" s="427"/>
      <c r="S44" s="427"/>
      <c r="T44" s="427"/>
      <c r="U44" s="427">
        <f>SUM(U45:Y46)</f>
        <v>114625</v>
      </c>
      <c r="V44" s="427"/>
      <c r="W44" s="427"/>
      <c r="X44" s="427"/>
      <c r="Y44" s="427"/>
      <c r="Z44" s="427">
        <f>SUM(Z45:AD46)</f>
        <v>25000</v>
      </c>
      <c r="AA44" s="427"/>
      <c r="AB44" s="427"/>
      <c r="AC44" s="427"/>
      <c r="AD44" s="427"/>
      <c r="AE44" s="427">
        <f>SUM(AE45:AI46)</f>
        <v>0</v>
      </c>
      <c r="AF44" s="427"/>
      <c r="AG44" s="427"/>
      <c r="AH44" s="427"/>
      <c r="AI44" s="438"/>
      <c r="AJ44" s="66"/>
      <c r="AK44" s="67"/>
      <c r="AL44" s="67"/>
      <c r="AM44" s="67"/>
    </row>
    <row r="45" spans="2:39" ht="13.5" customHeight="1" x14ac:dyDescent="0.15">
      <c r="D45" s="131"/>
      <c r="E45" s="392" t="s">
        <v>29</v>
      </c>
      <c r="F45" s="393"/>
      <c r="G45" s="393"/>
      <c r="H45" s="393"/>
      <c r="I45" s="393"/>
      <c r="J45" s="394"/>
      <c r="K45" s="379">
        <v>352162</v>
      </c>
      <c r="L45" s="380"/>
      <c r="M45" s="380"/>
      <c r="N45" s="380"/>
      <c r="O45" s="381"/>
      <c r="P45" s="428">
        <v>229537</v>
      </c>
      <c r="Q45" s="429"/>
      <c r="R45" s="429"/>
      <c r="S45" s="429"/>
      <c r="T45" s="429"/>
      <c r="U45" s="429">
        <v>97625</v>
      </c>
      <c r="V45" s="429"/>
      <c r="W45" s="429"/>
      <c r="X45" s="429"/>
      <c r="Y45" s="429"/>
      <c r="Z45" s="429">
        <v>25000</v>
      </c>
      <c r="AA45" s="429"/>
      <c r="AB45" s="429"/>
      <c r="AC45" s="429"/>
      <c r="AD45" s="429"/>
      <c r="AE45" s="429">
        <v>0</v>
      </c>
      <c r="AF45" s="429"/>
      <c r="AG45" s="429"/>
      <c r="AH45" s="429"/>
      <c r="AI45" s="439"/>
      <c r="AJ45" s="68"/>
      <c r="AK45" s="67"/>
      <c r="AL45" s="67"/>
      <c r="AM45" s="67"/>
    </row>
    <row r="46" spans="2:39" ht="13.5" customHeight="1" x14ac:dyDescent="0.15">
      <c r="D46" s="131"/>
      <c r="E46" s="398" t="s">
        <v>30</v>
      </c>
      <c r="F46" s="399"/>
      <c r="G46" s="399"/>
      <c r="H46" s="399"/>
      <c r="I46" s="399"/>
      <c r="J46" s="400"/>
      <c r="K46" s="417">
        <v>100000</v>
      </c>
      <c r="L46" s="418"/>
      <c r="M46" s="418"/>
      <c r="N46" s="418"/>
      <c r="O46" s="419"/>
      <c r="P46" s="434">
        <v>83000</v>
      </c>
      <c r="Q46" s="435"/>
      <c r="R46" s="435"/>
      <c r="S46" s="435"/>
      <c r="T46" s="435"/>
      <c r="U46" s="435">
        <v>17000</v>
      </c>
      <c r="V46" s="435"/>
      <c r="W46" s="435"/>
      <c r="X46" s="435"/>
      <c r="Y46" s="435"/>
      <c r="Z46" s="435">
        <v>0</v>
      </c>
      <c r="AA46" s="435"/>
      <c r="AB46" s="435"/>
      <c r="AC46" s="435"/>
      <c r="AD46" s="435"/>
      <c r="AE46" s="435">
        <v>0</v>
      </c>
      <c r="AF46" s="435"/>
      <c r="AG46" s="435"/>
      <c r="AH46" s="435"/>
      <c r="AI46" s="441"/>
      <c r="AJ46" s="68"/>
      <c r="AK46" s="67"/>
      <c r="AL46" s="67"/>
      <c r="AM46" s="67"/>
    </row>
    <row r="47" spans="2:39" ht="13.5" customHeight="1" x14ac:dyDescent="0.15">
      <c r="D47" s="414" t="s">
        <v>31</v>
      </c>
      <c r="E47" s="415"/>
      <c r="F47" s="415"/>
      <c r="G47" s="415"/>
      <c r="H47" s="415"/>
      <c r="I47" s="415"/>
      <c r="J47" s="416"/>
      <c r="K47" s="420">
        <f>K40+K44</f>
        <v>477119</v>
      </c>
      <c r="L47" s="421"/>
      <c r="M47" s="421"/>
      <c r="N47" s="421"/>
      <c r="O47" s="422"/>
      <c r="P47" s="432">
        <f>P40+P44</f>
        <v>337494</v>
      </c>
      <c r="Q47" s="433"/>
      <c r="R47" s="433"/>
      <c r="S47" s="433"/>
      <c r="T47" s="433"/>
      <c r="U47" s="433">
        <f>U40+U44</f>
        <v>114625</v>
      </c>
      <c r="V47" s="433"/>
      <c r="W47" s="433"/>
      <c r="X47" s="433"/>
      <c r="Y47" s="433"/>
      <c r="Z47" s="433">
        <f>Z40+Z44</f>
        <v>25000</v>
      </c>
      <c r="AA47" s="433"/>
      <c r="AB47" s="433"/>
      <c r="AC47" s="433"/>
      <c r="AD47" s="433"/>
      <c r="AE47" s="433">
        <f>AE40+AE44</f>
        <v>0</v>
      </c>
      <c r="AF47" s="433"/>
      <c r="AG47" s="433"/>
      <c r="AH47" s="433"/>
      <c r="AI47" s="436"/>
      <c r="AJ47" s="68"/>
      <c r="AK47" s="67"/>
      <c r="AL47" s="67"/>
      <c r="AM47" s="67"/>
    </row>
    <row r="48" spans="2:39" ht="11.25" x14ac:dyDescent="0.15"/>
    <row r="49" spans="2:37" x14ac:dyDescent="0.15">
      <c r="B49" s="59" t="s">
        <v>70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5"/>
      <c r="O49" s="65"/>
    </row>
    <row r="50" spans="2:37" ht="11.25" x14ac:dyDescent="0.15">
      <c r="N50" s="65"/>
      <c r="O50" s="65"/>
    </row>
    <row r="51" spans="2:37" ht="11.25" x14ac:dyDescent="0.15">
      <c r="C51" s="32" t="s">
        <v>53</v>
      </c>
      <c r="D51" s="31" t="s">
        <v>112</v>
      </c>
      <c r="M51" s="65"/>
      <c r="N51" s="65"/>
    </row>
    <row r="52" spans="2:37" ht="11.25" x14ac:dyDescent="0.15">
      <c r="B52" s="32"/>
      <c r="D52" s="31" t="s">
        <v>95</v>
      </c>
      <c r="M52" s="65"/>
      <c r="N52" s="65"/>
    </row>
    <row r="53" spans="2:37" ht="11.25" x14ac:dyDescent="0.15">
      <c r="AC53" s="32"/>
      <c r="AI53" s="32" t="s">
        <v>14</v>
      </c>
      <c r="AJ53" s="51"/>
      <c r="AK53" s="51"/>
    </row>
    <row r="54" spans="2:37" ht="13.5" customHeight="1" x14ac:dyDescent="0.15">
      <c r="D54" s="174" t="s">
        <v>74</v>
      </c>
      <c r="E54" s="175"/>
      <c r="F54" s="175"/>
      <c r="G54" s="175"/>
      <c r="H54" s="176"/>
      <c r="I54" s="180" t="s">
        <v>113</v>
      </c>
      <c r="J54" s="181"/>
      <c r="K54" s="181"/>
      <c r="L54" s="181"/>
      <c r="M54" s="182"/>
      <c r="N54" s="186" t="s">
        <v>114</v>
      </c>
      <c r="O54" s="187"/>
      <c r="P54" s="187"/>
      <c r="Q54" s="187"/>
      <c r="R54" s="69"/>
      <c r="S54" s="69"/>
      <c r="T54" s="69"/>
      <c r="U54" s="69"/>
      <c r="V54" s="69"/>
      <c r="W54" s="69"/>
      <c r="X54" s="69"/>
      <c r="Y54" s="69"/>
      <c r="Z54" s="70"/>
      <c r="AA54" s="186" t="s">
        <v>115</v>
      </c>
      <c r="AB54" s="181"/>
      <c r="AC54" s="181"/>
      <c r="AD54" s="182"/>
      <c r="AE54" s="260" t="s">
        <v>116</v>
      </c>
      <c r="AF54" s="261"/>
      <c r="AG54" s="261"/>
      <c r="AH54" s="261"/>
      <c r="AI54" s="262"/>
      <c r="AJ54" s="71"/>
      <c r="AK54" s="71"/>
    </row>
    <row r="55" spans="2:37" ht="13.5" x14ac:dyDescent="0.15">
      <c r="D55" s="177"/>
      <c r="E55" s="178"/>
      <c r="F55" s="178"/>
      <c r="G55" s="178"/>
      <c r="H55" s="179"/>
      <c r="I55" s="183"/>
      <c r="J55" s="184"/>
      <c r="K55" s="184"/>
      <c r="L55" s="184"/>
      <c r="M55" s="185"/>
      <c r="N55" s="188"/>
      <c r="O55" s="189"/>
      <c r="P55" s="189"/>
      <c r="Q55" s="189"/>
      <c r="R55" s="196" t="s">
        <v>32</v>
      </c>
      <c r="S55" s="197"/>
      <c r="T55" s="198"/>
      <c r="U55" s="196" t="s">
        <v>33</v>
      </c>
      <c r="V55" s="263"/>
      <c r="W55" s="264"/>
      <c r="X55" s="196" t="s">
        <v>34</v>
      </c>
      <c r="Y55" s="263"/>
      <c r="Z55" s="264"/>
      <c r="AA55" s="259"/>
      <c r="AB55" s="184"/>
      <c r="AC55" s="184"/>
      <c r="AD55" s="185"/>
      <c r="AE55" s="265" t="s">
        <v>87</v>
      </c>
      <c r="AF55" s="266"/>
      <c r="AG55" s="266"/>
      <c r="AH55" s="266"/>
      <c r="AI55" s="267"/>
    </row>
    <row r="56" spans="2:37" ht="13.5" customHeight="1" x14ac:dyDescent="0.15">
      <c r="D56" s="200" t="s">
        <v>35</v>
      </c>
      <c r="E56" s="268"/>
      <c r="F56" s="268"/>
      <c r="G56" s="268"/>
      <c r="H56" s="269"/>
      <c r="I56" s="270">
        <v>828572</v>
      </c>
      <c r="J56" s="207"/>
      <c r="K56" s="207"/>
      <c r="L56" s="207"/>
      <c r="M56" s="208"/>
      <c r="N56" s="206">
        <v>270229</v>
      </c>
      <c r="O56" s="207"/>
      <c r="P56" s="207"/>
      <c r="Q56" s="208"/>
      <c r="R56" s="206">
        <v>234589</v>
      </c>
      <c r="S56" s="207"/>
      <c r="T56" s="208"/>
      <c r="U56" s="206">
        <v>22257</v>
      </c>
      <c r="V56" s="271"/>
      <c r="W56" s="272"/>
      <c r="X56" s="206">
        <v>13383</v>
      </c>
      <c r="Y56" s="271"/>
      <c r="Z56" s="272"/>
      <c r="AA56" s="206">
        <v>179531</v>
      </c>
      <c r="AB56" s="271"/>
      <c r="AC56" s="271"/>
      <c r="AD56" s="272"/>
      <c r="AE56" s="288">
        <v>919269</v>
      </c>
      <c r="AF56" s="207"/>
      <c r="AG56" s="207"/>
      <c r="AH56" s="207"/>
      <c r="AI56" s="211"/>
    </row>
    <row r="57" spans="2:37" ht="13.5" customHeight="1" x14ac:dyDescent="0.15">
      <c r="D57" s="89"/>
      <c r="E57" s="212" t="s">
        <v>36</v>
      </c>
      <c r="F57" s="289"/>
      <c r="G57" s="289"/>
      <c r="H57" s="290"/>
      <c r="I57" s="291">
        <v>469793</v>
      </c>
      <c r="J57" s="219"/>
      <c r="K57" s="219"/>
      <c r="L57" s="219"/>
      <c r="M57" s="220"/>
      <c r="N57" s="218">
        <v>138844</v>
      </c>
      <c r="O57" s="219"/>
      <c r="P57" s="219"/>
      <c r="Q57" s="220"/>
      <c r="R57" s="218">
        <v>126685</v>
      </c>
      <c r="S57" s="219"/>
      <c r="T57" s="220"/>
      <c r="U57" s="218">
        <v>7593</v>
      </c>
      <c r="V57" s="292"/>
      <c r="W57" s="293"/>
      <c r="X57" s="218">
        <v>4566</v>
      </c>
      <c r="Y57" s="292"/>
      <c r="Z57" s="293"/>
      <c r="AA57" s="218">
        <v>76449</v>
      </c>
      <c r="AB57" s="292"/>
      <c r="AC57" s="292"/>
      <c r="AD57" s="293"/>
      <c r="AE57" s="294">
        <v>532187</v>
      </c>
      <c r="AF57" s="219"/>
      <c r="AG57" s="219"/>
      <c r="AH57" s="219"/>
      <c r="AI57" s="223"/>
    </row>
    <row r="58" spans="2:37" ht="11.25" customHeight="1" x14ac:dyDescent="0.15">
      <c r="C58" s="72"/>
      <c r="D58" s="73"/>
      <c r="E58" s="73"/>
      <c r="F58" s="73"/>
      <c r="G58" s="73"/>
      <c r="H58" s="74"/>
      <c r="I58" s="75"/>
      <c r="J58" s="75"/>
      <c r="K58" s="75"/>
      <c r="L58" s="75"/>
      <c r="M58" s="74"/>
      <c r="N58" s="75"/>
      <c r="O58" s="75"/>
      <c r="P58" s="75"/>
      <c r="Q58" s="74"/>
      <c r="R58" s="75"/>
      <c r="S58" s="75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5"/>
      <c r="AF58" s="75"/>
      <c r="AG58" s="75"/>
      <c r="AH58" s="75"/>
    </row>
    <row r="59" spans="2:37" ht="11.25" x14ac:dyDescent="0.15">
      <c r="C59" s="31" t="s">
        <v>86</v>
      </c>
      <c r="D59" s="76"/>
      <c r="E59" s="76"/>
      <c r="F59" s="76"/>
      <c r="G59" s="76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34"/>
      <c r="AJ59" s="34"/>
      <c r="AK59" s="34"/>
    </row>
    <row r="60" spans="2:37" ht="13.5" customHeight="1" x14ac:dyDescent="0.15">
      <c r="D60" s="273" t="s">
        <v>72</v>
      </c>
      <c r="E60" s="268"/>
      <c r="F60" s="268"/>
      <c r="G60" s="268"/>
      <c r="H60" s="269"/>
      <c r="I60" s="235">
        <v>27950</v>
      </c>
      <c r="J60" s="236"/>
      <c r="K60" s="236"/>
      <c r="L60" s="236"/>
      <c r="M60" s="237"/>
      <c r="N60" s="277">
        <v>6338</v>
      </c>
      <c r="O60" s="278"/>
      <c r="P60" s="278"/>
      <c r="Q60" s="278"/>
      <c r="R60" s="277">
        <v>6338</v>
      </c>
      <c r="S60" s="278"/>
      <c r="T60" s="278"/>
      <c r="U60" s="280" t="s">
        <v>71</v>
      </c>
      <c r="V60" s="281"/>
      <c r="W60" s="281"/>
      <c r="X60" s="280" t="s">
        <v>71</v>
      </c>
      <c r="Y60" s="281"/>
      <c r="Z60" s="281"/>
      <c r="AA60" s="277">
        <v>5551</v>
      </c>
      <c r="AB60" s="278"/>
      <c r="AC60" s="278"/>
      <c r="AD60" s="278"/>
      <c r="AE60" s="253">
        <v>28737</v>
      </c>
      <c r="AF60" s="283"/>
      <c r="AG60" s="283"/>
      <c r="AH60" s="283"/>
      <c r="AI60" s="284"/>
    </row>
    <row r="61" spans="2:37" ht="13.5" customHeight="1" x14ac:dyDescent="0.15">
      <c r="D61" s="274"/>
      <c r="E61" s="275"/>
      <c r="F61" s="275"/>
      <c r="G61" s="275"/>
      <c r="H61" s="276"/>
      <c r="I61" s="238"/>
      <c r="J61" s="239"/>
      <c r="K61" s="239"/>
      <c r="L61" s="239"/>
      <c r="M61" s="240"/>
      <c r="N61" s="279"/>
      <c r="O61" s="279"/>
      <c r="P61" s="279"/>
      <c r="Q61" s="279"/>
      <c r="R61" s="279"/>
      <c r="S61" s="279"/>
      <c r="T61" s="279"/>
      <c r="U61" s="282"/>
      <c r="V61" s="282"/>
      <c r="W61" s="282"/>
      <c r="X61" s="282"/>
      <c r="Y61" s="282"/>
      <c r="Z61" s="282"/>
      <c r="AA61" s="279"/>
      <c r="AB61" s="279"/>
      <c r="AC61" s="279"/>
      <c r="AD61" s="279"/>
      <c r="AE61" s="285"/>
      <c r="AF61" s="286"/>
      <c r="AG61" s="286"/>
      <c r="AH61" s="286"/>
      <c r="AI61" s="287"/>
    </row>
    <row r="62" spans="2:37" ht="11.25" x14ac:dyDescent="0.15">
      <c r="C62" s="65"/>
      <c r="D62" s="76"/>
      <c r="E62" s="76"/>
      <c r="F62" s="76"/>
      <c r="G62" s="7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34"/>
      <c r="AF62" s="34"/>
    </row>
    <row r="63" spans="2:37" ht="11.25" x14ac:dyDescent="0.15">
      <c r="C63" s="31" t="s">
        <v>92</v>
      </c>
      <c r="D63" s="76"/>
      <c r="E63" s="76"/>
      <c r="F63" s="76"/>
      <c r="G63" s="7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34"/>
    </row>
    <row r="64" spans="2:37" ht="13.5" customHeight="1" x14ac:dyDescent="0.15">
      <c r="D64" s="229" t="s">
        <v>93</v>
      </c>
      <c r="E64" s="230"/>
      <c r="F64" s="230"/>
      <c r="G64" s="230"/>
      <c r="H64" s="231"/>
      <c r="I64" s="235">
        <v>38</v>
      </c>
      <c r="J64" s="236"/>
      <c r="K64" s="236"/>
      <c r="L64" s="236"/>
      <c r="M64" s="237"/>
      <c r="N64" s="241">
        <v>19</v>
      </c>
      <c r="O64" s="242"/>
      <c r="P64" s="242"/>
      <c r="Q64" s="243"/>
      <c r="R64" s="241">
        <v>19</v>
      </c>
      <c r="S64" s="242"/>
      <c r="T64" s="243"/>
      <c r="U64" s="247" t="s">
        <v>71</v>
      </c>
      <c r="V64" s="248"/>
      <c r="W64" s="249"/>
      <c r="X64" s="247" t="s">
        <v>71</v>
      </c>
      <c r="Y64" s="248"/>
      <c r="Z64" s="249"/>
      <c r="AA64" s="241">
        <v>0</v>
      </c>
      <c r="AB64" s="242"/>
      <c r="AC64" s="242"/>
      <c r="AD64" s="243"/>
      <c r="AE64" s="253">
        <v>58</v>
      </c>
      <c r="AF64" s="254"/>
      <c r="AG64" s="254"/>
      <c r="AH64" s="254"/>
      <c r="AI64" s="255"/>
      <c r="AJ64" s="34"/>
    </row>
    <row r="65" spans="3:42" ht="13.5" customHeight="1" x14ac:dyDescent="0.15">
      <c r="D65" s="232"/>
      <c r="E65" s="233"/>
      <c r="F65" s="233"/>
      <c r="G65" s="233"/>
      <c r="H65" s="234"/>
      <c r="I65" s="238"/>
      <c r="J65" s="239"/>
      <c r="K65" s="239"/>
      <c r="L65" s="239"/>
      <c r="M65" s="240"/>
      <c r="N65" s="244"/>
      <c r="O65" s="245"/>
      <c r="P65" s="245"/>
      <c r="Q65" s="246"/>
      <c r="R65" s="244"/>
      <c r="S65" s="245"/>
      <c r="T65" s="246"/>
      <c r="U65" s="250"/>
      <c r="V65" s="251"/>
      <c r="W65" s="252"/>
      <c r="X65" s="250"/>
      <c r="Y65" s="251"/>
      <c r="Z65" s="252"/>
      <c r="AA65" s="244"/>
      <c r="AB65" s="245"/>
      <c r="AC65" s="245"/>
      <c r="AD65" s="246"/>
      <c r="AE65" s="256"/>
      <c r="AF65" s="257"/>
      <c r="AG65" s="257"/>
      <c r="AH65" s="257"/>
      <c r="AI65" s="258"/>
      <c r="AJ65" s="34"/>
    </row>
    <row r="66" spans="3:42" ht="11.25" x14ac:dyDescent="0.15">
      <c r="C66" s="65"/>
      <c r="D66" s="76"/>
      <c r="E66" s="76"/>
      <c r="F66" s="76"/>
      <c r="G66" s="76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34"/>
      <c r="AF66" s="34"/>
    </row>
    <row r="67" spans="3:42" ht="11.25" x14ac:dyDescent="0.15">
      <c r="C67" s="32" t="s">
        <v>53</v>
      </c>
      <c r="D67" s="31" t="s">
        <v>117</v>
      </c>
      <c r="G67" s="76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34"/>
      <c r="AF67" s="34"/>
    </row>
    <row r="68" spans="3:42" s="65" customFormat="1" ht="11.25" x14ac:dyDescent="0.15"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I68" s="32" t="s">
        <v>14</v>
      </c>
      <c r="AJ68" s="33"/>
      <c r="AK68" s="78"/>
      <c r="AL68" s="78"/>
      <c r="AM68" s="78"/>
      <c r="AN68" s="78"/>
      <c r="AO68" s="50"/>
      <c r="AP68" s="50"/>
    </row>
    <row r="69" spans="3:42" ht="12" customHeight="1" x14ac:dyDescent="0.15">
      <c r="D69" s="174" t="s">
        <v>74</v>
      </c>
      <c r="E69" s="175"/>
      <c r="F69" s="175"/>
      <c r="G69" s="175"/>
      <c r="H69" s="175"/>
      <c r="I69" s="176"/>
      <c r="J69" s="180" t="s">
        <v>118</v>
      </c>
      <c r="K69" s="181"/>
      <c r="L69" s="181"/>
      <c r="M69" s="181"/>
      <c r="N69" s="181"/>
      <c r="O69" s="182"/>
      <c r="P69" s="186" t="s">
        <v>119</v>
      </c>
      <c r="Q69" s="187"/>
      <c r="R69" s="187"/>
      <c r="S69" s="187"/>
      <c r="T69" s="187"/>
      <c r="U69" s="187"/>
      <c r="V69" s="69"/>
      <c r="W69" s="69"/>
      <c r="X69" s="69"/>
      <c r="Y69" s="69"/>
      <c r="Z69" s="69"/>
      <c r="AA69" s="69"/>
      <c r="AB69" s="69"/>
      <c r="AC69" s="69"/>
      <c r="AD69" s="190" t="s">
        <v>120</v>
      </c>
      <c r="AE69" s="191"/>
      <c r="AF69" s="191"/>
      <c r="AG69" s="191"/>
      <c r="AH69" s="191"/>
      <c r="AI69" s="192"/>
    </row>
    <row r="70" spans="3:42" ht="13.5" x14ac:dyDescent="0.15">
      <c r="D70" s="177"/>
      <c r="E70" s="178"/>
      <c r="F70" s="178"/>
      <c r="G70" s="178"/>
      <c r="H70" s="178"/>
      <c r="I70" s="179"/>
      <c r="J70" s="183"/>
      <c r="K70" s="184"/>
      <c r="L70" s="184"/>
      <c r="M70" s="184"/>
      <c r="N70" s="184"/>
      <c r="O70" s="185"/>
      <c r="P70" s="188"/>
      <c r="Q70" s="189"/>
      <c r="R70" s="189"/>
      <c r="S70" s="189"/>
      <c r="T70" s="189"/>
      <c r="U70" s="189"/>
      <c r="V70" s="196" t="s">
        <v>33</v>
      </c>
      <c r="W70" s="197"/>
      <c r="X70" s="197"/>
      <c r="Y70" s="198"/>
      <c r="Z70" s="196" t="s">
        <v>34</v>
      </c>
      <c r="AA70" s="197"/>
      <c r="AB70" s="197"/>
      <c r="AC70" s="197"/>
      <c r="AD70" s="193"/>
      <c r="AE70" s="194"/>
      <c r="AF70" s="194"/>
      <c r="AG70" s="194"/>
      <c r="AH70" s="194"/>
      <c r="AI70" s="195"/>
    </row>
    <row r="71" spans="3:42" ht="13.5" customHeight="1" x14ac:dyDescent="0.15">
      <c r="D71" s="200" t="s">
        <v>3</v>
      </c>
      <c r="E71" s="201"/>
      <c r="F71" s="201"/>
      <c r="G71" s="201"/>
      <c r="H71" s="201"/>
      <c r="I71" s="202"/>
      <c r="J71" s="203">
        <v>51565</v>
      </c>
      <c r="K71" s="204"/>
      <c r="L71" s="204"/>
      <c r="M71" s="204"/>
      <c r="N71" s="204"/>
      <c r="O71" s="204"/>
      <c r="P71" s="205">
        <v>35639</v>
      </c>
      <c r="Q71" s="204"/>
      <c r="R71" s="204"/>
      <c r="S71" s="204"/>
      <c r="T71" s="204"/>
      <c r="U71" s="204"/>
      <c r="V71" s="206">
        <v>22257</v>
      </c>
      <c r="W71" s="207"/>
      <c r="X71" s="207"/>
      <c r="Y71" s="208"/>
      <c r="Z71" s="206">
        <v>13383</v>
      </c>
      <c r="AA71" s="207"/>
      <c r="AB71" s="207"/>
      <c r="AC71" s="207"/>
      <c r="AD71" s="209">
        <v>15926</v>
      </c>
      <c r="AE71" s="210"/>
      <c r="AF71" s="210"/>
      <c r="AG71" s="210"/>
      <c r="AH71" s="207"/>
      <c r="AI71" s="211"/>
    </row>
    <row r="72" spans="3:42" ht="13.5" customHeight="1" x14ac:dyDescent="0.15">
      <c r="D72" s="90"/>
      <c r="E72" s="212" t="s">
        <v>36</v>
      </c>
      <c r="F72" s="213"/>
      <c r="G72" s="213"/>
      <c r="H72" s="213"/>
      <c r="I72" s="214"/>
      <c r="J72" s="215">
        <v>17592</v>
      </c>
      <c r="K72" s="216"/>
      <c r="L72" s="216"/>
      <c r="M72" s="216"/>
      <c r="N72" s="216"/>
      <c r="O72" s="216"/>
      <c r="P72" s="217">
        <v>12159</v>
      </c>
      <c r="Q72" s="216"/>
      <c r="R72" s="216"/>
      <c r="S72" s="216"/>
      <c r="T72" s="216"/>
      <c r="U72" s="216"/>
      <c r="V72" s="218">
        <v>7593</v>
      </c>
      <c r="W72" s="219"/>
      <c r="X72" s="219"/>
      <c r="Y72" s="220"/>
      <c r="Z72" s="218">
        <v>4566</v>
      </c>
      <c r="AA72" s="219"/>
      <c r="AB72" s="219"/>
      <c r="AC72" s="219"/>
      <c r="AD72" s="221">
        <v>5433</v>
      </c>
      <c r="AE72" s="222"/>
      <c r="AF72" s="222"/>
      <c r="AG72" s="222"/>
      <c r="AH72" s="219"/>
      <c r="AI72" s="223"/>
    </row>
    <row r="73" spans="3:42" ht="11.25" x14ac:dyDescent="0.15"/>
    <row r="74" spans="3:42" ht="11.25" x14ac:dyDescent="0.15"/>
    <row r="75" spans="3:42" ht="11.25" x14ac:dyDescent="0.15"/>
    <row r="76" spans="3:42" ht="11.25" x14ac:dyDescent="0.15"/>
    <row r="77" spans="3:42" ht="11.25" x14ac:dyDescent="0.15"/>
    <row r="78" spans="3:42" ht="11.25" x14ac:dyDescent="0.15"/>
    <row r="79" spans="3:42" ht="11.25" x14ac:dyDescent="0.15"/>
    <row r="80" spans="3:42" ht="11.25" x14ac:dyDescent="0.15"/>
    <row r="81" spans="3:35" ht="11.25" x14ac:dyDescent="0.15"/>
    <row r="82" spans="3:35" ht="11.25" x14ac:dyDescent="0.15"/>
    <row r="83" spans="3:35" ht="11.25" x14ac:dyDescent="0.15"/>
    <row r="84" spans="3:35" ht="11.25" x14ac:dyDescent="0.15">
      <c r="C84" s="48"/>
      <c r="V84" s="65"/>
      <c r="W84" s="65"/>
      <c r="X84" s="65"/>
      <c r="Y84" s="79"/>
      <c r="Z84" s="80"/>
      <c r="AA84" s="81" t="s">
        <v>37</v>
      </c>
      <c r="AB84" s="82" t="s">
        <v>38</v>
      </c>
      <c r="AC84" s="80"/>
      <c r="AD84" s="80"/>
      <c r="AE84" s="80"/>
      <c r="AF84" s="80"/>
      <c r="AG84" s="80"/>
      <c r="AH84" s="80"/>
      <c r="AI84" s="83"/>
    </row>
    <row r="85" spans="3:35" ht="11.25" x14ac:dyDescent="0.15">
      <c r="V85" s="65"/>
      <c r="W85" s="65"/>
      <c r="X85" s="65"/>
      <c r="Y85" s="84"/>
      <c r="Z85" s="85"/>
      <c r="AA85" s="86"/>
      <c r="AB85" s="86" t="s">
        <v>54</v>
      </c>
      <c r="AC85" s="86"/>
      <c r="AD85" s="85"/>
      <c r="AE85" s="85"/>
      <c r="AF85" s="85"/>
      <c r="AG85" s="85"/>
      <c r="AH85" s="85"/>
      <c r="AI85" s="87"/>
    </row>
    <row r="86" spans="3:35" ht="11.25" x14ac:dyDescent="0.15">
      <c r="H86" s="199"/>
      <c r="I86" s="199"/>
      <c r="J86" s="199"/>
      <c r="K86" s="199"/>
      <c r="X86" s="65"/>
    </row>
    <row r="87" spans="3:35" ht="14.25" customHeight="1" x14ac:dyDescent="0.15">
      <c r="E87" s="88"/>
      <c r="F87" s="88"/>
      <c r="G87" s="88"/>
      <c r="X87" s="65"/>
    </row>
    <row r="88" spans="3:35" ht="14.25" customHeight="1" x14ac:dyDescent="0.15">
      <c r="E88" s="88"/>
      <c r="F88" s="88"/>
      <c r="G88" s="88"/>
    </row>
    <row r="89" spans="3:35" ht="14.25" customHeight="1" x14ac:dyDescent="0.15">
      <c r="E89" s="88"/>
      <c r="F89" s="88"/>
      <c r="G89" s="88"/>
    </row>
    <row r="90" spans="3:35" ht="14.25" customHeight="1" x14ac:dyDescent="0.15">
      <c r="E90" s="88"/>
      <c r="F90" s="88"/>
      <c r="G90" s="88"/>
    </row>
  </sheetData>
  <mergeCells count="179">
    <mergeCell ref="Z44:AD44"/>
    <mergeCell ref="P45:T45"/>
    <mergeCell ref="U45:Y45"/>
    <mergeCell ref="Z45:AD45"/>
    <mergeCell ref="P46:T46"/>
    <mergeCell ref="U46:Y46"/>
    <mergeCell ref="Z46:AD46"/>
    <mergeCell ref="AE47:AI47"/>
    <mergeCell ref="AE39:AI39"/>
    <mergeCell ref="AE40:AI40"/>
    <mergeCell ref="AE41:AI41"/>
    <mergeCell ref="AE42:AI42"/>
    <mergeCell ref="AE43:AI43"/>
    <mergeCell ref="AE44:AI44"/>
    <mergeCell ref="AE45:AI45"/>
    <mergeCell ref="AE46:AI46"/>
    <mergeCell ref="E46:J46"/>
    <mergeCell ref="D47:J47"/>
    <mergeCell ref="K46:O46"/>
    <mergeCell ref="K47:O47"/>
    <mergeCell ref="P39:T39"/>
    <mergeCell ref="U39:Y39"/>
    <mergeCell ref="Z39:AD39"/>
    <mergeCell ref="P40:T40"/>
    <mergeCell ref="U40:Y40"/>
    <mergeCell ref="Z40:AD40"/>
    <mergeCell ref="P41:T41"/>
    <mergeCell ref="U41:Y41"/>
    <mergeCell ref="Z41:AD41"/>
    <mergeCell ref="P42:T42"/>
    <mergeCell ref="U42:Y42"/>
    <mergeCell ref="Z42:AD42"/>
    <mergeCell ref="P43:T43"/>
    <mergeCell ref="U43:Y43"/>
    <mergeCell ref="Z43:AD43"/>
    <mergeCell ref="P44:T44"/>
    <mergeCell ref="U44:Y44"/>
    <mergeCell ref="P47:T47"/>
    <mergeCell ref="U47:Y47"/>
    <mergeCell ref="Z47:AD47"/>
    <mergeCell ref="S26:V26"/>
    <mergeCell ref="W26:Z26"/>
    <mergeCell ref="S25:V25"/>
    <mergeCell ref="W25:Z25"/>
    <mergeCell ref="S24:V24"/>
    <mergeCell ref="W24:Z24"/>
    <mergeCell ref="AA24:AC24"/>
    <mergeCell ref="AA25:AC25"/>
    <mergeCell ref="AG24:AI24"/>
    <mergeCell ref="AG25:AI25"/>
    <mergeCell ref="AG26:AI26"/>
    <mergeCell ref="AD24:AF24"/>
    <mergeCell ref="AD25:AF25"/>
    <mergeCell ref="AD26:AF26"/>
    <mergeCell ref="AA26:AC26"/>
    <mergeCell ref="K38:O39"/>
    <mergeCell ref="K41:O41"/>
    <mergeCell ref="K42:O42"/>
    <mergeCell ref="K43:O43"/>
    <mergeCell ref="K44:O44"/>
    <mergeCell ref="K45:O45"/>
    <mergeCell ref="D23:H23"/>
    <mergeCell ref="I23:L23"/>
    <mergeCell ref="M23:O23"/>
    <mergeCell ref="D38:J39"/>
    <mergeCell ref="D40:J40"/>
    <mergeCell ref="E41:J41"/>
    <mergeCell ref="E42:J42"/>
    <mergeCell ref="E43:J43"/>
    <mergeCell ref="D44:J44"/>
    <mergeCell ref="E45:J45"/>
    <mergeCell ref="AG22:AI22"/>
    <mergeCell ref="AG23:AI23"/>
    <mergeCell ref="I20:L20"/>
    <mergeCell ref="M20:R20"/>
    <mergeCell ref="S20:V20"/>
    <mergeCell ref="W20:Z20"/>
    <mergeCell ref="AA22:AC22"/>
    <mergeCell ref="AA23:AC23"/>
    <mergeCell ref="AD22:AF22"/>
    <mergeCell ref="AD23:AF23"/>
    <mergeCell ref="P22:R22"/>
    <mergeCell ref="S22:V22"/>
    <mergeCell ref="W22:Z22"/>
    <mergeCell ref="P23:R23"/>
    <mergeCell ref="S23:V23"/>
    <mergeCell ref="W23:Z23"/>
    <mergeCell ref="B1:AE1"/>
    <mergeCell ref="D19:H21"/>
    <mergeCell ref="I19:L19"/>
    <mergeCell ref="I21:L21"/>
    <mergeCell ref="M21:O21"/>
    <mergeCell ref="P21:R21"/>
    <mergeCell ref="S21:V21"/>
    <mergeCell ref="W21:Z21"/>
    <mergeCell ref="AG21:AI21"/>
    <mergeCell ref="AD21:AF21"/>
    <mergeCell ref="AA20:AC20"/>
    <mergeCell ref="M19:AC19"/>
    <mergeCell ref="AD19:AF20"/>
    <mergeCell ref="AG19:AI20"/>
    <mergeCell ref="AA21:AC21"/>
    <mergeCell ref="D22:H22"/>
    <mergeCell ref="I22:L22"/>
    <mergeCell ref="M22:O22"/>
    <mergeCell ref="E26:H26"/>
    <mergeCell ref="I26:L26"/>
    <mergeCell ref="M26:O26"/>
    <mergeCell ref="P26:R26"/>
    <mergeCell ref="D24:H24"/>
    <mergeCell ref="I24:L24"/>
    <mergeCell ref="M24:O24"/>
    <mergeCell ref="P24:R24"/>
    <mergeCell ref="E25:H25"/>
    <mergeCell ref="I25:L25"/>
    <mergeCell ref="M25:O25"/>
    <mergeCell ref="P25:R25"/>
    <mergeCell ref="D60:H61"/>
    <mergeCell ref="I60:M61"/>
    <mergeCell ref="N60:Q61"/>
    <mergeCell ref="R60:T61"/>
    <mergeCell ref="U60:W61"/>
    <mergeCell ref="X60:Z61"/>
    <mergeCell ref="AA60:AD61"/>
    <mergeCell ref="AE60:AI61"/>
    <mergeCell ref="AE56:AI56"/>
    <mergeCell ref="E57:H57"/>
    <mergeCell ref="I57:M57"/>
    <mergeCell ref="N57:Q57"/>
    <mergeCell ref="R57:T57"/>
    <mergeCell ref="U57:W57"/>
    <mergeCell ref="X57:Z57"/>
    <mergeCell ref="AA57:AD57"/>
    <mergeCell ref="AE57:AI57"/>
    <mergeCell ref="X56:Z56"/>
    <mergeCell ref="AA56:AD56"/>
    <mergeCell ref="P38:AI38"/>
    <mergeCell ref="K40:O40"/>
    <mergeCell ref="D64:H65"/>
    <mergeCell ref="I64:M65"/>
    <mergeCell ref="N64:Q65"/>
    <mergeCell ref="R64:T65"/>
    <mergeCell ref="U64:W65"/>
    <mergeCell ref="X64:Z65"/>
    <mergeCell ref="AA64:AD65"/>
    <mergeCell ref="AE64:AI65"/>
    <mergeCell ref="D54:H55"/>
    <mergeCell ref="I54:M55"/>
    <mergeCell ref="N54:Q55"/>
    <mergeCell ref="AA54:AD55"/>
    <mergeCell ref="AE54:AI54"/>
    <mergeCell ref="R55:T55"/>
    <mergeCell ref="U55:W55"/>
    <mergeCell ref="X55:Z55"/>
    <mergeCell ref="AE55:AI55"/>
    <mergeCell ref="D56:H56"/>
    <mergeCell ref="I56:M56"/>
    <mergeCell ref="N56:Q56"/>
    <mergeCell ref="R56:T56"/>
    <mergeCell ref="U56:W56"/>
    <mergeCell ref="D69:I70"/>
    <mergeCell ref="J69:O70"/>
    <mergeCell ref="P69:U70"/>
    <mergeCell ref="AD69:AI70"/>
    <mergeCell ref="V70:Y70"/>
    <mergeCell ref="Z70:AC70"/>
    <mergeCell ref="H86:K86"/>
    <mergeCell ref="D71:I71"/>
    <mergeCell ref="J71:O71"/>
    <mergeCell ref="P71:U71"/>
    <mergeCell ref="V71:Y71"/>
    <mergeCell ref="Z71:AC71"/>
    <mergeCell ref="AD71:AI71"/>
    <mergeCell ref="E72:I72"/>
    <mergeCell ref="J72:O72"/>
    <mergeCell ref="P72:U72"/>
    <mergeCell ref="V72:Y72"/>
    <mergeCell ref="Z72:AC72"/>
    <mergeCell ref="AD72:AI72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80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CC68"/>
  <sheetViews>
    <sheetView view="pageBreakPreview" topLeftCell="A7" zoomScale="40" zoomScaleNormal="100" zoomScaleSheetLayoutView="40" workbookViewId="0"/>
  </sheetViews>
  <sheetFormatPr defaultRowHeight="14.25" customHeight="1" outlineLevelCol="1" x14ac:dyDescent="0.15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14" width="2.75" style="4" customWidth="1"/>
    <col min="15" max="15" width="2.125" style="4" customWidth="1"/>
    <col min="16" max="32" width="2.75" style="4" customWidth="1"/>
    <col min="33" max="33" width="6.875" style="49" hidden="1" customWidth="1"/>
    <col min="34" max="74" width="13.25" style="49" hidden="1" customWidth="1"/>
    <col min="75" max="75" width="13.25" style="49" customWidth="1"/>
    <col min="76" max="76" width="10.25" style="133" customWidth="1" outlineLevel="1"/>
    <col min="77" max="79" width="9" style="133" customWidth="1" outlineLevel="1"/>
    <col min="80" max="80" width="9" style="133"/>
    <col min="81" max="81" width="9" style="49"/>
    <col min="82" max="16384" width="9" style="4"/>
  </cols>
  <sheetData>
    <row r="2" ht="12" customHeight="1" x14ac:dyDescent="0.15"/>
    <row r="3" ht="11.25" customHeight="1" x14ac:dyDescent="0.15"/>
    <row r="46" spans="75:80" ht="14.25" customHeight="1" x14ac:dyDescent="0.15">
      <c r="BW46" s="56"/>
      <c r="BX46" s="134"/>
      <c r="BY46" s="134"/>
      <c r="BZ46" s="134"/>
      <c r="CA46" s="134"/>
      <c r="CB46" s="134"/>
    </row>
    <row r="47" spans="75:80" ht="14.25" customHeight="1" x14ac:dyDescent="0.15">
      <c r="BW47" s="56"/>
      <c r="BX47" s="134"/>
      <c r="BY47" s="134"/>
      <c r="BZ47" s="134"/>
      <c r="CA47" s="134"/>
      <c r="CB47" s="134"/>
    </row>
    <row r="48" spans="75:80" ht="14.25" customHeight="1" x14ac:dyDescent="0.15">
      <c r="BW48" s="56"/>
      <c r="BX48" s="134"/>
      <c r="BY48" s="134"/>
      <c r="BZ48" s="134"/>
      <c r="CA48" s="134"/>
      <c r="CB48" s="134"/>
    </row>
    <row r="49" spans="3:80" ht="14.25" customHeight="1" x14ac:dyDescent="0.15">
      <c r="BW49" s="56"/>
      <c r="BX49" s="134"/>
      <c r="BY49" s="134"/>
      <c r="BZ49" s="134"/>
      <c r="CA49" s="134"/>
      <c r="CB49" s="134"/>
    </row>
    <row r="50" spans="3:80" ht="14.25" customHeight="1" x14ac:dyDescent="0.15">
      <c r="BW50" s="56"/>
      <c r="BX50" s="134"/>
      <c r="BY50" s="134"/>
      <c r="BZ50" s="134"/>
      <c r="CA50" s="134"/>
      <c r="CB50" s="134"/>
    </row>
    <row r="51" spans="3:80" ht="14.25" customHeight="1" x14ac:dyDescent="0.15">
      <c r="BW51" s="56"/>
      <c r="BX51" s="134"/>
      <c r="BY51" s="134"/>
      <c r="BZ51" s="134"/>
      <c r="CA51" s="134"/>
      <c r="CB51" s="134"/>
    </row>
    <row r="52" spans="3:80" ht="14.25" customHeight="1" x14ac:dyDescent="0.15">
      <c r="BW52" s="56"/>
      <c r="BX52" s="134"/>
      <c r="BY52" s="134"/>
      <c r="BZ52" s="134"/>
      <c r="CA52" s="134"/>
      <c r="CB52" s="134"/>
    </row>
    <row r="53" spans="3:80" ht="14.25" customHeight="1" x14ac:dyDescent="0.15">
      <c r="BW53" s="56"/>
      <c r="BX53" s="134"/>
      <c r="BY53" s="134"/>
      <c r="BZ53" s="134"/>
      <c r="CA53" s="134"/>
      <c r="CB53" s="134"/>
    </row>
    <row r="54" spans="3:80" ht="45" customHeight="1" x14ac:dyDescent="0.15">
      <c r="V54" s="1"/>
      <c r="W54" s="2"/>
      <c r="X54" s="3"/>
      <c r="Y54" s="91"/>
      <c r="Z54" s="1"/>
      <c r="AA54" s="91"/>
      <c r="AB54" s="91"/>
      <c r="AC54" s="91"/>
      <c r="AD54" s="91"/>
      <c r="AE54" s="1"/>
      <c r="BW54" s="56"/>
      <c r="BX54" s="134"/>
      <c r="BY54" s="134"/>
      <c r="BZ54" s="134"/>
      <c r="CA54" s="134"/>
      <c r="CB54" s="134"/>
    </row>
    <row r="55" spans="3:80" ht="27" customHeight="1" x14ac:dyDescent="0.15">
      <c r="C55" s="40"/>
      <c r="V55" s="3"/>
      <c r="W55" s="91"/>
      <c r="X55" s="442"/>
      <c r="Y55" s="442"/>
      <c r="Z55" s="442"/>
      <c r="AA55" s="442"/>
      <c r="AB55" s="442"/>
      <c r="AC55" s="442"/>
      <c r="AD55" s="442"/>
      <c r="AE55" s="1"/>
      <c r="BW55" s="56"/>
      <c r="BX55" s="134"/>
      <c r="BY55" s="134"/>
      <c r="BZ55" s="134"/>
      <c r="CA55" s="134"/>
      <c r="CB55" s="134"/>
    </row>
    <row r="56" spans="3:80" ht="14.25" customHeight="1" x14ac:dyDescent="0.15">
      <c r="BW56" s="56"/>
      <c r="BX56" s="134"/>
      <c r="BY56" s="134"/>
      <c r="BZ56" s="134"/>
      <c r="CA56" s="134"/>
      <c r="CB56" s="134"/>
    </row>
    <row r="57" spans="3:80" ht="14.25" customHeight="1" x14ac:dyDescent="0.15">
      <c r="BW57" s="56"/>
      <c r="BX57" s="134"/>
      <c r="BY57" s="134"/>
      <c r="BZ57" s="134"/>
      <c r="CA57" s="134"/>
      <c r="CB57" s="134"/>
    </row>
    <row r="58" spans="3:80" ht="14.25" customHeight="1" x14ac:dyDescent="0.15">
      <c r="BW58" s="56"/>
      <c r="BX58" s="135" t="s">
        <v>0</v>
      </c>
      <c r="BY58" s="135"/>
      <c r="BZ58" s="134"/>
      <c r="CA58" s="134"/>
      <c r="CB58" s="134"/>
    </row>
    <row r="59" spans="3:80" ht="14.25" customHeight="1" x14ac:dyDescent="0.15">
      <c r="BW59" s="56"/>
      <c r="BX59" s="136"/>
      <c r="BY59" s="136"/>
      <c r="BZ59" s="137" t="s">
        <v>99</v>
      </c>
      <c r="CA59" s="137"/>
      <c r="CB59" s="134"/>
    </row>
    <row r="60" spans="3:80" ht="14.25" customHeight="1" x14ac:dyDescent="0.15">
      <c r="BW60" s="56"/>
      <c r="BX60" s="136"/>
      <c r="BY60" s="138" t="s">
        <v>1</v>
      </c>
      <c r="BZ60" s="139">
        <f>-319*1</f>
        <v>-319</v>
      </c>
      <c r="CA60" s="139"/>
      <c r="CB60" s="134"/>
    </row>
    <row r="61" spans="3:80" ht="14.25" customHeight="1" x14ac:dyDescent="0.15">
      <c r="BW61" s="56"/>
      <c r="BX61" s="140"/>
      <c r="BY61" s="138"/>
      <c r="BZ61" s="137"/>
      <c r="CA61" s="137"/>
      <c r="CB61" s="134"/>
    </row>
    <row r="62" spans="3:80" ht="14.25" customHeight="1" x14ac:dyDescent="0.15">
      <c r="BW62" s="56"/>
      <c r="BX62" s="138"/>
      <c r="BY62" s="138" t="s">
        <v>2</v>
      </c>
      <c r="BZ62" s="139">
        <f>-3552*1</f>
        <v>-3552</v>
      </c>
      <c r="CA62" s="139"/>
      <c r="CB62" s="134"/>
    </row>
    <row r="63" spans="3:80" ht="14.25" customHeight="1" x14ac:dyDescent="0.15">
      <c r="BW63" s="56"/>
      <c r="BX63" s="140"/>
      <c r="BY63" s="138" t="s">
        <v>3</v>
      </c>
      <c r="BZ63" s="139">
        <f>-105*1</f>
        <v>-105</v>
      </c>
      <c r="CA63" s="139"/>
      <c r="CB63" s="134"/>
    </row>
    <row r="64" spans="3:80" ht="14.25" customHeight="1" x14ac:dyDescent="0.15">
      <c r="C64" s="40"/>
      <c r="BW64" s="56"/>
      <c r="BX64" s="140"/>
      <c r="BY64" s="138" t="s">
        <v>4</v>
      </c>
      <c r="BZ64" s="139">
        <f>5322*1</f>
        <v>5322</v>
      </c>
      <c r="CA64" s="139"/>
      <c r="CB64" s="134"/>
    </row>
    <row r="65" spans="75:80" ht="14.25" customHeight="1" x14ac:dyDescent="0.15">
      <c r="BW65" s="56"/>
      <c r="BX65" s="140"/>
      <c r="BY65" s="138" t="s">
        <v>3</v>
      </c>
      <c r="BZ65" s="139">
        <v>54</v>
      </c>
      <c r="CA65" s="139"/>
      <c r="CB65" s="134"/>
    </row>
    <row r="66" spans="75:80" ht="14.25" customHeight="1" x14ac:dyDescent="0.15">
      <c r="BW66" s="56"/>
      <c r="BX66" s="134"/>
      <c r="BY66" s="134"/>
      <c r="BZ66" s="134"/>
      <c r="CA66" s="134"/>
      <c r="CB66" s="134"/>
    </row>
    <row r="67" spans="75:80" ht="14.25" customHeight="1" x14ac:dyDescent="0.15">
      <c r="BY67" s="134"/>
      <c r="BZ67" s="134"/>
      <c r="CA67" s="134"/>
    </row>
    <row r="68" spans="75:80" ht="14.25" customHeight="1" x14ac:dyDescent="0.15">
      <c r="BY68" s="134"/>
      <c r="BZ68" s="134"/>
      <c r="CA68" s="134"/>
    </row>
  </sheetData>
  <mergeCells count="1">
    <mergeCell ref="X55:AD55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view="pageBreakPreview" topLeftCell="F1" zoomScaleNormal="100" zoomScaleSheetLayoutView="100" workbookViewId="0">
      <selection activeCell="AT6" sqref="AT6"/>
    </sheetView>
  </sheetViews>
  <sheetFormatPr defaultRowHeight="13.5" x14ac:dyDescent="0.15"/>
  <cols>
    <col min="1" max="3" width="2" customWidth="1"/>
    <col min="4" max="41" width="2.125" customWidth="1"/>
    <col min="42" max="42" width="3.25" customWidth="1"/>
    <col min="43" max="43" width="2.125" customWidth="1"/>
    <col min="44" max="78" width="11" style="148" customWidth="1"/>
    <col min="79" max="79" width="11" style="149" customWidth="1"/>
    <col min="80" max="83" width="9" style="150"/>
    <col min="84" max="84" width="9" style="151"/>
    <col min="85" max="85" width="9" style="149"/>
    <col min="86" max="87" width="9" style="13"/>
  </cols>
  <sheetData>
    <row r="1" spans="1:117" s="6" customFormat="1" ht="19.5" customHeight="1" x14ac:dyDescent="0.15">
      <c r="A1" s="41" t="s">
        <v>5</v>
      </c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2"/>
      <c r="CB1" s="143"/>
      <c r="CC1" s="143"/>
      <c r="CD1" s="143"/>
      <c r="CE1" s="143"/>
      <c r="CF1" s="144"/>
      <c r="CG1" s="142"/>
      <c r="CH1" s="7"/>
      <c r="CI1" s="7"/>
    </row>
    <row r="2" spans="1:117" s="6" customFormat="1" ht="17.25" customHeight="1" x14ac:dyDescent="0.15">
      <c r="A2" s="443" t="s">
        <v>94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2"/>
      <c r="CB2" s="143"/>
      <c r="CC2" s="143"/>
      <c r="CD2" s="143"/>
      <c r="CE2" s="143"/>
      <c r="CF2" s="144"/>
      <c r="CG2" s="142"/>
      <c r="CH2" s="7"/>
      <c r="CI2" s="7"/>
    </row>
    <row r="3" spans="1:117" s="6" customFormat="1" ht="14.25" customHeight="1" x14ac:dyDescent="0.15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2"/>
      <c r="CB3" s="143"/>
      <c r="CC3" s="143"/>
      <c r="CD3" s="143"/>
      <c r="CE3" s="143"/>
      <c r="CF3" s="144"/>
      <c r="CG3" s="142"/>
      <c r="CH3" s="7"/>
      <c r="CI3" s="7"/>
    </row>
    <row r="4" spans="1:117" s="6" customFormat="1" ht="14.25" customHeight="1" x14ac:dyDescent="0.15">
      <c r="A4" s="444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2"/>
      <c r="CB4" s="143"/>
      <c r="CC4" s="143"/>
      <c r="CD4" s="143"/>
      <c r="CE4" s="143"/>
      <c r="CF4" s="144"/>
      <c r="CG4" s="142"/>
      <c r="CH4" s="7"/>
      <c r="CI4" s="7"/>
    </row>
    <row r="5" spans="1:117" s="6" customFormat="1" ht="14.25" customHeight="1" x14ac:dyDescent="0.15">
      <c r="A5" s="444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2"/>
      <c r="CB5" s="141"/>
      <c r="CC5" s="141"/>
      <c r="CD5" s="141"/>
      <c r="CE5" s="141"/>
      <c r="CF5" s="144"/>
      <c r="CG5" s="142"/>
      <c r="CH5" s="7"/>
      <c r="CI5" s="7"/>
    </row>
    <row r="6" spans="1:117" s="6" customFormat="1" ht="14.25" customHeight="1" x14ac:dyDescent="0.15">
      <c r="A6" s="444"/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5"/>
      <c r="CB6" s="141"/>
      <c r="CC6" s="141"/>
      <c r="CD6" s="141"/>
      <c r="CE6" s="141"/>
      <c r="CF6" s="146"/>
      <c r="CG6" s="145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 x14ac:dyDescent="0.15">
      <c r="A7" s="444"/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5"/>
      <c r="CB7" s="141"/>
      <c r="CC7" s="141"/>
      <c r="CD7" s="141"/>
      <c r="CE7" s="141"/>
      <c r="CF7" s="146"/>
      <c r="CG7" s="145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 x14ac:dyDescent="0.15">
      <c r="A8" s="444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4"/>
      <c r="AO8" s="444"/>
      <c r="AP8" s="444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5"/>
      <c r="CB8" s="141"/>
      <c r="CC8" s="141"/>
      <c r="CD8" s="141"/>
      <c r="CE8" s="141"/>
      <c r="CF8" s="146"/>
      <c r="CG8" s="145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 x14ac:dyDescent="0.15">
      <c r="A9" s="444"/>
      <c r="B9" s="444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44"/>
      <c r="AO9" s="444"/>
      <c r="AP9" s="444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5"/>
      <c r="CB9" s="141"/>
      <c r="CC9" s="141"/>
      <c r="CD9" s="141"/>
      <c r="CE9" s="141"/>
      <c r="CF9" s="146"/>
      <c r="CG9" s="145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 x14ac:dyDescent="0.15">
      <c r="A10" s="444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5"/>
      <c r="CB10" s="141"/>
      <c r="CC10" s="141"/>
      <c r="CD10" s="141"/>
      <c r="CE10" s="141"/>
      <c r="CF10" s="146"/>
      <c r="CG10" s="145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 x14ac:dyDescent="0.15">
      <c r="A11" s="444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  <c r="AM11" s="444"/>
      <c r="AN11" s="444"/>
      <c r="AO11" s="444"/>
      <c r="AP11" s="444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5"/>
      <c r="CB11" s="141"/>
      <c r="CC11" s="141"/>
      <c r="CD11" s="141"/>
      <c r="CE11" s="141"/>
      <c r="CF11" s="146"/>
      <c r="CG11" s="145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 x14ac:dyDescent="0.15">
      <c r="A12" s="444"/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10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5"/>
      <c r="CB12" s="141"/>
      <c r="CC12" s="141"/>
      <c r="CD12" s="141"/>
      <c r="CE12" s="141"/>
      <c r="CF12" s="146"/>
      <c r="CG12" s="145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 x14ac:dyDescent="0.15">
      <c r="A13" s="444"/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</row>
    <row r="14" spans="1:117" ht="18" customHeight="1" x14ac:dyDescent="0.1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CB14" s="152"/>
    </row>
    <row r="15" spans="1:117" s="6" customFormat="1" ht="9.75" customHeight="1" x14ac:dyDescent="0.1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5"/>
      <c r="CB15" s="153"/>
      <c r="CC15" s="153"/>
      <c r="CD15" s="153"/>
      <c r="CE15" s="153"/>
      <c r="CF15" s="146"/>
      <c r="CG15" s="145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 x14ac:dyDescent="0.1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5"/>
      <c r="CB16" s="153"/>
      <c r="CC16" s="153"/>
      <c r="CD16" s="153"/>
      <c r="CE16" s="153"/>
      <c r="CF16" s="146"/>
      <c r="CG16" s="145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 x14ac:dyDescent="0.15">
      <c r="A17" s="5" t="s">
        <v>64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R17" s="141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5"/>
      <c r="CB17" s="160"/>
      <c r="CC17" s="161" t="s">
        <v>7</v>
      </c>
      <c r="CD17" s="161" t="s">
        <v>8</v>
      </c>
      <c r="CE17" s="160"/>
      <c r="CF17" s="146"/>
      <c r="CG17" s="145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x14ac:dyDescent="0.15">
      <c r="CB18" s="162" t="s">
        <v>9</v>
      </c>
      <c r="CC18" s="163">
        <v>8055</v>
      </c>
      <c r="CD18" s="164">
        <v>5322</v>
      </c>
      <c r="CE18" s="165" t="s">
        <v>10</v>
      </c>
    </row>
    <row r="19" spans="1:117" x14ac:dyDescent="0.15">
      <c r="CB19" s="162" t="s">
        <v>11</v>
      </c>
      <c r="CC19" s="163">
        <f>25282-9000+120</f>
        <v>16402</v>
      </c>
      <c r="CD19" s="164">
        <f>54+120</f>
        <v>174</v>
      </c>
      <c r="CE19" s="165" t="s">
        <v>12</v>
      </c>
    </row>
    <row r="20" spans="1:117" ht="21.95" customHeight="1" x14ac:dyDescent="0.15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162" t="s">
        <v>13</v>
      </c>
      <c r="CC20" s="164">
        <v>1253</v>
      </c>
      <c r="CD20" s="164">
        <f>29214-9000</f>
        <v>20214</v>
      </c>
      <c r="CE20" s="165"/>
    </row>
    <row r="21" spans="1:117" ht="21.95" customHeight="1" x14ac:dyDescent="0.15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B21" s="165"/>
      <c r="CC21" s="166">
        <f>SUM(CC18:CC20)</f>
        <v>25710</v>
      </c>
      <c r="CD21" s="166">
        <f>SUM(CD18:CD20)</f>
        <v>25710</v>
      </c>
      <c r="CE21" s="165"/>
    </row>
    <row r="22" spans="1:117" ht="21.95" customHeight="1" x14ac:dyDescent="0.15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117" ht="21.95" customHeight="1" x14ac:dyDescent="0.15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117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CB24" s="141"/>
      <c r="CC24" s="141"/>
      <c r="CD24" s="141"/>
      <c r="CE24" s="141"/>
    </row>
    <row r="25" spans="1:117" x14ac:dyDescent="0.15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CB25" s="167"/>
      <c r="CC25" s="167" t="s">
        <v>7</v>
      </c>
      <c r="CD25" s="167" t="s">
        <v>8</v>
      </c>
      <c r="CE25" s="167"/>
    </row>
    <row r="26" spans="1:117" x14ac:dyDescent="0.15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CB26" s="168" t="s">
        <v>9</v>
      </c>
      <c r="CC26" s="169">
        <v>8055</v>
      </c>
      <c r="CD26" s="169">
        <v>5322</v>
      </c>
      <c r="CE26" s="168" t="s">
        <v>10</v>
      </c>
    </row>
    <row r="27" spans="1:117" x14ac:dyDescent="0.15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CB27" s="168" t="s">
        <v>11</v>
      </c>
      <c r="CC27" s="169">
        <v>25282</v>
      </c>
      <c r="CD27" s="169">
        <v>54</v>
      </c>
      <c r="CE27" s="168" t="s">
        <v>12</v>
      </c>
    </row>
    <row r="28" spans="1:117" x14ac:dyDescent="0.15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CB28" s="168" t="s">
        <v>13</v>
      </c>
      <c r="CC28" s="169">
        <v>1253</v>
      </c>
      <c r="CD28" s="169">
        <v>29214</v>
      </c>
      <c r="CE28" s="168"/>
    </row>
    <row r="29" spans="1:117" x14ac:dyDescent="0.15">
      <c r="A29" s="17" t="s">
        <v>64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CB29" s="168"/>
      <c r="CC29" s="169">
        <f>SUM(CC26:CC28)</f>
        <v>34590</v>
      </c>
      <c r="CD29" s="169">
        <f>SUM(CD26:CD28)</f>
        <v>34590</v>
      </c>
      <c r="CE29" s="170"/>
    </row>
    <row r="30" spans="1:117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117" ht="9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117" s="6" customFormat="1" ht="7.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5"/>
      <c r="CB32" s="153"/>
      <c r="CC32" s="153"/>
      <c r="CD32" s="153"/>
      <c r="CE32" s="153"/>
      <c r="CF32" s="146"/>
      <c r="CG32" s="145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 x14ac:dyDescent="0.15">
      <c r="A33" s="23" t="s">
        <v>64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5"/>
      <c r="CB33" s="153"/>
      <c r="CC33" s="153"/>
      <c r="CD33" s="153"/>
      <c r="CE33" s="153"/>
      <c r="CF33" s="146"/>
      <c r="CG33" s="145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 x14ac:dyDescent="0.15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5"/>
      <c r="CB34" s="153"/>
      <c r="CC34" s="153"/>
      <c r="CD34" s="153"/>
      <c r="CE34" s="153"/>
      <c r="CF34" s="146"/>
      <c r="CG34" s="145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 x14ac:dyDescent="0.1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5"/>
      <c r="CB35" s="153"/>
      <c r="CC35" s="154"/>
      <c r="CD35" s="154"/>
      <c r="CE35" s="153"/>
      <c r="CF35" s="146"/>
      <c r="CG35" s="145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 x14ac:dyDescent="0.15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52"/>
    </row>
    <row r="37" spans="1:117" ht="21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52"/>
    </row>
    <row r="38" spans="1:117" ht="14.25" customHeight="1" x14ac:dyDescent="0.1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52"/>
    </row>
    <row r="39" spans="1:117" ht="21.95" customHeight="1" x14ac:dyDescent="0.1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117" ht="21.95" customHeight="1" x14ac:dyDescent="0.15">
      <c r="A40" s="5" t="s">
        <v>64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 x14ac:dyDescent="0.15"/>
    <row r="43" spans="1:117" x14ac:dyDescent="0.15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 x14ac:dyDescent="0.15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 x14ac:dyDescent="0.15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 x14ac:dyDescent="0.15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 x14ac:dyDescent="0.1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6"/>
      <c r="CB47" s="150"/>
      <c r="CC47" s="150"/>
      <c r="CD47" s="150"/>
      <c r="CE47" s="150"/>
      <c r="CF47" s="157"/>
      <c r="CG47" s="156"/>
      <c r="CH47" s="25"/>
      <c r="CI47" s="25"/>
    </row>
    <row r="48" spans="1:117" s="18" customFormat="1" ht="12.75" x14ac:dyDescent="0.1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6"/>
      <c r="CB48" s="150"/>
      <c r="CC48" s="150"/>
      <c r="CD48" s="150"/>
      <c r="CE48" s="150"/>
      <c r="CF48" s="157"/>
      <c r="CG48" s="156"/>
      <c r="CH48" s="25"/>
      <c r="CI48" s="25"/>
    </row>
    <row r="49" spans="1:117" s="18" customFormat="1" ht="6.75" customHeigh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6"/>
      <c r="CB49" s="150"/>
      <c r="CC49" s="150"/>
      <c r="CD49" s="150"/>
      <c r="CE49" s="150"/>
      <c r="CF49" s="157"/>
      <c r="CG49" s="156"/>
      <c r="CH49" s="25"/>
      <c r="CI49" s="25"/>
    </row>
    <row r="50" spans="1:117" s="18" customFormat="1" ht="4.5" customHeight="1" x14ac:dyDescent="0.15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6"/>
      <c r="CB50" s="150"/>
      <c r="CC50" s="150"/>
      <c r="CD50" s="150"/>
      <c r="CE50" s="150"/>
      <c r="CF50" s="157"/>
      <c r="CG50" s="156"/>
      <c r="CH50" s="25"/>
      <c r="CI50" s="25"/>
    </row>
    <row r="51" spans="1:117" ht="9" customHeight="1" x14ac:dyDescent="0.15">
      <c r="A51" s="26"/>
      <c r="B51" s="27" t="s">
        <v>88</v>
      </c>
      <c r="C51" s="28"/>
      <c r="D51" s="129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</row>
    <row r="52" spans="1:117" ht="13.5" customHeight="1" x14ac:dyDescent="0.15">
      <c r="A52" s="26"/>
      <c r="B52" s="446"/>
      <c r="C52" s="446"/>
      <c r="D52" s="446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6"/>
      <c r="AL52" s="446"/>
      <c r="AM52" s="446"/>
      <c r="AN52" s="446"/>
      <c r="AO52" s="446"/>
      <c r="AP52" s="129"/>
    </row>
    <row r="53" spans="1:117" x14ac:dyDescent="0.15">
      <c r="A53" s="26"/>
      <c r="B53" s="27"/>
      <c r="C53" s="28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</row>
    <row r="54" spans="1:117" ht="13.5" customHeight="1" x14ac:dyDescent="0.15">
      <c r="A54" s="26"/>
      <c r="B54" s="27"/>
      <c r="C54" s="28"/>
      <c r="D54" s="129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7"/>
      <c r="AL54" s="447"/>
      <c r="AM54" s="447"/>
      <c r="AN54" s="447"/>
      <c r="AO54" s="447"/>
      <c r="AP54" s="447"/>
    </row>
    <row r="55" spans="1:117" x14ac:dyDescent="0.15">
      <c r="A55" s="26"/>
      <c r="B55" s="27"/>
      <c r="C55" s="28"/>
      <c r="D55" s="28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7"/>
      <c r="AL55" s="447"/>
      <c r="AM55" s="447"/>
      <c r="AN55" s="447"/>
      <c r="AO55" s="447"/>
      <c r="AP55" s="447"/>
    </row>
    <row r="56" spans="1:117" x14ac:dyDescent="0.15">
      <c r="A56" s="26"/>
      <c r="B56" s="27"/>
      <c r="C56" s="28"/>
      <c r="D56" s="28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</row>
    <row r="57" spans="1:117" x14ac:dyDescent="0.1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 x14ac:dyDescent="0.15">
      <c r="C59" s="40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 x14ac:dyDescent="0.15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9"/>
    </row>
    <row r="61" spans="1:117" s="30" customForma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9"/>
      <c r="CB61" s="150"/>
      <c r="CC61" s="150"/>
      <c r="CD61" s="150"/>
      <c r="CE61" s="150"/>
      <c r="CF61" s="151"/>
      <c r="CG61" s="149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0" customFormat="1" x14ac:dyDescent="0.15">
      <c r="A62"/>
      <c r="B62"/>
      <c r="C62"/>
      <c r="D62"/>
      <c r="E62" t="s">
        <v>64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9"/>
      <c r="CB62" s="150"/>
      <c r="CC62" s="150"/>
      <c r="CD62" s="150"/>
      <c r="CE62" s="150"/>
      <c r="CF62" s="151"/>
      <c r="CG62" s="149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0" customForma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9"/>
      <c r="CB63" s="150"/>
      <c r="CC63" s="150"/>
      <c r="CD63" s="150"/>
      <c r="CE63" s="150"/>
      <c r="CF63" s="151"/>
      <c r="CG63" s="149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0" customForma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9"/>
      <c r="CB64" s="150"/>
      <c r="CC64" s="150"/>
      <c r="CD64" s="150"/>
      <c r="CE64" s="150"/>
      <c r="CF64" s="151"/>
      <c r="CG64" s="149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0" customForma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9"/>
      <c r="CB65" s="150"/>
      <c r="CC65" s="150"/>
      <c r="CD65" s="150"/>
      <c r="CE65" s="150"/>
      <c r="CF65" s="151"/>
      <c r="CG65" s="149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0" customForma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9"/>
      <c r="CB66" s="150"/>
      <c r="CC66" s="150"/>
      <c r="CD66" s="150"/>
      <c r="CE66" s="150"/>
      <c r="CF66" s="151"/>
      <c r="CG66" s="149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0" customForma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9"/>
      <c r="CB67" s="150"/>
      <c r="CC67" s="150"/>
      <c r="CD67" s="150"/>
      <c r="CE67" s="150"/>
      <c r="CF67" s="151"/>
      <c r="CG67" s="149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view="pageBreakPreview" zoomScaleNormal="100" zoomScaleSheetLayoutView="100" workbookViewId="0">
      <selection activeCell="P79" sqref="P79"/>
    </sheetView>
  </sheetViews>
  <sheetFormatPr defaultRowHeight="13.5" x14ac:dyDescent="0.15"/>
  <cols>
    <col min="1" max="1" width="3.5" bestFit="1" customWidth="1"/>
    <col min="2" max="2" width="12.5" bestFit="1" customWidth="1"/>
    <col min="3" max="3" width="31.87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1" width="6.375" customWidth="1"/>
    <col min="12" max="32" width="9" style="148"/>
    <col min="254" max="254" width="3.5" bestFit="1" customWidth="1"/>
    <col min="255" max="255" width="12.5" bestFit="1" customWidth="1"/>
    <col min="256" max="256" width="30.25" customWidth="1"/>
    <col min="257" max="258" width="10.625" customWidth="1"/>
    <col min="259" max="259" width="9.375" customWidth="1"/>
    <col min="260" max="261" width="10.625" customWidth="1"/>
    <col min="262" max="262" width="9.375" bestFit="1" customWidth="1"/>
    <col min="263" max="263" width="3.375" customWidth="1"/>
    <col min="267" max="267" width="4.75" customWidth="1"/>
    <col min="510" max="510" width="3.5" bestFit="1" customWidth="1"/>
    <col min="511" max="511" width="12.5" bestFit="1" customWidth="1"/>
    <col min="512" max="512" width="30.25" customWidth="1"/>
    <col min="513" max="514" width="10.625" customWidth="1"/>
    <col min="515" max="515" width="9.375" customWidth="1"/>
    <col min="516" max="517" width="10.625" customWidth="1"/>
    <col min="518" max="518" width="9.375" bestFit="1" customWidth="1"/>
    <col min="519" max="519" width="3.375" customWidth="1"/>
    <col min="523" max="523" width="4.75" customWidth="1"/>
    <col min="766" max="766" width="3.5" bestFit="1" customWidth="1"/>
    <col min="767" max="767" width="12.5" bestFit="1" customWidth="1"/>
    <col min="768" max="768" width="30.25" customWidth="1"/>
    <col min="769" max="770" width="10.625" customWidth="1"/>
    <col min="771" max="771" width="9.375" customWidth="1"/>
    <col min="772" max="773" width="10.625" customWidth="1"/>
    <col min="774" max="774" width="9.375" bestFit="1" customWidth="1"/>
    <col min="775" max="775" width="3.375" customWidth="1"/>
    <col min="779" max="779" width="4.75" customWidth="1"/>
    <col min="1022" max="1022" width="3.5" bestFit="1" customWidth="1"/>
    <col min="1023" max="1023" width="12.5" bestFit="1" customWidth="1"/>
    <col min="1024" max="1024" width="30.25" customWidth="1"/>
    <col min="1025" max="1026" width="10.625" customWidth="1"/>
    <col min="1027" max="1027" width="9.375" customWidth="1"/>
    <col min="1028" max="1029" width="10.625" customWidth="1"/>
    <col min="1030" max="1030" width="9.375" bestFit="1" customWidth="1"/>
    <col min="1031" max="1031" width="3.375" customWidth="1"/>
    <col min="1035" max="1035" width="4.75" customWidth="1"/>
    <col min="1278" max="1278" width="3.5" bestFit="1" customWidth="1"/>
    <col min="1279" max="1279" width="12.5" bestFit="1" customWidth="1"/>
    <col min="1280" max="1280" width="30.25" customWidth="1"/>
    <col min="1281" max="1282" width="10.625" customWidth="1"/>
    <col min="1283" max="1283" width="9.375" customWidth="1"/>
    <col min="1284" max="1285" width="10.625" customWidth="1"/>
    <col min="1286" max="1286" width="9.375" bestFit="1" customWidth="1"/>
    <col min="1287" max="1287" width="3.375" customWidth="1"/>
    <col min="1291" max="1291" width="4.75" customWidth="1"/>
    <col min="1534" max="1534" width="3.5" bestFit="1" customWidth="1"/>
    <col min="1535" max="1535" width="12.5" bestFit="1" customWidth="1"/>
    <col min="1536" max="1536" width="30.25" customWidth="1"/>
    <col min="1537" max="1538" width="10.625" customWidth="1"/>
    <col min="1539" max="1539" width="9.375" customWidth="1"/>
    <col min="1540" max="1541" width="10.625" customWidth="1"/>
    <col min="1542" max="1542" width="9.375" bestFit="1" customWidth="1"/>
    <col min="1543" max="1543" width="3.375" customWidth="1"/>
    <col min="1547" max="1547" width="4.75" customWidth="1"/>
    <col min="1790" max="1790" width="3.5" bestFit="1" customWidth="1"/>
    <col min="1791" max="1791" width="12.5" bestFit="1" customWidth="1"/>
    <col min="1792" max="1792" width="30.25" customWidth="1"/>
    <col min="1793" max="1794" width="10.625" customWidth="1"/>
    <col min="1795" max="1795" width="9.375" customWidth="1"/>
    <col min="1796" max="1797" width="10.625" customWidth="1"/>
    <col min="1798" max="1798" width="9.375" bestFit="1" customWidth="1"/>
    <col min="1799" max="1799" width="3.375" customWidth="1"/>
    <col min="1803" max="1803" width="4.75" customWidth="1"/>
    <col min="2046" max="2046" width="3.5" bestFit="1" customWidth="1"/>
    <col min="2047" max="2047" width="12.5" bestFit="1" customWidth="1"/>
    <col min="2048" max="2048" width="30.25" customWidth="1"/>
    <col min="2049" max="2050" width="10.625" customWidth="1"/>
    <col min="2051" max="2051" width="9.375" customWidth="1"/>
    <col min="2052" max="2053" width="10.625" customWidth="1"/>
    <col min="2054" max="2054" width="9.375" bestFit="1" customWidth="1"/>
    <col min="2055" max="2055" width="3.375" customWidth="1"/>
    <col min="2059" max="2059" width="4.75" customWidth="1"/>
    <col min="2302" max="2302" width="3.5" bestFit="1" customWidth="1"/>
    <col min="2303" max="2303" width="12.5" bestFit="1" customWidth="1"/>
    <col min="2304" max="2304" width="30.25" customWidth="1"/>
    <col min="2305" max="2306" width="10.625" customWidth="1"/>
    <col min="2307" max="2307" width="9.375" customWidth="1"/>
    <col min="2308" max="2309" width="10.625" customWidth="1"/>
    <col min="2310" max="2310" width="9.375" bestFit="1" customWidth="1"/>
    <col min="2311" max="2311" width="3.375" customWidth="1"/>
    <col min="2315" max="2315" width="4.75" customWidth="1"/>
    <col min="2558" max="2558" width="3.5" bestFit="1" customWidth="1"/>
    <col min="2559" max="2559" width="12.5" bestFit="1" customWidth="1"/>
    <col min="2560" max="2560" width="30.25" customWidth="1"/>
    <col min="2561" max="2562" width="10.625" customWidth="1"/>
    <col min="2563" max="2563" width="9.375" customWidth="1"/>
    <col min="2564" max="2565" width="10.625" customWidth="1"/>
    <col min="2566" max="2566" width="9.375" bestFit="1" customWidth="1"/>
    <col min="2567" max="2567" width="3.375" customWidth="1"/>
    <col min="2571" max="2571" width="4.75" customWidth="1"/>
    <col min="2814" max="2814" width="3.5" bestFit="1" customWidth="1"/>
    <col min="2815" max="2815" width="12.5" bestFit="1" customWidth="1"/>
    <col min="2816" max="2816" width="30.25" customWidth="1"/>
    <col min="2817" max="2818" width="10.625" customWidth="1"/>
    <col min="2819" max="2819" width="9.375" customWidth="1"/>
    <col min="2820" max="2821" width="10.625" customWidth="1"/>
    <col min="2822" max="2822" width="9.375" bestFit="1" customWidth="1"/>
    <col min="2823" max="2823" width="3.375" customWidth="1"/>
    <col min="2827" max="2827" width="4.75" customWidth="1"/>
    <col min="3070" max="3070" width="3.5" bestFit="1" customWidth="1"/>
    <col min="3071" max="3071" width="12.5" bestFit="1" customWidth="1"/>
    <col min="3072" max="3072" width="30.25" customWidth="1"/>
    <col min="3073" max="3074" width="10.625" customWidth="1"/>
    <col min="3075" max="3075" width="9.375" customWidth="1"/>
    <col min="3076" max="3077" width="10.625" customWidth="1"/>
    <col min="3078" max="3078" width="9.375" bestFit="1" customWidth="1"/>
    <col min="3079" max="3079" width="3.375" customWidth="1"/>
    <col min="3083" max="3083" width="4.75" customWidth="1"/>
    <col min="3326" max="3326" width="3.5" bestFit="1" customWidth="1"/>
    <col min="3327" max="3327" width="12.5" bestFit="1" customWidth="1"/>
    <col min="3328" max="3328" width="30.25" customWidth="1"/>
    <col min="3329" max="3330" width="10.625" customWidth="1"/>
    <col min="3331" max="3331" width="9.375" customWidth="1"/>
    <col min="3332" max="3333" width="10.625" customWidth="1"/>
    <col min="3334" max="3334" width="9.375" bestFit="1" customWidth="1"/>
    <col min="3335" max="3335" width="3.375" customWidth="1"/>
    <col min="3339" max="3339" width="4.75" customWidth="1"/>
    <col min="3582" max="3582" width="3.5" bestFit="1" customWidth="1"/>
    <col min="3583" max="3583" width="12.5" bestFit="1" customWidth="1"/>
    <col min="3584" max="3584" width="30.25" customWidth="1"/>
    <col min="3585" max="3586" width="10.625" customWidth="1"/>
    <col min="3587" max="3587" width="9.375" customWidth="1"/>
    <col min="3588" max="3589" width="10.625" customWidth="1"/>
    <col min="3590" max="3590" width="9.375" bestFit="1" customWidth="1"/>
    <col min="3591" max="3591" width="3.375" customWidth="1"/>
    <col min="3595" max="3595" width="4.75" customWidth="1"/>
    <col min="3838" max="3838" width="3.5" bestFit="1" customWidth="1"/>
    <col min="3839" max="3839" width="12.5" bestFit="1" customWidth="1"/>
    <col min="3840" max="3840" width="30.25" customWidth="1"/>
    <col min="3841" max="3842" width="10.625" customWidth="1"/>
    <col min="3843" max="3843" width="9.375" customWidth="1"/>
    <col min="3844" max="3845" width="10.625" customWidth="1"/>
    <col min="3846" max="3846" width="9.375" bestFit="1" customWidth="1"/>
    <col min="3847" max="3847" width="3.375" customWidth="1"/>
    <col min="3851" max="3851" width="4.75" customWidth="1"/>
    <col min="4094" max="4094" width="3.5" bestFit="1" customWidth="1"/>
    <col min="4095" max="4095" width="12.5" bestFit="1" customWidth="1"/>
    <col min="4096" max="4096" width="30.25" customWidth="1"/>
    <col min="4097" max="4098" width="10.625" customWidth="1"/>
    <col min="4099" max="4099" width="9.375" customWidth="1"/>
    <col min="4100" max="4101" width="10.625" customWidth="1"/>
    <col min="4102" max="4102" width="9.375" bestFit="1" customWidth="1"/>
    <col min="4103" max="4103" width="3.375" customWidth="1"/>
    <col min="4107" max="4107" width="4.75" customWidth="1"/>
    <col min="4350" max="4350" width="3.5" bestFit="1" customWidth="1"/>
    <col min="4351" max="4351" width="12.5" bestFit="1" customWidth="1"/>
    <col min="4352" max="4352" width="30.25" customWidth="1"/>
    <col min="4353" max="4354" width="10.625" customWidth="1"/>
    <col min="4355" max="4355" width="9.375" customWidth="1"/>
    <col min="4356" max="4357" width="10.625" customWidth="1"/>
    <col min="4358" max="4358" width="9.375" bestFit="1" customWidth="1"/>
    <col min="4359" max="4359" width="3.375" customWidth="1"/>
    <col min="4363" max="4363" width="4.75" customWidth="1"/>
    <col min="4606" max="4606" width="3.5" bestFit="1" customWidth="1"/>
    <col min="4607" max="4607" width="12.5" bestFit="1" customWidth="1"/>
    <col min="4608" max="4608" width="30.25" customWidth="1"/>
    <col min="4609" max="4610" width="10.625" customWidth="1"/>
    <col min="4611" max="4611" width="9.375" customWidth="1"/>
    <col min="4612" max="4613" width="10.625" customWidth="1"/>
    <col min="4614" max="4614" width="9.375" bestFit="1" customWidth="1"/>
    <col min="4615" max="4615" width="3.375" customWidth="1"/>
    <col min="4619" max="4619" width="4.75" customWidth="1"/>
    <col min="4862" max="4862" width="3.5" bestFit="1" customWidth="1"/>
    <col min="4863" max="4863" width="12.5" bestFit="1" customWidth="1"/>
    <col min="4864" max="4864" width="30.25" customWidth="1"/>
    <col min="4865" max="4866" width="10.625" customWidth="1"/>
    <col min="4867" max="4867" width="9.375" customWidth="1"/>
    <col min="4868" max="4869" width="10.625" customWidth="1"/>
    <col min="4870" max="4870" width="9.375" bestFit="1" customWidth="1"/>
    <col min="4871" max="4871" width="3.375" customWidth="1"/>
    <col min="4875" max="4875" width="4.75" customWidth="1"/>
    <col min="5118" max="5118" width="3.5" bestFit="1" customWidth="1"/>
    <col min="5119" max="5119" width="12.5" bestFit="1" customWidth="1"/>
    <col min="5120" max="5120" width="30.25" customWidth="1"/>
    <col min="5121" max="5122" width="10.625" customWidth="1"/>
    <col min="5123" max="5123" width="9.375" customWidth="1"/>
    <col min="5124" max="5125" width="10.625" customWidth="1"/>
    <col min="5126" max="5126" width="9.375" bestFit="1" customWidth="1"/>
    <col min="5127" max="5127" width="3.375" customWidth="1"/>
    <col min="5131" max="5131" width="4.75" customWidth="1"/>
    <col min="5374" max="5374" width="3.5" bestFit="1" customWidth="1"/>
    <col min="5375" max="5375" width="12.5" bestFit="1" customWidth="1"/>
    <col min="5376" max="5376" width="30.25" customWidth="1"/>
    <col min="5377" max="5378" width="10.625" customWidth="1"/>
    <col min="5379" max="5379" width="9.375" customWidth="1"/>
    <col min="5380" max="5381" width="10.625" customWidth="1"/>
    <col min="5382" max="5382" width="9.375" bestFit="1" customWidth="1"/>
    <col min="5383" max="5383" width="3.375" customWidth="1"/>
    <col min="5387" max="5387" width="4.75" customWidth="1"/>
    <col min="5630" max="5630" width="3.5" bestFit="1" customWidth="1"/>
    <col min="5631" max="5631" width="12.5" bestFit="1" customWidth="1"/>
    <col min="5632" max="5632" width="30.25" customWidth="1"/>
    <col min="5633" max="5634" width="10.625" customWidth="1"/>
    <col min="5635" max="5635" width="9.375" customWidth="1"/>
    <col min="5636" max="5637" width="10.625" customWidth="1"/>
    <col min="5638" max="5638" width="9.375" bestFit="1" customWidth="1"/>
    <col min="5639" max="5639" width="3.375" customWidth="1"/>
    <col min="5643" max="5643" width="4.75" customWidth="1"/>
    <col min="5886" max="5886" width="3.5" bestFit="1" customWidth="1"/>
    <col min="5887" max="5887" width="12.5" bestFit="1" customWidth="1"/>
    <col min="5888" max="5888" width="30.25" customWidth="1"/>
    <col min="5889" max="5890" width="10.625" customWidth="1"/>
    <col min="5891" max="5891" width="9.375" customWidth="1"/>
    <col min="5892" max="5893" width="10.625" customWidth="1"/>
    <col min="5894" max="5894" width="9.375" bestFit="1" customWidth="1"/>
    <col min="5895" max="5895" width="3.375" customWidth="1"/>
    <col min="5899" max="5899" width="4.75" customWidth="1"/>
    <col min="6142" max="6142" width="3.5" bestFit="1" customWidth="1"/>
    <col min="6143" max="6143" width="12.5" bestFit="1" customWidth="1"/>
    <col min="6144" max="6144" width="30.25" customWidth="1"/>
    <col min="6145" max="6146" width="10.625" customWidth="1"/>
    <col min="6147" max="6147" width="9.375" customWidth="1"/>
    <col min="6148" max="6149" width="10.625" customWidth="1"/>
    <col min="6150" max="6150" width="9.375" bestFit="1" customWidth="1"/>
    <col min="6151" max="6151" width="3.375" customWidth="1"/>
    <col min="6155" max="6155" width="4.75" customWidth="1"/>
    <col min="6398" max="6398" width="3.5" bestFit="1" customWidth="1"/>
    <col min="6399" max="6399" width="12.5" bestFit="1" customWidth="1"/>
    <col min="6400" max="6400" width="30.25" customWidth="1"/>
    <col min="6401" max="6402" width="10.625" customWidth="1"/>
    <col min="6403" max="6403" width="9.375" customWidth="1"/>
    <col min="6404" max="6405" width="10.625" customWidth="1"/>
    <col min="6406" max="6406" width="9.375" bestFit="1" customWidth="1"/>
    <col min="6407" max="6407" width="3.375" customWidth="1"/>
    <col min="6411" max="6411" width="4.75" customWidth="1"/>
    <col min="6654" max="6654" width="3.5" bestFit="1" customWidth="1"/>
    <col min="6655" max="6655" width="12.5" bestFit="1" customWidth="1"/>
    <col min="6656" max="6656" width="30.25" customWidth="1"/>
    <col min="6657" max="6658" width="10.625" customWidth="1"/>
    <col min="6659" max="6659" width="9.375" customWidth="1"/>
    <col min="6660" max="6661" width="10.625" customWidth="1"/>
    <col min="6662" max="6662" width="9.375" bestFit="1" customWidth="1"/>
    <col min="6663" max="6663" width="3.375" customWidth="1"/>
    <col min="6667" max="6667" width="4.75" customWidth="1"/>
    <col min="6910" max="6910" width="3.5" bestFit="1" customWidth="1"/>
    <col min="6911" max="6911" width="12.5" bestFit="1" customWidth="1"/>
    <col min="6912" max="6912" width="30.25" customWidth="1"/>
    <col min="6913" max="6914" width="10.625" customWidth="1"/>
    <col min="6915" max="6915" width="9.375" customWidth="1"/>
    <col min="6916" max="6917" width="10.625" customWidth="1"/>
    <col min="6918" max="6918" width="9.375" bestFit="1" customWidth="1"/>
    <col min="6919" max="6919" width="3.375" customWidth="1"/>
    <col min="6923" max="6923" width="4.75" customWidth="1"/>
    <col min="7166" max="7166" width="3.5" bestFit="1" customWidth="1"/>
    <col min="7167" max="7167" width="12.5" bestFit="1" customWidth="1"/>
    <col min="7168" max="7168" width="30.25" customWidth="1"/>
    <col min="7169" max="7170" width="10.625" customWidth="1"/>
    <col min="7171" max="7171" width="9.375" customWidth="1"/>
    <col min="7172" max="7173" width="10.625" customWidth="1"/>
    <col min="7174" max="7174" width="9.375" bestFit="1" customWidth="1"/>
    <col min="7175" max="7175" width="3.375" customWidth="1"/>
    <col min="7179" max="7179" width="4.75" customWidth="1"/>
    <col min="7422" max="7422" width="3.5" bestFit="1" customWidth="1"/>
    <col min="7423" max="7423" width="12.5" bestFit="1" customWidth="1"/>
    <col min="7424" max="7424" width="30.25" customWidth="1"/>
    <col min="7425" max="7426" width="10.625" customWidth="1"/>
    <col min="7427" max="7427" width="9.375" customWidth="1"/>
    <col min="7428" max="7429" width="10.625" customWidth="1"/>
    <col min="7430" max="7430" width="9.375" bestFit="1" customWidth="1"/>
    <col min="7431" max="7431" width="3.375" customWidth="1"/>
    <col min="7435" max="7435" width="4.75" customWidth="1"/>
    <col min="7678" max="7678" width="3.5" bestFit="1" customWidth="1"/>
    <col min="7679" max="7679" width="12.5" bestFit="1" customWidth="1"/>
    <col min="7680" max="7680" width="30.25" customWidth="1"/>
    <col min="7681" max="7682" width="10.625" customWidth="1"/>
    <col min="7683" max="7683" width="9.375" customWidth="1"/>
    <col min="7684" max="7685" width="10.625" customWidth="1"/>
    <col min="7686" max="7686" width="9.375" bestFit="1" customWidth="1"/>
    <col min="7687" max="7687" width="3.375" customWidth="1"/>
    <col min="7691" max="7691" width="4.75" customWidth="1"/>
    <col min="7934" max="7934" width="3.5" bestFit="1" customWidth="1"/>
    <col min="7935" max="7935" width="12.5" bestFit="1" customWidth="1"/>
    <col min="7936" max="7936" width="30.25" customWidth="1"/>
    <col min="7937" max="7938" width="10.625" customWidth="1"/>
    <col min="7939" max="7939" width="9.375" customWidth="1"/>
    <col min="7940" max="7941" width="10.625" customWidth="1"/>
    <col min="7942" max="7942" width="9.375" bestFit="1" customWidth="1"/>
    <col min="7943" max="7943" width="3.375" customWidth="1"/>
    <col min="7947" max="7947" width="4.75" customWidth="1"/>
    <col min="8190" max="8190" width="3.5" bestFit="1" customWidth="1"/>
    <col min="8191" max="8191" width="12.5" bestFit="1" customWidth="1"/>
    <col min="8192" max="8192" width="30.25" customWidth="1"/>
    <col min="8193" max="8194" width="10.625" customWidth="1"/>
    <col min="8195" max="8195" width="9.375" customWidth="1"/>
    <col min="8196" max="8197" width="10.625" customWidth="1"/>
    <col min="8198" max="8198" width="9.375" bestFit="1" customWidth="1"/>
    <col min="8199" max="8199" width="3.375" customWidth="1"/>
    <col min="8203" max="8203" width="4.75" customWidth="1"/>
    <col min="8446" max="8446" width="3.5" bestFit="1" customWidth="1"/>
    <col min="8447" max="8447" width="12.5" bestFit="1" customWidth="1"/>
    <col min="8448" max="8448" width="30.25" customWidth="1"/>
    <col min="8449" max="8450" width="10.625" customWidth="1"/>
    <col min="8451" max="8451" width="9.375" customWidth="1"/>
    <col min="8452" max="8453" width="10.625" customWidth="1"/>
    <col min="8454" max="8454" width="9.375" bestFit="1" customWidth="1"/>
    <col min="8455" max="8455" width="3.375" customWidth="1"/>
    <col min="8459" max="8459" width="4.75" customWidth="1"/>
    <col min="8702" max="8702" width="3.5" bestFit="1" customWidth="1"/>
    <col min="8703" max="8703" width="12.5" bestFit="1" customWidth="1"/>
    <col min="8704" max="8704" width="30.25" customWidth="1"/>
    <col min="8705" max="8706" width="10.625" customWidth="1"/>
    <col min="8707" max="8707" width="9.375" customWidth="1"/>
    <col min="8708" max="8709" width="10.625" customWidth="1"/>
    <col min="8710" max="8710" width="9.375" bestFit="1" customWidth="1"/>
    <col min="8711" max="8711" width="3.375" customWidth="1"/>
    <col min="8715" max="8715" width="4.75" customWidth="1"/>
    <col min="8958" max="8958" width="3.5" bestFit="1" customWidth="1"/>
    <col min="8959" max="8959" width="12.5" bestFit="1" customWidth="1"/>
    <col min="8960" max="8960" width="30.25" customWidth="1"/>
    <col min="8961" max="8962" width="10.625" customWidth="1"/>
    <col min="8963" max="8963" width="9.375" customWidth="1"/>
    <col min="8964" max="8965" width="10.625" customWidth="1"/>
    <col min="8966" max="8966" width="9.375" bestFit="1" customWidth="1"/>
    <col min="8967" max="8967" width="3.375" customWidth="1"/>
    <col min="8971" max="8971" width="4.75" customWidth="1"/>
    <col min="9214" max="9214" width="3.5" bestFit="1" customWidth="1"/>
    <col min="9215" max="9215" width="12.5" bestFit="1" customWidth="1"/>
    <col min="9216" max="9216" width="30.25" customWidth="1"/>
    <col min="9217" max="9218" width="10.625" customWidth="1"/>
    <col min="9219" max="9219" width="9.375" customWidth="1"/>
    <col min="9220" max="9221" width="10.625" customWidth="1"/>
    <col min="9222" max="9222" width="9.375" bestFit="1" customWidth="1"/>
    <col min="9223" max="9223" width="3.375" customWidth="1"/>
    <col min="9227" max="9227" width="4.75" customWidth="1"/>
    <col min="9470" max="9470" width="3.5" bestFit="1" customWidth="1"/>
    <col min="9471" max="9471" width="12.5" bestFit="1" customWidth="1"/>
    <col min="9472" max="9472" width="30.25" customWidth="1"/>
    <col min="9473" max="9474" width="10.625" customWidth="1"/>
    <col min="9475" max="9475" width="9.375" customWidth="1"/>
    <col min="9476" max="9477" width="10.625" customWidth="1"/>
    <col min="9478" max="9478" width="9.375" bestFit="1" customWidth="1"/>
    <col min="9479" max="9479" width="3.375" customWidth="1"/>
    <col min="9483" max="9483" width="4.75" customWidth="1"/>
    <col min="9726" max="9726" width="3.5" bestFit="1" customWidth="1"/>
    <col min="9727" max="9727" width="12.5" bestFit="1" customWidth="1"/>
    <col min="9728" max="9728" width="30.25" customWidth="1"/>
    <col min="9729" max="9730" width="10.625" customWidth="1"/>
    <col min="9731" max="9731" width="9.375" customWidth="1"/>
    <col min="9732" max="9733" width="10.625" customWidth="1"/>
    <col min="9734" max="9734" width="9.375" bestFit="1" customWidth="1"/>
    <col min="9735" max="9735" width="3.375" customWidth="1"/>
    <col min="9739" max="9739" width="4.75" customWidth="1"/>
    <col min="9982" max="9982" width="3.5" bestFit="1" customWidth="1"/>
    <col min="9983" max="9983" width="12.5" bestFit="1" customWidth="1"/>
    <col min="9984" max="9984" width="30.25" customWidth="1"/>
    <col min="9985" max="9986" width="10.625" customWidth="1"/>
    <col min="9987" max="9987" width="9.375" customWidth="1"/>
    <col min="9988" max="9989" width="10.625" customWidth="1"/>
    <col min="9990" max="9990" width="9.375" bestFit="1" customWidth="1"/>
    <col min="9991" max="9991" width="3.375" customWidth="1"/>
    <col min="9995" max="9995" width="4.75" customWidth="1"/>
    <col min="10238" max="10238" width="3.5" bestFit="1" customWidth="1"/>
    <col min="10239" max="10239" width="12.5" bestFit="1" customWidth="1"/>
    <col min="10240" max="10240" width="30.25" customWidth="1"/>
    <col min="10241" max="10242" width="10.625" customWidth="1"/>
    <col min="10243" max="10243" width="9.375" customWidth="1"/>
    <col min="10244" max="10245" width="10.625" customWidth="1"/>
    <col min="10246" max="10246" width="9.375" bestFit="1" customWidth="1"/>
    <col min="10247" max="10247" width="3.375" customWidth="1"/>
    <col min="10251" max="10251" width="4.75" customWidth="1"/>
    <col min="10494" max="10494" width="3.5" bestFit="1" customWidth="1"/>
    <col min="10495" max="10495" width="12.5" bestFit="1" customWidth="1"/>
    <col min="10496" max="10496" width="30.25" customWidth="1"/>
    <col min="10497" max="10498" width="10.625" customWidth="1"/>
    <col min="10499" max="10499" width="9.375" customWidth="1"/>
    <col min="10500" max="10501" width="10.625" customWidth="1"/>
    <col min="10502" max="10502" width="9.375" bestFit="1" customWidth="1"/>
    <col min="10503" max="10503" width="3.375" customWidth="1"/>
    <col min="10507" max="10507" width="4.75" customWidth="1"/>
    <col min="10750" max="10750" width="3.5" bestFit="1" customWidth="1"/>
    <col min="10751" max="10751" width="12.5" bestFit="1" customWidth="1"/>
    <col min="10752" max="10752" width="30.25" customWidth="1"/>
    <col min="10753" max="10754" width="10.625" customWidth="1"/>
    <col min="10755" max="10755" width="9.375" customWidth="1"/>
    <col min="10756" max="10757" width="10.625" customWidth="1"/>
    <col min="10758" max="10758" width="9.375" bestFit="1" customWidth="1"/>
    <col min="10759" max="10759" width="3.375" customWidth="1"/>
    <col min="10763" max="10763" width="4.75" customWidth="1"/>
    <col min="11006" max="11006" width="3.5" bestFit="1" customWidth="1"/>
    <col min="11007" max="11007" width="12.5" bestFit="1" customWidth="1"/>
    <col min="11008" max="11008" width="30.25" customWidth="1"/>
    <col min="11009" max="11010" width="10.625" customWidth="1"/>
    <col min="11011" max="11011" width="9.375" customWidth="1"/>
    <col min="11012" max="11013" width="10.625" customWidth="1"/>
    <col min="11014" max="11014" width="9.375" bestFit="1" customWidth="1"/>
    <col min="11015" max="11015" width="3.375" customWidth="1"/>
    <col min="11019" max="11019" width="4.75" customWidth="1"/>
    <col min="11262" max="11262" width="3.5" bestFit="1" customWidth="1"/>
    <col min="11263" max="11263" width="12.5" bestFit="1" customWidth="1"/>
    <col min="11264" max="11264" width="30.25" customWidth="1"/>
    <col min="11265" max="11266" width="10.625" customWidth="1"/>
    <col min="11267" max="11267" width="9.375" customWidth="1"/>
    <col min="11268" max="11269" width="10.625" customWidth="1"/>
    <col min="11270" max="11270" width="9.375" bestFit="1" customWidth="1"/>
    <col min="11271" max="11271" width="3.375" customWidth="1"/>
    <col min="11275" max="11275" width="4.75" customWidth="1"/>
    <col min="11518" max="11518" width="3.5" bestFit="1" customWidth="1"/>
    <col min="11519" max="11519" width="12.5" bestFit="1" customWidth="1"/>
    <col min="11520" max="11520" width="30.25" customWidth="1"/>
    <col min="11521" max="11522" width="10.625" customWidth="1"/>
    <col min="11523" max="11523" width="9.375" customWidth="1"/>
    <col min="11524" max="11525" width="10.625" customWidth="1"/>
    <col min="11526" max="11526" width="9.375" bestFit="1" customWidth="1"/>
    <col min="11527" max="11527" width="3.375" customWidth="1"/>
    <col min="11531" max="11531" width="4.75" customWidth="1"/>
    <col min="11774" max="11774" width="3.5" bestFit="1" customWidth="1"/>
    <col min="11775" max="11775" width="12.5" bestFit="1" customWidth="1"/>
    <col min="11776" max="11776" width="30.25" customWidth="1"/>
    <col min="11777" max="11778" width="10.625" customWidth="1"/>
    <col min="11779" max="11779" width="9.375" customWidth="1"/>
    <col min="11780" max="11781" width="10.625" customWidth="1"/>
    <col min="11782" max="11782" width="9.375" bestFit="1" customWidth="1"/>
    <col min="11783" max="11783" width="3.375" customWidth="1"/>
    <col min="11787" max="11787" width="4.75" customWidth="1"/>
    <col min="12030" max="12030" width="3.5" bestFit="1" customWidth="1"/>
    <col min="12031" max="12031" width="12.5" bestFit="1" customWidth="1"/>
    <col min="12032" max="12032" width="30.25" customWidth="1"/>
    <col min="12033" max="12034" width="10.625" customWidth="1"/>
    <col min="12035" max="12035" width="9.375" customWidth="1"/>
    <col min="12036" max="12037" width="10.625" customWidth="1"/>
    <col min="12038" max="12038" width="9.375" bestFit="1" customWidth="1"/>
    <col min="12039" max="12039" width="3.375" customWidth="1"/>
    <col min="12043" max="12043" width="4.75" customWidth="1"/>
    <col min="12286" max="12286" width="3.5" bestFit="1" customWidth="1"/>
    <col min="12287" max="12287" width="12.5" bestFit="1" customWidth="1"/>
    <col min="12288" max="12288" width="30.25" customWidth="1"/>
    <col min="12289" max="12290" width="10.625" customWidth="1"/>
    <col min="12291" max="12291" width="9.375" customWidth="1"/>
    <col min="12292" max="12293" width="10.625" customWidth="1"/>
    <col min="12294" max="12294" width="9.375" bestFit="1" customWidth="1"/>
    <col min="12295" max="12295" width="3.375" customWidth="1"/>
    <col min="12299" max="12299" width="4.75" customWidth="1"/>
    <col min="12542" max="12542" width="3.5" bestFit="1" customWidth="1"/>
    <col min="12543" max="12543" width="12.5" bestFit="1" customWidth="1"/>
    <col min="12544" max="12544" width="30.25" customWidth="1"/>
    <col min="12545" max="12546" width="10.625" customWidth="1"/>
    <col min="12547" max="12547" width="9.375" customWidth="1"/>
    <col min="12548" max="12549" width="10.625" customWidth="1"/>
    <col min="12550" max="12550" width="9.375" bestFit="1" customWidth="1"/>
    <col min="12551" max="12551" width="3.375" customWidth="1"/>
    <col min="12555" max="12555" width="4.75" customWidth="1"/>
    <col min="12798" max="12798" width="3.5" bestFit="1" customWidth="1"/>
    <col min="12799" max="12799" width="12.5" bestFit="1" customWidth="1"/>
    <col min="12800" max="12800" width="30.25" customWidth="1"/>
    <col min="12801" max="12802" width="10.625" customWidth="1"/>
    <col min="12803" max="12803" width="9.375" customWidth="1"/>
    <col min="12804" max="12805" width="10.625" customWidth="1"/>
    <col min="12806" max="12806" width="9.375" bestFit="1" customWidth="1"/>
    <col min="12807" max="12807" width="3.375" customWidth="1"/>
    <col min="12811" max="12811" width="4.75" customWidth="1"/>
    <col min="13054" max="13054" width="3.5" bestFit="1" customWidth="1"/>
    <col min="13055" max="13055" width="12.5" bestFit="1" customWidth="1"/>
    <col min="13056" max="13056" width="30.25" customWidth="1"/>
    <col min="13057" max="13058" width="10.625" customWidth="1"/>
    <col min="13059" max="13059" width="9.375" customWidth="1"/>
    <col min="13060" max="13061" width="10.625" customWidth="1"/>
    <col min="13062" max="13062" width="9.375" bestFit="1" customWidth="1"/>
    <col min="13063" max="13063" width="3.375" customWidth="1"/>
    <col min="13067" max="13067" width="4.75" customWidth="1"/>
    <col min="13310" max="13310" width="3.5" bestFit="1" customWidth="1"/>
    <col min="13311" max="13311" width="12.5" bestFit="1" customWidth="1"/>
    <col min="13312" max="13312" width="30.25" customWidth="1"/>
    <col min="13313" max="13314" width="10.625" customWidth="1"/>
    <col min="13315" max="13315" width="9.375" customWidth="1"/>
    <col min="13316" max="13317" width="10.625" customWidth="1"/>
    <col min="13318" max="13318" width="9.375" bestFit="1" customWidth="1"/>
    <col min="13319" max="13319" width="3.375" customWidth="1"/>
    <col min="13323" max="13323" width="4.75" customWidth="1"/>
    <col min="13566" max="13566" width="3.5" bestFit="1" customWidth="1"/>
    <col min="13567" max="13567" width="12.5" bestFit="1" customWidth="1"/>
    <col min="13568" max="13568" width="30.25" customWidth="1"/>
    <col min="13569" max="13570" width="10.625" customWidth="1"/>
    <col min="13571" max="13571" width="9.375" customWidth="1"/>
    <col min="13572" max="13573" width="10.625" customWidth="1"/>
    <col min="13574" max="13574" width="9.375" bestFit="1" customWidth="1"/>
    <col min="13575" max="13575" width="3.375" customWidth="1"/>
    <col min="13579" max="13579" width="4.75" customWidth="1"/>
    <col min="13822" max="13822" width="3.5" bestFit="1" customWidth="1"/>
    <col min="13823" max="13823" width="12.5" bestFit="1" customWidth="1"/>
    <col min="13824" max="13824" width="30.25" customWidth="1"/>
    <col min="13825" max="13826" width="10.625" customWidth="1"/>
    <col min="13827" max="13827" width="9.375" customWidth="1"/>
    <col min="13828" max="13829" width="10.625" customWidth="1"/>
    <col min="13830" max="13830" width="9.375" bestFit="1" customWidth="1"/>
    <col min="13831" max="13831" width="3.375" customWidth="1"/>
    <col min="13835" max="13835" width="4.75" customWidth="1"/>
    <col min="14078" max="14078" width="3.5" bestFit="1" customWidth="1"/>
    <col min="14079" max="14079" width="12.5" bestFit="1" customWidth="1"/>
    <col min="14080" max="14080" width="30.25" customWidth="1"/>
    <col min="14081" max="14082" width="10.625" customWidth="1"/>
    <col min="14083" max="14083" width="9.375" customWidth="1"/>
    <col min="14084" max="14085" width="10.625" customWidth="1"/>
    <col min="14086" max="14086" width="9.375" bestFit="1" customWidth="1"/>
    <col min="14087" max="14087" width="3.375" customWidth="1"/>
    <col min="14091" max="14091" width="4.75" customWidth="1"/>
    <col min="14334" max="14334" width="3.5" bestFit="1" customWidth="1"/>
    <col min="14335" max="14335" width="12.5" bestFit="1" customWidth="1"/>
    <col min="14336" max="14336" width="30.25" customWidth="1"/>
    <col min="14337" max="14338" width="10.625" customWidth="1"/>
    <col min="14339" max="14339" width="9.375" customWidth="1"/>
    <col min="14340" max="14341" width="10.625" customWidth="1"/>
    <col min="14342" max="14342" width="9.375" bestFit="1" customWidth="1"/>
    <col min="14343" max="14343" width="3.375" customWidth="1"/>
    <col min="14347" max="14347" width="4.75" customWidth="1"/>
    <col min="14590" max="14590" width="3.5" bestFit="1" customWidth="1"/>
    <col min="14591" max="14591" width="12.5" bestFit="1" customWidth="1"/>
    <col min="14592" max="14592" width="30.25" customWidth="1"/>
    <col min="14593" max="14594" width="10.625" customWidth="1"/>
    <col min="14595" max="14595" width="9.375" customWidth="1"/>
    <col min="14596" max="14597" width="10.625" customWidth="1"/>
    <col min="14598" max="14598" width="9.375" bestFit="1" customWidth="1"/>
    <col min="14599" max="14599" width="3.375" customWidth="1"/>
    <col min="14603" max="14603" width="4.75" customWidth="1"/>
    <col min="14846" max="14846" width="3.5" bestFit="1" customWidth="1"/>
    <col min="14847" max="14847" width="12.5" bestFit="1" customWidth="1"/>
    <col min="14848" max="14848" width="30.25" customWidth="1"/>
    <col min="14849" max="14850" width="10.625" customWidth="1"/>
    <col min="14851" max="14851" width="9.375" customWidth="1"/>
    <col min="14852" max="14853" width="10.625" customWidth="1"/>
    <col min="14854" max="14854" width="9.375" bestFit="1" customWidth="1"/>
    <col min="14855" max="14855" width="3.375" customWidth="1"/>
    <col min="14859" max="14859" width="4.75" customWidth="1"/>
    <col min="15102" max="15102" width="3.5" bestFit="1" customWidth="1"/>
    <col min="15103" max="15103" width="12.5" bestFit="1" customWidth="1"/>
    <col min="15104" max="15104" width="30.25" customWidth="1"/>
    <col min="15105" max="15106" width="10.625" customWidth="1"/>
    <col min="15107" max="15107" width="9.375" customWidth="1"/>
    <col min="15108" max="15109" width="10.625" customWidth="1"/>
    <col min="15110" max="15110" width="9.375" bestFit="1" customWidth="1"/>
    <col min="15111" max="15111" width="3.375" customWidth="1"/>
    <col min="15115" max="15115" width="4.75" customWidth="1"/>
    <col min="15358" max="15358" width="3.5" bestFit="1" customWidth="1"/>
    <col min="15359" max="15359" width="12.5" bestFit="1" customWidth="1"/>
    <col min="15360" max="15360" width="30.25" customWidth="1"/>
    <col min="15361" max="15362" width="10.625" customWidth="1"/>
    <col min="15363" max="15363" width="9.375" customWidth="1"/>
    <col min="15364" max="15365" width="10.625" customWidth="1"/>
    <col min="15366" max="15366" width="9.375" bestFit="1" customWidth="1"/>
    <col min="15367" max="15367" width="3.375" customWidth="1"/>
    <col min="15371" max="15371" width="4.75" customWidth="1"/>
    <col min="15614" max="15614" width="3.5" bestFit="1" customWidth="1"/>
    <col min="15615" max="15615" width="12.5" bestFit="1" customWidth="1"/>
    <col min="15616" max="15616" width="30.25" customWidth="1"/>
    <col min="15617" max="15618" width="10.625" customWidth="1"/>
    <col min="15619" max="15619" width="9.375" customWidth="1"/>
    <col min="15620" max="15621" width="10.625" customWidth="1"/>
    <col min="15622" max="15622" width="9.375" bestFit="1" customWidth="1"/>
    <col min="15623" max="15623" width="3.375" customWidth="1"/>
    <col min="15627" max="15627" width="4.75" customWidth="1"/>
    <col min="15870" max="15870" width="3.5" bestFit="1" customWidth="1"/>
    <col min="15871" max="15871" width="12.5" bestFit="1" customWidth="1"/>
    <col min="15872" max="15872" width="30.25" customWidth="1"/>
    <col min="15873" max="15874" width="10.625" customWidth="1"/>
    <col min="15875" max="15875" width="9.375" customWidth="1"/>
    <col min="15876" max="15877" width="10.625" customWidth="1"/>
    <col min="15878" max="15878" width="9.375" bestFit="1" customWidth="1"/>
    <col min="15879" max="15879" width="3.375" customWidth="1"/>
    <col min="15883" max="15883" width="4.75" customWidth="1"/>
    <col min="16126" max="16126" width="3.5" bestFit="1" customWidth="1"/>
    <col min="16127" max="16127" width="12.5" bestFit="1" customWidth="1"/>
    <col min="16128" max="16128" width="30.25" customWidth="1"/>
    <col min="16129" max="16130" width="10.625" customWidth="1"/>
    <col min="16131" max="16131" width="9.375" customWidth="1"/>
    <col min="16132" max="16133" width="10.625" customWidth="1"/>
    <col min="16134" max="16134" width="9.375" bestFit="1" customWidth="1"/>
    <col min="16135" max="16135" width="3.375" customWidth="1"/>
    <col min="16139" max="16139" width="4.75" customWidth="1"/>
  </cols>
  <sheetData>
    <row r="1" spans="1:12" ht="27.75" customHeight="1" x14ac:dyDescent="0.15">
      <c r="A1" s="454">
        <v>4</v>
      </c>
      <c r="B1" s="454"/>
      <c r="C1" s="454"/>
      <c r="D1" s="454"/>
      <c r="E1" s="454"/>
      <c r="F1" s="454"/>
      <c r="G1" s="454"/>
      <c r="H1" s="454"/>
      <c r="I1" s="92"/>
      <c r="J1" s="93"/>
      <c r="K1" s="93"/>
    </row>
    <row r="2" spans="1:12" ht="14.25" customHeight="1" x14ac:dyDescent="0.15">
      <c r="A2" s="92"/>
      <c r="B2" s="94" t="s">
        <v>60</v>
      </c>
      <c r="C2" s="92"/>
      <c r="D2" s="92"/>
      <c r="E2" s="92"/>
      <c r="F2" s="92"/>
      <c r="G2" s="92"/>
      <c r="H2" s="92"/>
      <c r="I2" s="92"/>
      <c r="J2" s="93"/>
      <c r="K2" s="93"/>
    </row>
    <row r="3" spans="1:12" ht="8.25" customHeight="1" x14ac:dyDescent="0.15">
      <c r="A3" s="92"/>
      <c r="B3" s="94"/>
      <c r="C3" s="92"/>
      <c r="D3" s="92"/>
      <c r="E3" s="92"/>
      <c r="F3" s="92"/>
      <c r="G3" s="92"/>
      <c r="H3" s="92"/>
      <c r="I3" s="92"/>
      <c r="J3" s="93"/>
      <c r="K3" s="93"/>
    </row>
    <row r="4" spans="1:12" x14ac:dyDescent="0.15">
      <c r="A4" s="95">
        <v>1</v>
      </c>
      <c r="B4" s="94" t="s">
        <v>57</v>
      </c>
      <c r="C4" s="35"/>
      <c r="D4" s="35"/>
      <c r="E4" s="35"/>
      <c r="F4" s="35"/>
      <c r="G4" s="35"/>
      <c r="H4" s="95"/>
      <c r="I4" s="95"/>
      <c r="J4" s="93"/>
      <c r="K4" s="93"/>
    </row>
    <row r="5" spans="1:12" ht="27" customHeight="1" x14ac:dyDescent="0.15">
      <c r="A5" s="95"/>
      <c r="B5" s="455" t="s">
        <v>39</v>
      </c>
      <c r="C5" s="456"/>
      <c r="D5" s="456"/>
      <c r="E5" s="456"/>
      <c r="F5" s="456"/>
      <c r="G5" s="456"/>
      <c r="H5" s="456"/>
      <c r="I5" s="96"/>
      <c r="J5" s="93"/>
      <c r="K5" s="93"/>
      <c r="L5" s="171"/>
    </row>
    <row r="6" spans="1:12" ht="13.5" customHeight="1" x14ac:dyDescent="0.15">
      <c r="A6" s="95"/>
      <c r="B6" s="455" t="s">
        <v>40</v>
      </c>
      <c r="C6" s="456"/>
      <c r="D6" s="456"/>
      <c r="E6" s="456"/>
      <c r="F6" s="456"/>
      <c r="G6" s="456"/>
      <c r="H6" s="456"/>
      <c r="I6" s="96"/>
      <c r="J6" s="93"/>
      <c r="K6" s="93"/>
      <c r="L6" s="171"/>
    </row>
    <row r="7" spans="1:12" ht="13.5" customHeight="1" x14ac:dyDescent="0.15">
      <c r="A7" s="95"/>
      <c r="B7" s="455" t="s">
        <v>96</v>
      </c>
      <c r="C7" s="456"/>
      <c r="D7" s="456"/>
      <c r="E7" s="456"/>
      <c r="F7" s="456"/>
      <c r="G7" s="456"/>
      <c r="H7" s="456"/>
      <c r="I7" s="96"/>
      <c r="J7" s="93"/>
      <c r="K7" s="93"/>
      <c r="L7" s="171"/>
    </row>
    <row r="8" spans="1:12" ht="13.5" customHeight="1" x14ac:dyDescent="0.15">
      <c r="A8" s="95"/>
      <c r="B8" s="457" t="s">
        <v>41</v>
      </c>
      <c r="C8" s="457"/>
      <c r="D8" s="457"/>
      <c r="E8" s="457"/>
      <c r="F8" s="457"/>
      <c r="G8" s="457"/>
      <c r="H8" s="457"/>
      <c r="I8" s="96"/>
      <c r="J8" s="93"/>
      <c r="K8" s="93"/>
      <c r="L8" s="171"/>
    </row>
    <row r="9" spans="1:12" x14ac:dyDescent="0.15">
      <c r="A9" s="95"/>
      <c r="B9" s="97"/>
      <c r="C9" s="97"/>
      <c r="D9" s="97"/>
      <c r="E9" s="97"/>
      <c r="F9" s="97"/>
      <c r="G9" s="98" t="s">
        <v>63</v>
      </c>
      <c r="H9" s="93"/>
      <c r="I9" s="99"/>
      <c r="J9" s="93"/>
      <c r="K9" s="93"/>
      <c r="L9" s="171"/>
    </row>
    <row r="10" spans="1:12" x14ac:dyDescent="0.15">
      <c r="A10" s="35"/>
      <c r="B10" s="448" t="s">
        <v>42</v>
      </c>
      <c r="C10" s="449"/>
      <c r="D10" s="452" t="s">
        <v>43</v>
      </c>
      <c r="E10" s="453"/>
      <c r="F10" s="100" t="s">
        <v>44</v>
      </c>
      <c r="G10" s="101" t="s">
        <v>45</v>
      </c>
      <c r="H10" s="102"/>
      <c r="I10" s="103"/>
      <c r="J10" s="93"/>
      <c r="K10" s="93"/>
    </row>
    <row r="11" spans="1:12" x14ac:dyDescent="0.15">
      <c r="A11" s="35"/>
      <c r="B11" s="450"/>
      <c r="C11" s="451"/>
      <c r="D11" s="100" t="s">
        <v>46</v>
      </c>
      <c r="E11" s="104" t="s">
        <v>47</v>
      </c>
      <c r="F11" s="100" t="s">
        <v>48</v>
      </c>
      <c r="G11" s="105" t="s">
        <v>89</v>
      </c>
      <c r="H11" s="102"/>
      <c r="I11" s="103"/>
      <c r="J11" s="93"/>
      <c r="K11" s="93"/>
    </row>
    <row r="12" spans="1:12" ht="13.5" customHeight="1" x14ac:dyDescent="0.15">
      <c r="A12" s="35"/>
      <c r="B12" s="106" t="s">
        <v>121</v>
      </c>
      <c r="C12" s="42" t="s">
        <v>122</v>
      </c>
      <c r="D12" s="43">
        <v>4722</v>
      </c>
      <c r="E12" s="52">
        <v>10</v>
      </c>
      <c r="F12" s="43">
        <v>2878</v>
      </c>
      <c r="G12" s="44">
        <f t="shared" ref="G12:G23" si="0">ROUND(F12/D12,3)</f>
        <v>0.60899999999999999</v>
      </c>
      <c r="H12" s="36"/>
      <c r="I12" s="37"/>
      <c r="J12" s="93"/>
      <c r="K12" s="93"/>
    </row>
    <row r="13" spans="1:12" x14ac:dyDescent="0.15">
      <c r="A13" s="35"/>
      <c r="B13" s="106" t="s">
        <v>121</v>
      </c>
      <c r="C13" s="42" t="s">
        <v>123</v>
      </c>
      <c r="D13" s="55">
        <v>574</v>
      </c>
      <c r="E13" s="52">
        <v>10</v>
      </c>
      <c r="F13" s="55">
        <v>350</v>
      </c>
      <c r="G13" s="44">
        <f t="shared" si="0"/>
        <v>0.61</v>
      </c>
      <c r="H13" s="36"/>
      <c r="I13" s="37"/>
      <c r="J13" s="93"/>
      <c r="K13" s="93"/>
    </row>
    <row r="14" spans="1:12" x14ac:dyDescent="0.15">
      <c r="A14" s="35"/>
      <c r="B14" s="106" t="s">
        <v>121</v>
      </c>
      <c r="C14" s="42" t="s">
        <v>124</v>
      </c>
      <c r="D14" s="43">
        <v>615</v>
      </c>
      <c r="E14" s="52">
        <v>10</v>
      </c>
      <c r="F14" s="43">
        <v>374</v>
      </c>
      <c r="G14" s="44">
        <f t="shared" si="0"/>
        <v>0.60799999999999998</v>
      </c>
      <c r="H14" s="36"/>
      <c r="I14" s="37"/>
      <c r="J14" s="93"/>
      <c r="K14" s="93"/>
    </row>
    <row r="15" spans="1:12" x14ac:dyDescent="0.15">
      <c r="A15" s="35"/>
      <c r="B15" s="106" t="s">
        <v>121</v>
      </c>
      <c r="C15" s="42" t="s">
        <v>125</v>
      </c>
      <c r="D15" s="43">
        <v>7774</v>
      </c>
      <c r="E15" s="52">
        <v>10</v>
      </c>
      <c r="F15" s="43">
        <v>4735</v>
      </c>
      <c r="G15" s="44">
        <f>ROUND(F15/D15,3)</f>
        <v>0.60899999999999999</v>
      </c>
      <c r="H15" s="36"/>
      <c r="I15" s="37"/>
      <c r="J15" s="93"/>
      <c r="K15" s="93"/>
    </row>
    <row r="16" spans="1:12" x14ac:dyDescent="0.15">
      <c r="A16" s="35"/>
      <c r="B16" s="106" t="s">
        <v>126</v>
      </c>
      <c r="C16" s="42" t="s">
        <v>127</v>
      </c>
      <c r="D16" s="43">
        <v>7620</v>
      </c>
      <c r="E16" s="52">
        <v>5</v>
      </c>
      <c r="F16" s="43">
        <v>6695</v>
      </c>
      <c r="G16" s="44">
        <f t="shared" si="0"/>
        <v>0.879</v>
      </c>
      <c r="H16" s="36"/>
      <c r="I16" s="37"/>
      <c r="J16" s="93"/>
      <c r="K16" s="93"/>
    </row>
    <row r="17" spans="1:32" x14ac:dyDescent="0.15">
      <c r="A17" s="35"/>
      <c r="B17" s="106" t="s">
        <v>126</v>
      </c>
      <c r="C17" s="42" t="s">
        <v>128</v>
      </c>
      <c r="D17" s="43">
        <v>6830</v>
      </c>
      <c r="E17" s="52">
        <v>5</v>
      </c>
      <c r="F17" s="43">
        <v>6004</v>
      </c>
      <c r="G17" s="44">
        <f t="shared" si="0"/>
        <v>0.879</v>
      </c>
      <c r="H17" s="36"/>
      <c r="I17" s="37"/>
      <c r="J17" s="93"/>
      <c r="K17" s="93"/>
    </row>
    <row r="18" spans="1:32" x14ac:dyDescent="0.15">
      <c r="A18" s="35"/>
      <c r="B18" s="106" t="s">
        <v>126</v>
      </c>
      <c r="C18" s="42" t="s">
        <v>129</v>
      </c>
      <c r="D18" s="43">
        <v>2925</v>
      </c>
      <c r="E18" s="52">
        <v>5</v>
      </c>
      <c r="F18" s="43">
        <v>2559</v>
      </c>
      <c r="G18" s="44">
        <f t="shared" si="0"/>
        <v>0.875</v>
      </c>
      <c r="H18" s="36"/>
      <c r="I18" s="37"/>
      <c r="J18" s="93"/>
      <c r="K18" s="93"/>
    </row>
    <row r="19" spans="1:32" x14ac:dyDescent="0.15">
      <c r="A19" s="35"/>
      <c r="B19" s="106" t="s">
        <v>126</v>
      </c>
      <c r="C19" s="42" t="s">
        <v>130</v>
      </c>
      <c r="D19" s="43">
        <v>4726</v>
      </c>
      <c r="E19" s="52">
        <v>5</v>
      </c>
      <c r="F19" s="43">
        <v>4156</v>
      </c>
      <c r="G19" s="44">
        <f t="shared" si="0"/>
        <v>0.879</v>
      </c>
      <c r="H19" s="36"/>
      <c r="I19" s="37"/>
      <c r="J19" s="93"/>
      <c r="K19" s="93"/>
    </row>
    <row r="20" spans="1:32" x14ac:dyDescent="0.15">
      <c r="A20" s="35"/>
      <c r="B20" s="106" t="s">
        <v>126</v>
      </c>
      <c r="C20" s="42" t="s">
        <v>131</v>
      </c>
      <c r="D20" s="43">
        <v>1378</v>
      </c>
      <c r="E20" s="52">
        <v>5</v>
      </c>
      <c r="F20" s="43">
        <v>1204</v>
      </c>
      <c r="G20" s="44">
        <f t="shared" si="0"/>
        <v>0.874</v>
      </c>
      <c r="H20" s="36"/>
      <c r="I20" s="37"/>
      <c r="J20" s="93"/>
      <c r="K20" s="93"/>
    </row>
    <row r="21" spans="1:32" x14ac:dyDescent="0.15">
      <c r="A21" s="35"/>
      <c r="B21" s="106" t="s">
        <v>126</v>
      </c>
      <c r="C21" s="42" t="s">
        <v>132</v>
      </c>
      <c r="D21" s="43">
        <v>1717</v>
      </c>
      <c r="E21" s="52">
        <v>5</v>
      </c>
      <c r="F21" s="43">
        <v>1201</v>
      </c>
      <c r="G21" s="44">
        <f t="shared" si="0"/>
        <v>0.69899999999999995</v>
      </c>
      <c r="H21" s="36"/>
      <c r="I21" s="37"/>
      <c r="J21" s="93"/>
      <c r="K21" s="93"/>
    </row>
    <row r="22" spans="1:32" x14ac:dyDescent="0.15">
      <c r="A22" s="35"/>
      <c r="B22" s="106" t="s">
        <v>126</v>
      </c>
      <c r="C22" s="42" t="s">
        <v>133</v>
      </c>
      <c r="D22" s="43">
        <v>2089</v>
      </c>
      <c r="E22" s="52">
        <v>5</v>
      </c>
      <c r="F22" s="43">
        <v>1832</v>
      </c>
      <c r="G22" s="44">
        <f t="shared" si="0"/>
        <v>0.877</v>
      </c>
      <c r="H22" s="36"/>
      <c r="I22" s="37"/>
      <c r="J22" s="93"/>
      <c r="K22" s="93"/>
    </row>
    <row r="23" spans="1:32" x14ac:dyDescent="0.15">
      <c r="A23" s="35"/>
      <c r="B23" s="106" t="s">
        <v>126</v>
      </c>
      <c r="C23" s="42" t="s">
        <v>134</v>
      </c>
      <c r="D23" s="43">
        <v>10000</v>
      </c>
      <c r="E23" s="52">
        <v>5</v>
      </c>
      <c r="F23" s="43">
        <v>8796</v>
      </c>
      <c r="G23" s="44">
        <f t="shared" si="0"/>
        <v>0.88</v>
      </c>
      <c r="H23" s="36"/>
      <c r="I23" s="37"/>
      <c r="J23" s="93"/>
      <c r="K23" s="93"/>
    </row>
    <row r="24" spans="1:32" x14ac:dyDescent="0.15">
      <c r="A24" s="35"/>
      <c r="B24" s="107"/>
      <c r="C24" s="35"/>
      <c r="D24" s="35"/>
      <c r="E24" s="35"/>
      <c r="F24" s="35"/>
      <c r="G24" s="35"/>
      <c r="H24" s="35"/>
      <c r="I24" s="35"/>
      <c r="J24" s="93"/>
      <c r="K24" s="93"/>
      <c r="L24" s="171"/>
    </row>
    <row r="25" spans="1:32" s="93" customFormat="1" x14ac:dyDescent="0.15">
      <c r="A25" s="35"/>
      <c r="B25" s="94"/>
      <c r="C25" s="35"/>
      <c r="D25" s="35"/>
      <c r="E25" s="35"/>
      <c r="F25" s="35"/>
      <c r="G25" s="35"/>
      <c r="H25" s="35"/>
      <c r="I25" s="35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</row>
    <row r="26" spans="1:32" s="93" customFormat="1" x14ac:dyDescent="0.15">
      <c r="A26" s="95">
        <v>2</v>
      </c>
      <c r="B26" s="94" t="s">
        <v>58</v>
      </c>
      <c r="C26" s="35"/>
      <c r="D26" s="35"/>
      <c r="E26" s="35"/>
      <c r="F26" s="35"/>
      <c r="G26" s="35"/>
      <c r="H26" s="95"/>
      <c r="I26" s="95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</row>
    <row r="27" spans="1:32" x14ac:dyDescent="0.15">
      <c r="A27" s="95"/>
      <c r="B27" s="460" t="s">
        <v>135</v>
      </c>
      <c r="C27" s="460"/>
      <c r="D27" s="460"/>
      <c r="E27" s="460"/>
      <c r="F27" s="460"/>
      <c r="G27" s="460"/>
      <c r="H27" s="460"/>
      <c r="I27" s="460"/>
      <c r="J27" s="460"/>
      <c r="K27" s="460"/>
    </row>
    <row r="28" spans="1:32" s="109" customFormat="1" ht="13.5" customHeight="1" x14ac:dyDescent="0.15">
      <c r="A28" s="108"/>
      <c r="B28" s="461" t="s">
        <v>136</v>
      </c>
      <c r="C28" s="461"/>
      <c r="D28" s="461"/>
      <c r="E28" s="461"/>
      <c r="F28" s="461"/>
      <c r="G28" s="461"/>
      <c r="H28" s="461"/>
      <c r="I28" s="461"/>
      <c r="J28" s="461"/>
      <c r="K28" s="461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</row>
    <row r="29" spans="1:32" s="109" customFormat="1" ht="13.5" customHeight="1" x14ac:dyDescent="0.15">
      <c r="A29" s="108"/>
      <c r="B29" s="461" t="s">
        <v>137</v>
      </c>
      <c r="C29" s="461"/>
      <c r="D29" s="110"/>
      <c r="E29" s="110"/>
      <c r="F29" s="110"/>
      <c r="G29" s="110"/>
      <c r="H29" s="110"/>
      <c r="I29" s="110"/>
      <c r="J29" s="111"/>
      <c r="K29" s="111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</row>
    <row r="30" spans="1:32" x14ac:dyDescent="0.15">
      <c r="A30" s="95"/>
      <c r="B30" s="457" t="s">
        <v>41</v>
      </c>
      <c r="C30" s="457"/>
      <c r="D30" s="457"/>
      <c r="E30" s="457"/>
      <c r="F30" s="457"/>
      <c r="G30" s="457"/>
      <c r="H30" s="457"/>
      <c r="I30" s="112"/>
      <c r="J30" s="93"/>
      <c r="K30" s="93"/>
    </row>
    <row r="31" spans="1:32" x14ac:dyDescent="0.15">
      <c r="A31" s="95"/>
      <c r="B31" s="97"/>
      <c r="C31" s="97"/>
      <c r="D31" s="97"/>
      <c r="E31" s="97"/>
      <c r="F31" s="97"/>
      <c r="G31" s="97"/>
      <c r="H31" s="93"/>
      <c r="I31" s="98" t="s">
        <v>63</v>
      </c>
      <c r="J31" s="93"/>
      <c r="K31" s="93"/>
    </row>
    <row r="32" spans="1:32" ht="27" x14ac:dyDescent="0.15">
      <c r="A32" s="35"/>
      <c r="B32" s="448" t="s">
        <v>42</v>
      </c>
      <c r="C32" s="458"/>
      <c r="D32" s="452" t="s">
        <v>43</v>
      </c>
      <c r="E32" s="462"/>
      <c r="F32" s="100" t="s">
        <v>44</v>
      </c>
      <c r="G32" s="113" t="s">
        <v>45</v>
      </c>
      <c r="H32" s="114" t="s">
        <v>49</v>
      </c>
      <c r="I32" s="115" t="s">
        <v>59</v>
      </c>
      <c r="J32" s="93"/>
      <c r="K32" s="93"/>
    </row>
    <row r="33" spans="1:11" x14ac:dyDescent="0.15">
      <c r="A33" s="35"/>
      <c r="B33" s="450"/>
      <c r="C33" s="459"/>
      <c r="D33" s="100" t="s">
        <v>46</v>
      </c>
      <c r="E33" s="104" t="s">
        <v>47</v>
      </c>
      <c r="F33" s="100" t="s">
        <v>48</v>
      </c>
      <c r="G33" s="116" t="s">
        <v>89</v>
      </c>
      <c r="H33" s="117" t="s">
        <v>90</v>
      </c>
      <c r="I33" s="118" t="s">
        <v>91</v>
      </c>
      <c r="J33" s="93"/>
      <c r="K33" s="93"/>
    </row>
    <row r="34" spans="1:11" ht="13.5" customHeight="1" x14ac:dyDescent="0.15">
      <c r="A34" s="35"/>
      <c r="B34" s="106" t="s">
        <v>121</v>
      </c>
      <c r="C34" s="45" t="s">
        <v>122</v>
      </c>
      <c r="D34" s="43">
        <v>1050</v>
      </c>
      <c r="E34" s="52">
        <v>10</v>
      </c>
      <c r="F34" s="43">
        <v>524</v>
      </c>
      <c r="G34" s="119">
        <f>ROUND(F34/D34,3)</f>
        <v>0.499</v>
      </c>
      <c r="H34" s="43">
        <v>1419</v>
      </c>
      <c r="I34" s="119">
        <f t="shared" ref="I34:I50" si="1">ROUND(F34/H34,3)</f>
        <v>0.36899999999999999</v>
      </c>
      <c r="J34" s="93"/>
      <c r="K34" s="93"/>
    </row>
    <row r="35" spans="1:11" x14ac:dyDescent="0.15">
      <c r="A35" s="35"/>
      <c r="B35" s="106" t="s">
        <v>121</v>
      </c>
      <c r="C35" s="45" t="s">
        <v>123</v>
      </c>
      <c r="D35" s="43">
        <v>17189</v>
      </c>
      <c r="E35" s="52">
        <v>10</v>
      </c>
      <c r="F35" s="43">
        <v>8631</v>
      </c>
      <c r="G35" s="119">
        <f t="shared" ref="G35:G50" si="2">ROUND(F35/D35,3)</f>
        <v>0.502</v>
      </c>
      <c r="H35" s="43">
        <v>23136</v>
      </c>
      <c r="I35" s="119">
        <f t="shared" si="1"/>
        <v>0.373</v>
      </c>
      <c r="J35" s="93"/>
      <c r="K35" s="93"/>
    </row>
    <row r="36" spans="1:11" x14ac:dyDescent="0.15">
      <c r="A36" s="35"/>
      <c r="B36" s="106" t="s">
        <v>121</v>
      </c>
      <c r="C36" s="45" t="s">
        <v>124</v>
      </c>
      <c r="D36" s="43">
        <v>19363</v>
      </c>
      <c r="E36" s="52">
        <v>10</v>
      </c>
      <c r="F36" s="43">
        <v>10380</v>
      </c>
      <c r="G36" s="119">
        <f t="shared" si="2"/>
        <v>0.53600000000000003</v>
      </c>
      <c r="H36" s="43">
        <v>24279</v>
      </c>
      <c r="I36" s="119">
        <f t="shared" si="1"/>
        <v>0.42799999999999999</v>
      </c>
      <c r="J36" s="93"/>
      <c r="K36" s="93"/>
    </row>
    <row r="37" spans="1:11" ht="13.5" customHeight="1" x14ac:dyDescent="0.15">
      <c r="A37" s="35"/>
      <c r="B37" s="106" t="s">
        <v>121</v>
      </c>
      <c r="C37" s="45" t="s">
        <v>138</v>
      </c>
      <c r="D37" s="43">
        <v>547</v>
      </c>
      <c r="E37" s="52">
        <v>10</v>
      </c>
      <c r="F37" s="43">
        <v>272</v>
      </c>
      <c r="G37" s="119">
        <f t="shared" si="2"/>
        <v>0.497</v>
      </c>
      <c r="H37" s="43">
        <v>739</v>
      </c>
      <c r="I37" s="119">
        <f t="shared" si="1"/>
        <v>0.36799999999999999</v>
      </c>
      <c r="J37" s="93"/>
      <c r="K37" s="93"/>
    </row>
    <row r="38" spans="1:11" x14ac:dyDescent="0.15">
      <c r="A38" s="35"/>
      <c r="B38" s="106" t="s">
        <v>121</v>
      </c>
      <c r="C38" s="45" t="s">
        <v>139</v>
      </c>
      <c r="D38" s="43">
        <v>20000</v>
      </c>
      <c r="E38" s="52">
        <v>10</v>
      </c>
      <c r="F38" s="43">
        <v>10010</v>
      </c>
      <c r="G38" s="119">
        <f t="shared" si="2"/>
        <v>0.501</v>
      </c>
      <c r="H38" s="43">
        <v>27003</v>
      </c>
      <c r="I38" s="119">
        <f t="shared" si="1"/>
        <v>0.371</v>
      </c>
      <c r="J38" s="93"/>
      <c r="K38" s="93"/>
    </row>
    <row r="39" spans="1:11" x14ac:dyDescent="0.15">
      <c r="A39" s="35"/>
      <c r="B39" s="106" t="s">
        <v>121</v>
      </c>
      <c r="C39" s="45" t="s">
        <v>140</v>
      </c>
      <c r="D39" s="43">
        <v>13336</v>
      </c>
      <c r="E39" s="52">
        <v>10</v>
      </c>
      <c r="F39" s="43">
        <v>6675</v>
      </c>
      <c r="G39" s="119">
        <f t="shared" si="2"/>
        <v>0.501</v>
      </c>
      <c r="H39" s="43">
        <v>17999</v>
      </c>
      <c r="I39" s="119">
        <f t="shared" si="1"/>
        <v>0.371</v>
      </c>
      <c r="J39" s="93"/>
      <c r="K39" s="93"/>
    </row>
    <row r="40" spans="1:11" x14ac:dyDescent="0.15">
      <c r="A40" s="35"/>
      <c r="B40" s="106" t="s">
        <v>121</v>
      </c>
      <c r="C40" s="45" t="s">
        <v>141</v>
      </c>
      <c r="D40" s="43">
        <v>16701</v>
      </c>
      <c r="E40" s="52">
        <v>10</v>
      </c>
      <c r="F40" s="43">
        <v>8361</v>
      </c>
      <c r="G40" s="119">
        <f t="shared" si="2"/>
        <v>0.501</v>
      </c>
      <c r="H40" s="43">
        <v>22544</v>
      </c>
      <c r="I40" s="119">
        <f t="shared" si="1"/>
        <v>0.371</v>
      </c>
      <c r="J40" s="93"/>
      <c r="K40" s="93"/>
    </row>
    <row r="41" spans="1:11" x14ac:dyDescent="0.15">
      <c r="A41" s="35"/>
      <c r="B41" s="106" t="s">
        <v>121</v>
      </c>
      <c r="C41" s="45" t="s">
        <v>142</v>
      </c>
      <c r="D41" s="43">
        <v>5928</v>
      </c>
      <c r="E41" s="52">
        <v>10</v>
      </c>
      <c r="F41" s="43">
        <v>2968</v>
      </c>
      <c r="G41" s="119">
        <f t="shared" si="2"/>
        <v>0.501</v>
      </c>
      <c r="H41" s="43">
        <v>8000</v>
      </c>
      <c r="I41" s="119">
        <f t="shared" si="1"/>
        <v>0.371</v>
      </c>
      <c r="J41" s="93"/>
      <c r="K41" s="93"/>
    </row>
    <row r="42" spans="1:11" x14ac:dyDescent="0.15">
      <c r="A42" s="35"/>
      <c r="B42" s="106" t="s">
        <v>126</v>
      </c>
      <c r="C42" s="45" t="s">
        <v>128</v>
      </c>
      <c r="D42" s="43">
        <v>2481</v>
      </c>
      <c r="E42" s="52">
        <v>5</v>
      </c>
      <c r="F42" s="43">
        <v>1656</v>
      </c>
      <c r="G42" s="119">
        <f t="shared" si="2"/>
        <v>0.66700000000000004</v>
      </c>
      <c r="H42" s="43">
        <v>4461</v>
      </c>
      <c r="I42" s="119">
        <f t="shared" si="1"/>
        <v>0.371</v>
      </c>
      <c r="J42" s="93"/>
      <c r="K42" s="93"/>
    </row>
    <row r="43" spans="1:11" x14ac:dyDescent="0.15">
      <c r="A43" s="35"/>
      <c r="B43" s="106" t="s">
        <v>126</v>
      </c>
      <c r="C43" s="45" t="s">
        <v>129</v>
      </c>
      <c r="D43" s="43">
        <v>5583</v>
      </c>
      <c r="E43" s="52">
        <v>5</v>
      </c>
      <c r="F43" s="43">
        <v>4127</v>
      </c>
      <c r="G43" s="119">
        <f t="shared" si="2"/>
        <v>0.73899999999999999</v>
      </c>
      <c r="H43" s="43">
        <v>7889</v>
      </c>
      <c r="I43" s="119">
        <f t="shared" si="1"/>
        <v>0.52300000000000002</v>
      </c>
      <c r="J43" s="93"/>
      <c r="K43" s="93"/>
    </row>
    <row r="44" spans="1:11" x14ac:dyDescent="0.15">
      <c r="A44" s="35"/>
      <c r="B44" s="106" t="s">
        <v>126</v>
      </c>
      <c r="C44" s="45" t="s">
        <v>131</v>
      </c>
      <c r="D44" s="43">
        <v>4375</v>
      </c>
      <c r="E44" s="52">
        <v>5</v>
      </c>
      <c r="F44" s="43">
        <v>3247</v>
      </c>
      <c r="G44" s="119">
        <f t="shared" si="2"/>
        <v>0.74199999999999999</v>
      </c>
      <c r="H44" s="43">
        <v>6094</v>
      </c>
      <c r="I44" s="119">
        <f t="shared" si="1"/>
        <v>0.53300000000000003</v>
      </c>
      <c r="J44" s="93"/>
      <c r="K44" s="93"/>
    </row>
    <row r="45" spans="1:11" x14ac:dyDescent="0.15">
      <c r="A45" s="35"/>
      <c r="B45" s="106" t="s">
        <v>126</v>
      </c>
      <c r="C45" s="45" t="s">
        <v>132</v>
      </c>
      <c r="D45" s="43">
        <v>13791</v>
      </c>
      <c r="E45" s="52">
        <v>5</v>
      </c>
      <c r="F45" s="43">
        <v>10347</v>
      </c>
      <c r="G45" s="119">
        <f t="shared" si="2"/>
        <v>0.75</v>
      </c>
      <c r="H45" s="43">
        <v>18621</v>
      </c>
      <c r="I45" s="119">
        <f t="shared" si="1"/>
        <v>0.55600000000000005</v>
      </c>
      <c r="J45" s="93"/>
      <c r="K45" s="93"/>
    </row>
    <row r="46" spans="1:11" x14ac:dyDescent="0.15">
      <c r="A46" s="35"/>
      <c r="B46" s="106" t="s">
        <v>126</v>
      </c>
      <c r="C46" s="45" t="s">
        <v>133</v>
      </c>
      <c r="D46" s="43">
        <v>12786</v>
      </c>
      <c r="E46" s="52">
        <v>5</v>
      </c>
      <c r="F46" s="43">
        <v>9067</v>
      </c>
      <c r="G46" s="119">
        <f t="shared" si="2"/>
        <v>0.70899999999999996</v>
      </c>
      <c r="H46" s="43">
        <v>20109</v>
      </c>
      <c r="I46" s="119">
        <f t="shared" si="1"/>
        <v>0.45100000000000001</v>
      </c>
      <c r="J46" s="93"/>
      <c r="K46" s="93"/>
    </row>
    <row r="47" spans="1:11" x14ac:dyDescent="0.15">
      <c r="A47" s="35"/>
      <c r="B47" s="106" t="s">
        <v>126</v>
      </c>
      <c r="C47" s="45" t="s">
        <v>143</v>
      </c>
      <c r="D47" s="43">
        <v>18514</v>
      </c>
      <c r="E47" s="52">
        <v>5</v>
      </c>
      <c r="F47" s="43">
        <v>13680</v>
      </c>
      <c r="G47" s="119">
        <f t="shared" si="2"/>
        <v>0.73899999999999999</v>
      </c>
      <c r="H47" s="43">
        <v>26126</v>
      </c>
      <c r="I47" s="119">
        <f t="shared" si="1"/>
        <v>0.52400000000000002</v>
      </c>
      <c r="J47" s="93"/>
      <c r="K47" s="93"/>
    </row>
    <row r="48" spans="1:11" x14ac:dyDescent="0.15">
      <c r="A48" s="35"/>
      <c r="B48" s="106" t="s">
        <v>126</v>
      </c>
      <c r="C48" s="45" t="s">
        <v>144</v>
      </c>
      <c r="D48" s="43">
        <v>4341</v>
      </c>
      <c r="E48" s="52">
        <v>5</v>
      </c>
      <c r="F48" s="43">
        <v>3255</v>
      </c>
      <c r="G48" s="119">
        <f t="shared" si="2"/>
        <v>0.75</v>
      </c>
      <c r="H48" s="43">
        <v>5865</v>
      </c>
      <c r="I48" s="119">
        <f t="shared" si="1"/>
        <v>0.55500000000000005</v>
      </c>
      <c r="J48" s="93"/>
      <c r="K48" s="93"/>
    </row>
    <row r="49" spans="1:32" x14ac:dyDescent="0.15">
      <c r="A49" s="35"/>
      <c r="B49" s="106" t="s">
        <v>126</v>
      </c>
      <c r="C49" s="45" t="s">
        <v>145</v>
      </c>
      <c r="D49" s="43">
        <v>15</v>
      </c>
      <c r="E49" s="52">
        <v>5</v>
      </c>
      <c r="F49" s="43">
        <v>11</v>
      </c>
      <c r="G49" s="119">
        <f t="shared" si="2"/>
        <v>0.73299999999999998</v>
      </c>
      <c r="H49" s="43">
        <v>21</v>
      </c>
      <c r="I49" s="119">
        <f t="shared" si="1"/>
        <v>0.52400000000000002</v>
      </c>
      <c r="J49" s="93"/>
      <c r="K49" s="93"/>
    </row>
    <row r="50" spans="1:32" x14ac:dyDescent="0.15">
      <c r="A50" s="35"/>
      <c r="B50" s="106" t="s">
        <v>126</v>
      </c>
      <c r="C50" s="45" t="s">
        <v>146</v>
      </c>
      <c r="D50" s="43">
        <v>10000</v>
      </c>
      <c r="E50" s="52">
        <v>5</v>
      </c>
      <c r="F50" s="43">
        <v>7041</v>
      </c>
      <c r="G50" s="119">
        <f t="shared" si="2"/>
        <v>0.70399999999999996</v>
      </c>
      <c r="H50" s="43">
        <v>15994</v>
      </c>
      <c r="I50" s="119">
        <f t="shared" si="1"/>
        <v>0.44</v>
      </c>
      <c r="J50" s="93"/>
      <c r="K50" s="93"/>
    </row>
    <row r="51" spans="1:32" s="93" customFormat="1" x14ac:dyDescent="0.15">
      <c r="A51" s="35"/>
      <c r="B51" s="107" t="s">
        <v>50</v>
      </c>
      <c r="C51" s="35"/>
      <c r="D51" s="35"/>
      <c r="E51" s="35"/>
      <c r="F51" s="35"/>
      <c r="G51" s="35"/>
      <c r="H51" s="35"/>
      <c r="I51" s="35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</row>
    <row r="52" spans="1:32" x14ac:dyDescent="0.15">
      <c r="A52" s="35"/>
      <c r="B52" s="107" t="s">
        <v>147</v>
      </c>
      <c r="C52" s="35"/>
      <c r="D52" s="35"/>
      <c r="E52" s="35"/>
      <c r="F52" s="35"/>
      <c r="G52" s="35"/>
      <c r="H52" s="35"/>
      <c r="I52" s="35"/>
      <c r="J52" s="93"/>
      <c r="K52" s="93"/>
    </row>
    <row r="53" spans="1:32" s="93" customFormat="1" ht="13.5" customHeight="1" x14ac:dyDescent="0.15">
      <c r="A53" s="35"/>
      <c r="B53" s="120" t="s">
        <v>148</v>
      </c>
      <c r="C53" s="47"/>
      <c r="D53" s="121"/>
      <c r="E53" s="122"/>
      <c r="F53" s="121"/>
      <c r="G53" s="37"/>
      <c r="H53" s="121"/>
      <c r="I53" s="37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</row>
    <row r="54" spans="1:32" s="93" customFormat="1" ht="13.5" customHeight="1" x14ac:dyDescent="0.15">
      <c r="A54" s="35"/>
      <c r="B54" s="120"/>
      <c r="C54" s="47"/>
      <c r="D54" s="121"/>
      <c r="E54" s="122"/>
      <c r="F54" s="121"/>
      <c r="G54" s="37"/>
      <c r="H54" s="121"/>
      <c r="I54" s="37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</row>
    <row r="55" spans="1:32" s="93" customFormat="1" x14ac:dyDescent="0.15">
      <c r="A55" s="35"/>
      <c r="B55" s="107"/>
      <c r="C55" s="35"/>
      <c r="D55" s="35"/>
      <c r="E55" s="35"/>
      <c r="F55" s="35"/>
      <c r="G55" s="35"/>
      <c r="H55" s="35"/>
      <c r="I55" s="35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</row>
    <row r="56" spans="1:32" s="93" customFormat="1" x14ac:dyDescent="0.15">
      <c r="A56" s="95">
        <v>3</v>
      </c>
      <c r="B56" s="94" t="s">
        <v>61</v>
      </c>
      <c r="C56" s="35"/>
      <c r="D56" s="35"/>
      <c r="E56" s="35"/>
      <c r="F56" s="35"/>
      <c r="G56" s="35"/>
      <c r="H56" s="95"/>
      <c r="I56" s="95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</row>
    <row r="57" spans="1:32" s="93" customFormat="1" ht="15" customHeight="1" x14ac:dyDescent="0.15">
      <c r="A57" s="95"/>
      <c r="B57" s="47" t="s">
        <v>62</v>
      </c>
      <c r="C57" s="35"/>
      <c r="D57" s="35"/>
      <c r="E57" s="35"/>
      <c r="F57" s="35"/>
      <c r="G57" s="35"/>
      <c r="H57" s="95"/>
      <c r="I57" s="95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</row>
    <row r="58" spans="1:32" ht="13.5" customHeight="1" x14ac:dyDescent="0.15">
      <c r="A58" s="95"/>
      <c r="B58" s="463" t="s">
        <v>149</v>
      </c>
      <c r="C58" s="464"/>
      <c r="D58" s="464"/>
      <c r="E58" s="464"/>
      <c r="F58" s="464"/>
      <c r="G58" s="464"/>
      <c r="H58" s="464"/>
      <c r="I58" s="465"/>
      <c r="J58" s="465"/>
      <c r="K58" s="465"/>
    </row>
    <row r="59" spans="1:32" ht="13.5" customHeight="1" x14ac:dyDescent="0.15">
      <c r="A59" s="95"/>
      <c r="B59" s="463" t="s">
        <v>150</v>
      </c>
      <c r="C59" s="464"/>
      <c r="D59" s="464"/>
      <c r="E59" s="464"/>
      <c r="F59" s="464"/>
      <c r="G59" s="464"/>
      <c r="H59" s="464"/>
      <c r="I59" s="465"/>
      <c r="J59" s="465"/>
      <c r="K59" s="465"/>
    </row>
    <row r="60" spans="1:32" ht="13.5" customHeight="1" x14ac:dyDescent="0.15">
      <c r="A60" s="95"/>
      <c r="B60" s="463" t="s">
        <v>151</v>
      </c>
      <c r="C60" s="463"/>
      <c r="D60" s="463"/>
      <c r="E60" s="463"/>
      <c r="F60" s="463"/>
      <c r="G60" s="463"/>
      <c r="H60" s="463"/>
      <c r="I60" s="463"/>
      <c r="J60" s="463"/>
      <c r="K60" s="463"/>
    </row>
    <row r="61" spans="1:32" s="93" customFormat="1" ht="15" customHeight="1" x14ac:dyDescent="0.15">
      <c r="A61" s="95"/>
      <c r="B61" s="47" t="s">
        <v>97</v>
      </c>
      <c r="C61" s="35"/>
      <c r="D61" s="35"/>
      <c r="E61" s="35"/>
      <c r="F61" s="35"/>
      <c r="G61" s="35"/>
      <c r="H61" s="95"/>
      <c r="I61" s="95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</row>
    <row r="62" spans="1:32" ht="13.5" customHeight="1" x14ac:dyDescent="0.15">
      <c r="A62" s="95"/>
      <c r="B62" s="463" t="s">
        <v>152</v>
      </c>
      <c r="C62" s="464"/>
      <c r="D62" s="464"/>
      <c r="E62" s="464"/>
      <c r="F62" s="464"/>
      <c r="G62" s="464"/>
      <c r="H62" s="464"/>
      <c r="I62" s="465"/>
      <c r="J62" s="465"/>
      <c r="K62" s="465"/>
    </row>
    <row r="63" spans="1:32" x14ac:dyDescent="0.15">
      <c r="A63" s="95"/>
      <c r="B63" s="457" t="s">
        <v>41</v>
      </c>
      <c r="C63" s="457"/>
      <c r="D63" s="457"/>
      <c r="E63" s="457"/>
      <c r="F63" s="457"/>
      <c r="G63" s="457"/>
      <c r="H63" s="457"/>
      <c r="I63" s="123"/>
      <c r="J63" s="93"/>
      <c r="K63" s="93"/>
      <c r="L63" s="171"/>
    </row>
    <row r="64" spans="1:32" s="93" customFormat="1" x14ac:dyDescent="0.15">
      <c r="A64" s="95"/>
      <c r="B64" s="97"/>
      <c r="C64" s="97"/>
      <c r="D64" s="97"/>
      <c r="E64" s="97"/>
      <c r="F64" s="97"/>
      <c r="G64" s="97"/>
      <c r="I64" s="98" t="s">
        <v>63</v>
      </c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</row>
    <row r="65" spans="1:32" s="93" customFormat="1" ht="27" x14ac:dyDescent="0.15">
      <c r="A65" s="35"/>
      <c r="B65" s="448" t="s">
        <v>42</v>
      </c>
      <c r="C65" s="458"/>
      <c r="D65" s="452" t="s">
        <v>43</v>
      </c>
      <c r="E65" s="453"/>
      <c r="F65" s="100" t="s">
        <v>44</v>
      </c>
      <c r="G65" s="113" t="s">
        <v>45</v>
      </c>
      <c r="H65" s="114" t="s">
        <v>49</v>
      </c>
      <c r="I65" s="115" t="s">
        <v>59</v>
      </c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</row>
    <row r="66" spans="1:32" s="93" customFormat="1" x14ac:dyDescent="0.15">
      <c r="A66" s="35"/>
      <c r="B66" s="450"/>
      <c r="C66" s="459"/>
      <c r="D66" s="100" t="s">
        <v>46</v>
      </c>
      <c r="E66" s="104" t="s">
        <v>47</v>
      </c>
      <c r="F66" s="100" t="s">
        <v>48</v>
      </c>
      <c r="G66" s="116" t="s">
        <v>89</v>
      </c>
      <c r="H66" s="117" t="s">
        <v>90</v>
      </c>
      <c r="I66" s="118" t="s">
        <v>91</v>
      </c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</row>
    <row r="67" spans="1:32" ht="13.5" customHeight="1" x14ac:dyDescent="0.15">
      <c r="A67" s="35"/>
      <c r="B67" s="106" t="s">
        <v>121</v>
      </c>
      <c r="C67" s="45" t="s">
        <v>122</v>
      </c>
      <c r="D67" s="43">
        <v>11326</v>
      </c>
      <c r="E67" s="52">
        <v>10</v>
      </c>
      <c r="F67" s="43">
        <v>7452</v>
      </c>
      <c r="G67" s="119">
        <f t="shared" ref="G67:G69" si="3">ROUND(F67/D67,3)</f>
        <v>0.65800000000000003</v>
      </c>
      <c r="H67" s="43">
        <v>11326</v>
      </c>
      <c r="I67" s="119">
        <f t="shared" ref="I67:I69" si="4">ROUND(F67/H67,3)</f>
        <v>0.65800000000000003</v>
      </c>
      <c r="J67" s="93"/>
      <c r="K67" s="93"/>
    </row>
    <row r="68" spans="1:32" ht="13.5" customHeight="1" x14ac:dyDescent="0.15">
      <c r="A68" s="35"/>
      <c r="B68" s="106" t="s">
        <v>121</v>
      </c>
      <c r="C68" s="45" t="s">
        <v>138</v>
      </c>
      <c r="D68" s="43">
        <v>19448</v>
      </c>
      <c r="E68" s="52">
        <v>10</v>
      </c>
      <c r="F68" s="43">
        <v>12835</v>
      </c>
      <c r="G68" s="119">
        <f t="shared" si="3"/>
        <v>0.66</v>
      </c>
      <c r="H68" s="43">
        <v>19448</v>
      </c>
      <c r="I68" s="119">
        <f t="shared" si="4"/>
        <v>0.66</v>
      </c>
      <c r="J68" s="93"/>
      <c r="K68" s="93"/>
    </row>
    <row r="69" spans="1:32" ht="13.5" customHeight="1" x14ac:dyDescent="0.15">
      <c r="A69" s="35"/>
      <c r="B69" s="106" t="s">
        <v>121</v>
      </c>
      <c r="C69" s="45" t="s">
        <v>153</v>
      </c>
      <c r="D69" s="43">
        <v>17486</v>
      </c>
      <c r="E69" s="52">
        <v>10</v>
      </c>
      <c r="F69" s="43">
        <v>11540</v>
      </c>
      <c r="G69" s="119">
        <f t="shared" si="3"/>
        <v>0.66</v>
      </c>
      <c r="H69" s="43">
        <v>17486</v>
      </c>
      <c r="I69" s="119">
        <f t="shared" si="4"/>
        <v>0.66</v>
      </c>
      <c r="J69" s="93"/>
      <c r="K69" s="93"/>
    </row>
    <row r="70" spans="1:32" ht="13.5" customHeight="1" x14ac:dyDescent="0.15">
      <c r="A70" s="122"/>
      <c r="B70" s="106" t="s">
        <v>121</v>
      </c>
      <c r="C70" s="45" t="s">
        <v>140</v>
      </c>
      <c r="D70" s="43">
        <v>4092</v>
      </c>
      <c r="E70" s="52">
        <v>10</v>
      </c>
      <c r="F70" s="43">
        <v>2506</v>
      </c>
      <c r="G70" s="119">
        <f>ROUND(F70/D70,3)</f>
        <v>0.61199999999999999</v>
      </c>
      <c r="H70" s="43">
        <v>4092</v>
      </c>
      <c r="I70" s="119">
        <f>ROUND(F70/H70,3)</f>
        <v>0.61199999999999999</v>
      </c>
      <c r="J70" s="93"/>
      <c r="K70" s="93"/>
      <c r="L70" s="148">
        <v>0.05</v>
      </c>
      <c r="M70" s="148" t="s">
        <v>154</v>
      </c>
    </row>
    <row r="71" spans="1:32" ht="13.5" customHeight="1" x14ac:dyDescent="0.15">
      <c r="A71" s="35"/>
      <c r="B71" s="106" t="s">
        <v>121</v>
      </c>
      <c r="C71" s="45" t="s">
        <v>141</v>
      </c>
      <c r="D71" s="43">
        <v>104</v>
      </c>
      <c r="E71" s="52">
        <v>10</v>
      </c>
      <c r="F71" s="43">
        <v>67</v>
      </c>
      <c r="G71" s="119">
        <f>ROUND(F71/D71,3)</f>
        <v>0.64400000000000002</v>
      </c>
      <c r="H71" s="43">
        <v>104</v>
      </c>
      <c r="I71" s="119">
        <f>ROUND(F71/H71,3)</f>
        <v>0.64400000000000002</v>
      </c>
      <c r="J71" s="93"/>
      <c r="K71" s="93"/>
    </row>
    <row r="72" spans="1:32" ht="13.5" customHeight="1" x14ac:dyDescent="0.15">
      <c r="A72" s="35"/>
      <c r="B72" s="106" t="s">
        <v>121</v>
      </c>
      <c r="C72" s="45" t="s">
        <v>155</v>
      </c>
      <c r="D72" s="43">
        <v>10510</v>
      </c>
      <c r="E72" s="52">
        <v>10</v>
      </c>
      <c r="F72" s="43">
        <v>6926</v>
      </c>
      <c r="G72" s="119">
        <f t="shared" ref="G72:G77" si="5">ROUND(F72/D72,3)</f>
        <v>0.65900000000000003</v>
      </c>
      <c r="H72" s="43">
        <v>10510</v>
      </c>
      <c r="I72" s="119">
        <f t="shared" ref="I72:I77" si="6">ROUND(F72/H72,3)</f>
        <v>0.65900000000000003</v>
      </c>
      <c r="J72" s="93"/>
      <c r="K72" s="93"/>
    </row>
    <row r="73" spans="1:32" ht="13.5" customHeight="1" x14ac:dyDescent="0.15">
      <c r="A73" s="35"/>
      <c r="B73" s="106" t="s">
        <v>121</v>
      </c>
      <c r="C73" s="45" t="s">
        <v>142</v>
      </c>
      <c r="D73" s="43">
        <v>2729.6</v>
      </c>
      <c r="E73" s="52">
        <v>10</v>
      </c>
      <c r="F73" s="43">
        <v>1799</v>
      </c>
      <c r="G73" s="119">
        <f t="shared" si="5"/>
        <v>0.65900000000000003</v>
      </c>
      <c r="H73" s="43">
        <v>2729.6</v>
      </c>
      <c r="I73" s="119">
        <f t="shared" si="6"/>
        <v>0.65900000000000003</v>
      </c>
      <c r="J73" s="93"/>
      <c r="K73" s="93"/>
    </row>
    <row r="74" spans="1:32" ht="13.5" customHeight="1" x14ac:dyDescent="0.15">
      <c r="A74" s="35"/>
      <c r="B74" s="106" t="s">
        <v>121</v>
      </c>
      <c r="C74" s="45" t="s">
        <v>156</v>
      </c>
      <c r="D74" s="43">
        <v>7652</v>
      </c>
      <c r="E74" s="52">
        <v>10</v>
      </c>
      <c r="F74" s="43">
        <v>5048</v>
      </c>
      <c r="G74" s="119">
        <f t="shared" si="5"/>
        <v>0.66</v>
      </c>
      <c r="H74" s="43">
        <v>7652</v>
      </c>
      <c r="I74" s="119">
        <f t="shared" si="6"/>
        <v>0.66</v>
      </c>
      <c r="J74" s="93"/>
      <c r="K74" s="93"/>
    </row>
    <row r="75" spans="1:32" ht="13.5" customHeight="1" x14ac:dyDescent="0.15">
      <c r="A75" s="35"/>
      <c r="B75" s="106" t="s">
        <v>121</v>
      </c>
      <c r="C75" s="45" t="s">
        <v>157</v>
      </c>
      <c r="D75" s="43">
        <v>10000</v>
      </c>
      <c r="E75" s="52">
        <v>10</v>
      </c>
      <c r="F75" s="43">
        <v>6600</v>
      </c>
      <c r="G75" s="119">
        <f t="shared" si="5"/>
        <v>0.66</v>
      </c>
      <c r="H75" s="43">
        <v>10000</v>
      </c>
      <c r="I75" s="119">
        <f t="shared" si="6"/>
        <v>0.66</v>
      </c>
      <c r="J75" s="93"/>
      <c r="K75" s="93"/>
    </row>
    <row r="76" spans="1:32" ht="13.5" customHeight="1" x14ac:dyDescent="0.15">
      <c r="A76" s="35"/>
      <c r="B76" s="106" t="s">
        <v>121</v>
      </c>
      <c r="C76" s="45" t="s">
        <v>158</v>
      </c>
      <c r="D76" s="43">
        <v>909</v>
      </c>
      <c r="E76" s="52">
        <v>10</v>
      </c>
      <c r="F76" s="43">
        <v>600</v>
      </c>
      <c r="G76" s="119">
        <f t="shared" si="5"/>
        <v>0.66</v>
      </c>
      <c r="H76" s="43">
        <v>909</v>
      </c>
      <c r="I76" s="119">
        <f t="shared" si="6"/>
        <v>0.66</v>
      </c>
      <c r="J76" s="93"/>
      <c r="K76" s="93"/>
    </row>
    <row r="77" spans="1:32" ht="13.5" customHeight="1" x14ac:dyDescent="0.15">
      <c r="A77" s="35"/>
      <c r="B77" s="106" t="s">
        <v>121</v>
      </c>
      <c r="C77" s="45" t="s">
        <v>159</v>
      </c>
      <c r="D77" s="43">
        <v>10000</v>
      </c>
      <c r="E77" s="52">
        <v>10</v>
      </c>
      <c r="F77" s="43">
        <v>6600</v>
      </c>
      <c r="G77" s="119">
        <f t="shared" si="5"/>
        <v>0.66</v>
      </c>
      <c r="H77" s="43">
        <v>10000</v>
      </c>
      <c r="I77" s="119">
        <f t="shared" si="6"/>
        <v>0.66</v>
      </c>
      <c r="J77" s="93"/>
      <c r="K77" s="93"/>
    </row>
    <row r="78" spans="1:32" ht="13.5" customHeight="1" x14ac:dyDescent="0.15">
      <c r="A78" s="35"/>
      <c r="B78" s="106" t="s">
        <v>121</v>
      </c>
      <c r="C78" s="45" t="s">
        <v>160</v>
      </c>
      <c r="D78" s="43">
        <v>10000</v>
      </c>
      <c r="E78" s="52">
        <v>10</v>
      </c>
      <c r="F78" s="43">
        <v>6600</v>
      </c>
      <c r="G78" s="119">
        <f>ROUND(F78/D78,3)</f>
        <v>0.66</v>
      </c>
      <c r="H78" s="43">
        <v>10000</v>
      </c>
      <c r="I78" s="119">
        <f>ROUND(F78/H78,3)</f>
        <v>0.66</v>
      </c>
      <c r="J78" s="93"/>
      <c r="K78" s="93"/>
    </row>
    <row r="79" spans="1:32" ht="13.5" customHeight="1" x14ac:dyDescent="0.15">
      <c r="A79" s="35"/>
      <c r="B79" s="106" t="s">
        <v>121</v>
      </c>
      <c r="C79" s="45" t="s">
        <v>161</v>
      </c>
      <c r="D79" s="43">
        <v>2848</v>
      </c>
      <c r="E79" s="52">
        <v>10</v>
      </c>
      <c r="F79" s="43">
        <v>1880</v>
      </c>
      <c r="G79" s="119">
        <f>ROUND(F79/D79,3)</f>
        <v>0.66</v>
      </c>
      <c r="H79" s="43">
        <v>2848</v>
      </c>
      <c r="I79" s="119">
        <f>ROUND(F79/H79,3)</f>
        <v>0.66</v>
      </c>
      <c r="J79" s="93"/>
      <c r="K79" s="93"/>
    </row>
    <row r="80" spans="1:32" ht="13.5" customHeight="1" x14ac:dyDescent="0.15">
      <c r="A80" s="35"/>
      <c r="B80" s="106" t="s">
        <v>162</v>
      </c>
      <c r="C80" s="45" t="s">
        <v>163</v>
      </c>
      <c r="D80" s="43">
        <v>12756</v>
      </c>
      <c r="E80" s="52">
        <v>5</v>
      </c>
      <c r="F80" s="43">
        <v>10504</v>
      </c>
      <c r="G80" s="119">
        <f t="shared" ref="G80:G84" si="7">ROUND(F80/D80,3)</f>
        <v>0.82299999999999995</v>
      </c>
      <c r="H80" s="43">
        <v>12756</v>
      </c>
      <c r="I80" s="119">
        <f t="shared" ref="I80:I84" si="8">ROUND(F80/H80,3)</f>
        <v>0.82299999999999995</v>
      </c>
      <c r="J80" s="93"/>
      <c r="K80" s="93"/>
    </row>
    <row r="81" spans="1:13" ht="13.5" customHeight="1" x14ac:dyDescent="0.15">
      <c r="A81" s="35"/>
      <c r="B81" s="106" t="s">
        <v>162</v>
      </c>
      <c r="C81" s="45" t="s">
        <v>127</v>
      </c>
      <c r="D81" s="43">
        <v>7154</v>
      </c>
      <c r="E81" s="52">
        <v>5</v>
      </c>
      <c r="F81" s="43">
        <v>5898</v>
      </c>
      <c r="G81" s="119">
        <f t="shared" si="7"/>
        <v>0.82399999999999995</v>
      </c>
      <c r="H81" s="43">
        <v>7154</v>
      </c>
      <c r="I81" s="119">
        <f t="shared" si="8"/>
        <v>0.82399999999999995</v>
      </c>
      <c r="J81" s="93"/>
      <c r="K81" s="93"/>
    </row>
    <row r="82" spans="1:13" ht="13.5" customHeight="1" x14ac:dyDescent="0.15">
      <c r="A82" s="35"/>
      <c r="B82" s="106" t="s">
        <v>126</v>
      </c>
      <c r="C82" s="45" t="s">
        <v>128</v>
      </c>
      <c r="D82" s="43">
        <v>1826</v>
      </c>
      <c r="E82" s="52">
        <v>5</v>
      </c>
      <c r="F82" s="43">
        <v>1461</v>
      </c>
      <c r="G82" s="119">
        <f t="shared" si="7"/>
        <v>0.8</v>
      </c>
      <c r="H82" s="43">
        <v>2213</v>
      </c>
      <c r="I82" s="119">
        <f t="shared" si="8"/>
        <v>0.66</v>
      </c>
      <c r="J82" s="93"/>
      <c r="K82" s="93"/>
    </row>
    <row r="83" spans="1:13" ht="13.5" customHeight="1" x14ac:dyDescent="0.15">
      <c r="A83" s="35"/>
      <c r="B83" s="106" t="s">
        <v>126</v>
      </c>
      <c r="C83" s="45" t="s">
        <v>129</v>
      </c>
      <c r="D83" s="43">
        <v>6423</v>
      </c>
      <c r="E83" s="52">
        <v>5</v>
      </c>
      <c r="F83" s="43">
        <v>4282</v>
      </c>
      <c r="G83" s="119">
        <f t="shared" si="7"/>
        <v>0.66700000000000004</v>
      </c>
      <c r="H83" s="43">
        <v>8564</v>
      </c>
      <c r="I83" s="119">
        <f t="shared" si="8"/>
        <v>0.5</v>
      </c>
      <c r="J83" s="93"/>
      <c r="K83" s="93"/>
      <c r="L83" s="148">
        <v>0.05</v>
      </c>
    </row>
    <row r="84" spans="1:13" ht="13.5" customHeight="1" x14ac:dyDescent="0.15">
      <c r="A84" s="35"/>
      <c r="B84" s="106" t="s">
        <v>126</v>
      </c>
      <c r="C84" s="45" t="s">
        <v>131</v>
      </c>
      <c r="D84" s="43">
        <v>10532</v>
      </c>
      <c r="E84" s="52">
        <v>5</v>
      </c>
      <c r="F84" s="43">
        <v>7974</v>
      </c>
      <c r="G84" s="119">
        <f t="shared" si="7"/>
        <v>0.75700000000000001</v>
      </c>
      <c r="H84" s="43">
        <v>10851</v>
      </c>
      <c r="I84" s="119">
        <f t="shared" si="8"/>
        <v>0.73499999999999999</v>
      </c>
      <c r="J84" s="93"/>
      <c r="K84" s="93"/>
      <c r="L84" s="148">
        <v>0.05</v>
      </c>
      <c r="M84" s="148" t="s">
        <v>154</v>
      </c>
    </row>
    <row r="85" spans="1:13" ht="13.5" customHeight="1" x14ac:dyDescent="0.15">
      <c r="A85" s="35"/>
      <c r="B85" s="106" t="s">
        <v>126</v>
      </c>
      <c r="C85" s="45" t="s">
        <v>133</v>
      </c>
      <c r="D85" s="43">
        <v>1957</v>
      </c>
      <c r="E85" s="52">
        <v>5</v>
      </c>
      <c r="F85" s="43">
        <v>1568</v>
      </c>
      <c r="G85" s="119">
        <f>ROUND(F85/D85,3)</f>
        <v>0.80100000000000005</v>
      </c>
      <c r="H85" s="43">
        <v>2358</v>
      </c>
      <c r="I85" s="119">
        <f>ROUND(F85/H85,3)</f>
        <v>0.66500000000000004</v>
      </c>
      <c r="J85" s="93"/>
      <c r="K85" s="93"/>
    </row>
    <row r="86" spans="1:13" ht="13.5" customHeight="1" x14ac:dyDescent="0.15">
      <c r="A86" s="35"/>
      <c r="B86" s="106" t="s">
        <v>126</v>
      </c>
      <c r="C86" s="45" t="s">
        <v>143</v>
      </c>
      <c r="D86" s="43">
        <v>1461</v>
      </c>
      <c r="E86" s="52">
        <v>5</v>
      </c>
      <c r="F86" s="43">
        <v>1169</v>
      </c>
      <c r="G86" s="119">
        <f t="shared" ref="G86" si="9">ROUND(F86/D86,3)</f>
        <v>0.8</v>
      </c>
      <c r="H86" s="43">
        <v>1770</v>
      </c>
      <c r="I86" s="119">
        <f t="shared" ref="I86" si="10">ROUND(F86/H86,3)</f>
        <v>0.66</v>
      </c>
      <c r="J86" s="93"/>
      <c r="K86" s="93"/>
    </row>
    <row r="87" spans="1:13" ht="13.5" customHeight="1" x14ac:dyDescent="0.15">
      <c r="A87" s="35"/>
      <c r="B87" s="106" t="s">
        <v>126</v>
      </c>
      <c r="C87" s="45" t="s">
        <v>144</v>
      </c>
      <c r="D87" s="43">
        <v>5831</v>
      </c>
      <c r="E87" s="52">
        <v>5</v>
      </c>
      <c r="F87" s="43">
        <v>4558</v>
      </c>
      <c r="G87" s="119">
        <f>ROUND(F87/D87,3)</f>
        <v>0.78200000000000003</v>
      </c>
      <c r="H87" s="43">
        <v>6446</v>
      </c>
      <c r="I87" s="119">
        <f>ROUND(F87/H87,3)</f>
        <v>0.70699999999999996</v>
      </c>
      <c r="J87" s="93"/>
      <c r="K87" s="93"/>
      <c r="L87" s="148">
        <v>0.05</v>
      </c>
      <c r="M87" s="148" t="s">
        <v>154</v>
      </c>
    </row>
    <row r="88" spans="1:13" ht="13.5" customHeight="1" x14ac:dyDescent="0.15">
      <c r="A88" s="35"/>
      <c r="B88" s="106" t="s">
        <v>126</v>
      </c>
      <c r="C88" s="45" t="s">
        <v>145</v>
      </c>
      <c r="D88" s="43">
        <v>15864</v>
      </c>
      <c r="E88" s="52">
        <v>5</v>
      </c>
      <c r="F88" s="43">
        <v>13047</v>
      </c>
      <c r="G88" s="119">
        <f>ROUND(F88/D88,3)</f>
        <v>0.82199999999999995</v>
      </c>
      <c r="H88" s="43">
        <v>16054</v>
      </c>
      <c r="I88" s="119">
        <f>ROUND(F88/H88,3)</f>
        <v>0.81299999999999994</v>
      </c>
      <c r="J88" s="93"/>
      <c r="K88" s="93"/>
    </row>
    <row r="89" spans="1:13" ht="13.5" customHeight="1" x14ac:dyDescent="0.15">
      <c r="A89" s="35"/>
      <c r="B89" s="106" t="s">
        <v>126</v>
      </c>
      <c r="C89" s="45" t="s">
        <v>146</v>
      </c>
      <c r="D89" s="43">
        <v>6641</v>
      </c>
      <c r="E89" s="52">
        <v>5</v>
      </c>
      <c r="F89" s="43">
        <v>5473</v>
      </c>
      <c r="G89" s="119">
        <f t="shared" ref="G89:G90" si="11">ROUND(F89/D89,3)</f>
        <v>0.82399999999999995</v>
      </c>
      <c r="H89" s="43">
        <v>6641</v>
      </c>
      <c r="I89" s="119">
        <f t="shared" ref="I89:I90" si="12">ROUND(F89/H89,3)</f>
        <v>0.82399999999999995</v>
      </c>
      <c r="J89" s="93"/>
      <c r="K89" s="93"/>
    </row>
    <row r="90" spans="1:13" ht="13.5" customHeight="1" x14ac:dyDescent="0.15">
      <c r="A90" s="124"/>
      <c r="B90" s="106" t="s">
        <v>126</v>
      </c>
      <c r="C90" s="45" t="s">
        <v>164</v>
      </c>
      <c r="D90" s="43">
        <v>9992</v>
      </c>
      <c r="E90" s="52">
        <v>5</v>
      </c>
      <c r="F90" s="43">
        <v>8070</v>
      </c>
      <c r="G90" s="119">
        <f t="shared" si="11"/>
        <v>0.80800000000000005</v>
      </c>
      <c r="H90" s="43">
        <v>11646</v>
      </c>
      <c r="I90" s="119">
        <f t="shared" si="12"/>
        <v>0.69299999999999995</v>
      </c>
      <c r="J90" s="93"/>
      <c r="K90" s="93"/>
      <c r="L90" s="173"/>
    </row>
    <row r="91" spans="1:13" x14ac:dyDescent="0.15">
      <c r="A91" s="35"/>
      <c r="B91" s="107" t="s">
        <v>98</v>
      </c>
      <c r="C91" s="47"/>
      <c r="D91" s="121"/>
      <c r="E91" s="122"/>
      <c r="F91" s="121"/>
      <c r="G91" s="37"/>
      <c r="H91" s="121"/>
      <c r="I91" s="37"/>
      <c r="J91" s="93"/>
      <c r="K91" s="93"/>
    </row>
    <row r="92" spans="1:13" ht="13.5" customHeight="1" x14ac:dyDescent="0.15">
      <c r="A92" s="35"/>
      <c r="B92" s="466" t="s">
        <v>165</v>
      </c>
      <c r="C92" s="466"/>
      <c r="D92" s="466"/>
      <c r="E92" s="466"/>
      <c r="F92" s="466"/>
      <c r="G92" s="466"/>
      <c r="H92" s="466"/>
      <c r="I92" s="466"/>
      <c r="J92" s="466"/>
      <c r="K92" s="466"/>
    </row>
    <row r="93" spans="1:13" ht="13.5" customHeight="1" x14ac:dyDescent="0.15">
      <c r="A93" s="35"/>
      <c r="B93" s="120" t="s">
        <v>166</v>
      </c>
      <c r="C93" s="47"/>
      <c r="D93" s="121"/>
      <c r="E93" s="122"/>
      <c r="F93" s="121"/>
      <c r="G93" s="37"/>
      <c r="H93" s="121"/>
      <c r="I93" s="37"/>
      <c r="J93" s="93"/>
      <c r="K93" s="93"/>
      <c r="L93" s="171"/>
    </row>
    <row r="94" spans="1:13" ht="13.5" customHeight="1" x14ac:dyDescent="0.15">
      <c r="A94" s="35"/>
      <c r="B94" s="125"/>
      <c r="C94" s="47"/>
      <c r="D94" s="121"/>
      <c r="E94" s="122"/>
      <c r="F94" s="121"/>
      <c r="G94" s="37"/>
      <c r="H94" s="121"/>
      <c r="I94" s="37"/>
      <c r="J94" s="93"/>
      <c r="K94" s="93"/>
      <c r="L94" s="171"/>
    </row>
    <row r="95" spans="1:13" x14ac:dyDescent="0.15">
      <c r="A95" s="95">
        <v>4</v>
      </c>
      <c r="B95" s="35" t="s">
        <v>51</v>
      </c>
      <c r="C95" s="35"/>
      <c r="D95" s="35"/>
      <c r="E95" s="35"/>
      <c r="F95" s="35"/>
      <c r="G95" s="35"/>
      <c r="H95" s="95"/>
      <c r="I95" s="95"/>
      <c r="J95" s="93"/>
      <c r="K95" s="93"/>
      <c r="L95" s="171"/>
    </row>
    <row r="96" spans="1:13" ht="13.5" customHeight="1" x14ac:dyDescent="0.15">
      <c r="A96" s="95"/>
      <c r="B96" s="467" t="s">
        <v>77</v>
      </c>
      <c r="C96" s="468"/>
      <c r="D96" s="468"/>
      <c r="E96" s="468"/>
      <c r="F96" s="468"/>
      <c r="G96" s="468"/>
      <c r="H96" s="468"/>
      <c r="I96" s="126"/>
      <c r="J96" s="93"/>
      <c r="K96" s="93"/>
      <c r="L96" s="171"/>
    </row>
    <row r="97" spans="1:12" ht="13.5" customHeight="1" x14ac:dyDescent="0.15">
      <c r="A97" s="95"/>
      <c r="B97" s="469" t="s">
        <v>52</v>
      </c>
      <c r="C97" s="469"/>
      <c r="D97" s="469"/>
      <c r="E97" s="469"/>
      <c r="F97" s="469"/>
      <c r="G97" s="469"/>
      <c r="H97" s="469"/>
      <c r="I97" s="127"/>
      <c r="J97" s="93"/>
      <c r="K97" s="93"/>
      <c r="L97" s="171"/>
    </row>
    <row r="98" spans="1:12" x14ac:dyDescent="0.15">
      <c r="A98" s="95"/>
      <c r="B98" s="97"/>
      <c r="C98" s="127"/>
      <c r="D98" s="127"/>
      <c r="E98" s="127"/>
      <c r="F98" s="127"/>
      <c r="G98" s="98" t="s">
        <v>63</v>
      </c>
      <c r="H98" s="93"/>
      <c r="I98" s="99"/>
      <c r="J98" s="93"/>
      <c r="K98" s="93"/>
      <c r="L98" s="171"/>
    </row>
    <row r="99" spans="1:12" x14ac:dyDescent="0.15">
      <c r="A99" s="35"/>
      <c r="B99" s="470" t="s">
        <v>42</v>
      </c>
      <c r="C99" s="470"/>
      <c r="D99" s="470" t="s">
        <v>43</v>
      </c>
      <c r="E99" s="470"/>
      <c r="F99" s="100" t="s">
        <v>44</v>
      </c>
      <c r="G99" s="100" t="s">
        <v>45</v>
      </c>
      <c r="H99" s="103"/>
      <c r="I99" s="103"/>
      <c r="J99" s="93"/>
      <c r="K99" s="93"/>
      <c r="L99" s="171"/>
    </row>
    <row r="100" spans="1:12" x14ac:dyDescent="0.15">
      <c r="A100" s="35"/>
      <c r="B100" s="470"/>
      <c r="C100" s="470"/>
      <c r="D100" s="100" t="s">
        <v>46</v>
      </c>
      <c r="E100" s="100" t="s">
        <v>47</v>
      </c>
      <c r="F100" s="100" t="s">
        <v>48</v>
      </c>
      <c r="G100" s="100" t="s">
        <v>89</v>
      </c>
      <c r="H100" s="103"/>
      <c r="I100" s="103"/>
      <c r="J100" s="93"/>
      <c r="K100" s="93"/>
      <c r="L100" s="171"/>
    </row>
    <row r="101" spans="1:12" x14ac:dyDescent="0.15">
      <c r="A101" s="35"/>
      <c r="B101" s="106" t="s">
        <v>126</v>
      </c>
      <c r="C101" s="45" t="s">
        <v>146</v>
      </c>
      <c r="D101" s="43">
        <v>1320</v>
      </c>
      <c r="E101" s="52">
        <v>5</v>
      </c>
      <c r="F101" s="43">
        <v>1254</v>
      </c>
      <c r="G101" s="119">
        <f>ROUND(F101/D101,3)</f>
        <v>0.95</v>
      </c>
      <c r="H101" s="37"/>
      <c r="I101" s="37"/>
      <c r="J101" s="93"/>
      <c r="K101" s="93"/>
      <c r="L101" s="171"/>
    </row>
    <row r="102" spans="1:12" x14ac:dyDescent="0.15">
      <c r="A102" s="57"/>
      <c r="B102" s="58"/>
      <c r="C102" s="58"/>
      <c r="D102" s="58"/>
      <c r="E102" s="58"/>
      <c r="F102" s="58"/>
      <c r="G102" s="58"/>
    </row>
    <row r="103" spans="1:12" x14ac:dyDescent="0.15">
      <c r="B103" s="38"/>
      <c r="C103" s="39"/>
      <c r="D103" s="46"/>
      <c r="F103" s="46"/>
    </row>
  </sheetData>
  <mergeCells count="25">
    <mergeCell ref="B92:K92"/>
    <mergeCell ref="B96:H96"/>
    <mergeCell ref="B97:H97"/>
    <mergeCell ref="B99:C100"/>
    <mergeCell ref="D99:E99"/>
    <mergeCell ref="B65:C66"/>
    <mergeCell ref="D65:E65"/>
    <mergeCell ref="B27:K27"/>
    <mergeCell ref="B28:K28"/>
    <mergeCell ref="B29:C29"/>
    <mergeCell ref="B30:H30"/>
    <mergeCell ref="B32:C33"/>
    <mergeCell ref="D32:E32"/>
    <mergeCell ref="B58:K58"/>
    <mergeCell ref="B59:K59"/>
    <mergeCell ref="B60:K60"/>
    <mergeCell ref="B62:K62"/>
    <mergeCell ref="B63:H63"/>
    <mergeCell ref="B10:C11"/>
    <mergeCell ref="D10:E10"/>
    <mergeCell ref="A1:H1"/>
    <mergeCell ref="B5:H5"/>
    <mergeCell ref="B6:H6"/>
    <mergeCell ref="B7:H7"/>
    <mergeCell ref="B8:H8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79" orientation="portrait" r:id="rId1"/>
  <rowBreaks count="1" manualBreakCount="1">
    <brk id="5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 </vt:lpstr>
      <vt:lpstr>基金の状況!Print_Area</vt:lpstr>
      <vt:lpstr>府債の状況!Print_Area</vt:lpstr>
      <vt:lpstr>'別紙 '!Print_Area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2023-07-19T08:32:55Z</cp:lastPrinted>
  <dcterms:created xsi:type="dcterms:W3CDTF">2014-07-25T01:09:56Z</dcterms:created>
  <dcterms:modified xsi:type="dcterms:W3CDTF">2023-07-25T05:06:10Z</dcterms:modified>
</cp:coreProperties>
</file>