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9395" windowHeight="7830"/>
  </bookViews>
  <sheets>
    <sheet name="府債の状況" sheetId="3" r:id="rId1"/>
    <sheet name="基金の状況" sheetId="1" r:id="rId2"/>
    <sheet name="臨財債等について" sheetId="2" r:id="rId3"/>
    <sheet name="別紙" sheetId="5" r:id="rId4"/>
  </sheets>
  <definedNames>
    <definedName name="_xlnm.Print_Area" localSheetId="1">基金の状況!$A$1:$AF$55</definedName>
    <definedName name="_xlnm.Print_Area" localSheetId="0">府債の状況!$A$1:$AE$69</definedName>
    <definedName name="_xlnm.Print_Area" localSheetId="2">臨財債等について!$A$1:$AP$52</definedName>
  </definedNames>
  <calcPr calcId="145621"/>
</workbook>
</file>

<file path=xl/calcChain.xml><?xml version="1.0" encoding="utf-8"?>
<calcChain xmlns="http://schemas.openxmlformats.org/spreadsheetml/2006/main">
  <c r="CA65" i="1" l="1"/>
  <c r="I91" i="5" l="1"/>
  <c r="G91" i="5"/>
  <c r="Z19" i="3" l="1"/>
  <c r="G102" i="5" l="1"/>
  <c r="G101" i="5"/>
  <c r="G100" i="5"/>
  <c r="I90" i="5"/>
  <c r="G90" i="5"/>
  <c r="I89" i="5"/>
  <c r="G89" i="5"/>
  <c r="I88" i="5"/>
  <c r="G88" i="5"/>
  <c r="I75" i="5"/>
  <c r="G75" i="5"/>
  <c r="I74" i="5"/>
  <c r="G74" i="5"/>
  <c r="I73" i="5"/>
  <c r="G73" i="5"/>
  <c r="I72" i="5"/>
  <c r="G72" i="5"/>
  <c r="I71" i="5"/>
  <c r="G71" i="5"/>
  <c r="I70" i="5"/>
  <c r="G70" i="5"/>
  <c r="I69" i="5"/>
  <c r="G69" i="5"/>
  <c r="I68" i="5"/>
  <c r="G68" i="5"/>
  <c r="I67" i="5"/>
  <c r="G67" i="5"/>
  <c r="I66" i="5"/>
  <c r="G66" i="5"/>
  <c r="I65" i="5"/>
  <c r="G65" i="5"/>
  <c r="I64" i="5"/>
  <c r="G64" i="5"/>
  <c r="I63" i="5"/>
  <c r="G63" i="5"/>
  <c r="I62" i="5"/>
  <c r="G62" i="5"/>
  <c r="I61" i="5"/>
  <c r="G61" i="5"/>
  <c r="I60" i="5"/>
  <c r="G60" i="5"/>
  <c r="I59" i="5"/>
  <c r="G59" i="5"/>
  <c r="I58" i="5"/>
  <c r="G58" i="5"/>
  <c r="I57" i="5"/>
  <c r="G57" i="5"/>
  <c r="I56" i="5"/>
  <c r="G56" i="5"/>
  <c r="I55" i="5"/>
  <c r="G55" i="5"/>
  <c r="I54" i="5"/>
  <c r="G54" i="5"/>
  <c r="I53" i="5"/>
  <c r="G53" i="5"/>
  <c r="I52" i="5"/>
  <c r="G52" i="5"/>
  <c r="I51" i="5"/>
  <c r="G51" i="5"/>
  <c r="I50" i="5"/>
  <c r="G50" i="5"/>
  <c r="I49" i="5"/>
  <c r="G49" i="5"/>
  <c r="I48" i="5"/>
  <c r="G48" i="5"/>
  <c r="I47" i="5"/>
  <c r="G47" i="5"/>
  <c r="I46" i="5"/>
  <c r="G46" i="5"/>
  <c r="I45" i="5"/>
  <c r="G45" i="5"/>
  <c r="I44" i="5"/>
  <c r="G44" i="5"/>
  <c r="I43" i="5"/>
  <c r="G43" i="5"/>
  <c r="I42" i="5"/>
  <c r="G42" i="5"/>
  <c r="I41" i="5"/>
  <c r="G41" i="5"/>
  <c r="I40" i="5"/>
  <c r="G40" i="5"/>
  <c r="G29" i="5"/>
  <c r="G28" i="5"/>
  <c r="G27" i="5"/>
  <c r="G26" i="5"/>
  <c r="G25" i="5"/>
  <c r="G24" i="5"/>
  <c r="G23" i="5"/>
  <c r="G22" i="5"/>
  <c r="G21" i="5"/>
  <c r="G20" i="5"/>
  <c r="G19" i="5"/>
  <c r="G18" i="5"/>
  <c r="G17" i="5"/>
  <c r="G16" i="5"/>
  <c r="G15" i="5"/>
  <c r="G14" i="5"/>
  <c r="G13" i="5"/>
  <c r="CC19" i="2"/>
  <c r="CD20" i="2"/>
  <c r="CD38" i="2" l="1"/>
  <c r="CC37" i="2"/>
  <c r="BZ65" i="1"/>
  <c r="T57" i="3"/>
  <c r="J54" i="3"/>
  <c r="AA54" i="3" s="1"/>
  <c r="T56" i="3"/>
  <c r="J53" i="3"/>
  <c r="AA53" i="3" s="1"/>
  <c r="AC43" i="3"/>
  <c r="X43" i="3"/>
  <c r="S43" i="3"/>
  <c r="N43" i="3"/>
  <c r="J43" i="3"/>
  <c r="F42" i="3"/>
  <c r="F41" i="3"/>
  <c r="AC40" i="3"/>
  <c r="Y40" i="3"/>
  <c r="X40" i="3"/>
  <c r="T40" i="3"/>
  <c r="S40" i="3"/>
  <c r="O40" i="3"/>
  <c r="N40" i="3"/>
  <c r="J40" i="3"/>
  <c r="F40" i="3"/>
  <c r="F39" i="3"/>
  <c r="F36" i="3" s="1"/>
  <c r="F43" i="3" s="1"/>
  <c r="F38" i="3"/>
  <c r="F37" i="3"/>
  <c r="Y36" i="3"/>
  <c r="Y43" i="3" s="1"/>
  <c r="T36" i="3"/>
  <c r="T43" i="3" s="1"/>
  <c r="O36" i="3"/>
  <c r="O43" i="3" s="1"/>
  <c r="J36" i="3"/>
  <c r="Z23" i="3"/>
  <c r="Z22" i="3"/>
  <c r="Z21" i="3"/>
  <c r="Z20" i="3"/>
  <c r="Q56" i="3" l="1"/>
  <c r="J56" i="3" s="1"/>
  <c r="AA56" i="3" s="1"/>
  <c r="Q57" i="3"/>
  <c r="J57" i="3" s="1"/>
  <c r="AA57" i="3" s="1"/>
  <c r="CD39" i="2"/>
  <c r="CC39" i="2"/>
  <c r="CD21" i="2"/>
  <c r="CC21" i="2"/>
</calcChain>
</file>

<file path=xl/sharedStrings.xml><?xml version="1.0" encoding="utf-8"?>
<sst xmlns="http://schemas.openxmlformats.org/spreadsheetml/2006/main" count="230" uniqueCount="172">
  <si>
    <t>グラフ元データ</t>
    <rPh sb="3" eb="4">
      <t>モト</t>
    </rPh>
    <phoneticPr fontId="2"/>
  </si>
  <si>
    <t>H25末残高</t>
    <rPh sb="3" eb="4">
      <t>マツ</t>
    </rPh>
    <rPh sb="4" eb="6">
      <t>ザンダカ</t>
    </rPh>
    <phoneticPr fontId="2"/>
  </si>
  <si>
    <t>繰上償還等</t>
    <rPh sb="0" eb="2">
      <t>クリアゲ</t>
    </rPh>
    <rPh sb="2" eb="4">
      <t>ショウカン</t>
    </rPh>
    <rPh sb="4" eb="5">
      <t>トウ</t>
    </rPh>
    <phoneticPr fontId="2"/>
  </si>
  <si>
    <t>その他（臨財債等以外）</t>
    <rPh sb="2" eb="3">
      <t>タ</t>
    </rPh>
    <rPh sb="6" eb="7">
      <t>サイ</t>
    </rPh>
    <phoneticPr fontId="2"/>
  </si>
  <si>
    <t>積立不足額</t>
    <rPh sb="0" eb="2">
      <t>ツミタテ</t>
    </rPh>
    <rPh sb="2" eb="4">
      <t>フソク</t>
    </rPh>
    <rPh sb="4" eb="5">
      <t>ガク</t>
    </rPh>
    <phoneticPr fontId="2"/>
  </si>
  <si>
    <t>臨財債等</t>
    <rPh sb="2" eb="3">
      <t>サイ</t>
    </rPh>
    <phoneticPr fontId="2"/>
  </si>
  <si>
    <t>【参考（２）：臨財債等の償還に係る基準財政需要額の算入見込について】</t>
    <rPh sb="1" eb="3">
      <t>サンコウ</t>
    </rPh>
    <rPh sb="7" eb="10">
      <t>リンザイサイ</t>
    </rPh>
    <rPh sb="10" eb="11">
      <t>トウ</t>
    </rPh>
    <rPh sb="12" eb="14">
      <t>ショウカン</t>
    </rPh>
    <rPh sb="15" eb="16">
      <t>カカ</t>
    </rPh>
    <rPh sb="17" eb="19">
      <t>キジュン</t>
    </rPh>
    <rPh sb="19" eb="21">
      <t>ザイセイ</t>
    </rPh>
    <rPh sb="21" eb="23">
      <t>ジュヨウ</t>
    </rPh>
    <rPh sb="23" eb="24">
      <t>ガク</t>
    </rPh>
    <rPh sb="25" eb="27">
      <t>サンニュウ</t>
    </rPh>
    <rPh sb="27" eb="29">
      <t>ミコミ</t>
    </rPh>
    <phoneticPr fontId="2"/>
  </si>
  <si>
    <t>（単位：億円）</t>
    <rPh sb="1" eb="3">
      <t>タンイ</t>
    </rPh>
    <rPh sb="4" eb="6">
      <t>オクエン</t>
    </rPh>
    <phoneticPr fontId="2"/>
  </si>
  <si>
    <t>　</t>
    <phoneticPr fontId="2"/>
  </si>
  <si>
    <t>需要</t>
    <rPh sb="0" eb="2">
      <t>ジュヨウ</t>
    </rPh>
    <phoneticPr fontId="2"/>
  </si>
  <si>
    <t>府債</t>
    <rPh sb="0" eb="1">
      <t>フ</t>
    </rPh>
    <rPh sb="1" eb="2">
      <t>サイ</t>
    </rPh>
    <phoneticPr fontId="2"/>
  </si>
  <si>
    <t>既算入</t>
    <rPh sb="0" eb="1">
      <t>スデ</t>
    </rPh>
    <rPh sb="1" eb="3">
      <t>サンニュウ</t>
    </rPh>
    <phoneticPr fontId="2"/>
  </si>
  <si>
    <t>基金</t>
    <rPh sb="0" eb="2">
      <t>キキン</t>
    </rPh>
    <phoneticPr fontId="2"/>
  </si>
  <si>
    <t>算入見込</t>
    <rPh sb="0" eb="2">
      <t>サンニュウ</t>
    </rPh>
    <rPh sb="2" eb="4">
      <t>ミコ</t>
    </rPh>
    <phoneticPr fontId="2"/>
  </si>
  <si>
    <t>積立不足</t>
    <rPh sb="0" eb="2">
      <t>ツミタテ</t>
    </rPh>
    <rPh sb="2" eb="4">
      <t>フソク</t>
    </rPh>
    <phoneticPr fontId="2"/>
  </si>
  <si>
    <t>対象外</t>
    <rPh sb="0" eb="2">
      <t>タイショウ</t>
    </rPh>
    <rPh sb="2" eb="3">
      <t>ガイ</t>
    </rPh>
    <phoneticPr fontId="2"/>
  </si>
  <si>
    <t>　</t>
    <phoneticPr fontId="2"/>
  </si>
  <si>
    <t xml:space="preserve">
</t>
    <phoneticPr fontId="2"/>
  </si>
  <si>
    <t>Ⅰ）府債発行額・残高等の状況</t>
    <rPh sb="2" eb="3">
      <t>フ</t>
    </rPh>
    <rPh sb="3" eb="4">
      <t>サイ</t>
    </rPh>
    <rPh sb="4" eb="7">
      <t>ハッコウガク</t>
    </rPh>
    <rPh sb="8" eb="10">
      <t>ザンダカ</t>
    </rPh>
    <rPh sb="10" eb="11">
      <t>トウ</t>
    </rPh>
    <rPh sb="12" eb="14">
      <t>ジョウキョウ</t>
    </rPh>
    <phoneticPr fontId="2"/>
  </si>
  <si>
    <t>○</t>
    <phoneticPr fontId="2"/>
  </si>
  <si>
    <t>（単位：百万円）</t>
    <rPh sb="1" eb="3">
      <t>タンイ</t>
    </rPh>
    <rPh sb="4" eb="7">
      <t>ヒャクマンエン</t>
    </rPh>
    <phoneticPr fontId="2"/>
  </si>
  <si>
    <t>会計区分</t>
    <rPh sb="0" eb="1">
      <t>カイ</t>
    </rPh>
    <rPh sb="1" eb="2">
      <t>ケイ</t>
    </rPh>
    <rPh sb="2" eb="4">
      <t>クブン</t>
    </rPh>
    <phoneticPr fontId="2"/>
  </si>
  <si>
    <t>前年度比</t>
    <rPh sb="0" eb="3">
      <t>ゼンネンド</t>
    </rPh>
    <rPh sb="3" eb="4">
      <t>ヒ</t>
    </rPh>
    <phoneticPr fontId="2"/>
  </si>
  <si>
    <t>（参考）</t>
    <rPh sb="1" eb="3">
      <t>サンコウ</t>
    </rPh>
    <phoneticPr fontId="2"/>
  </si>
  <si>
    <t>残高（Ａ）</t>
    <rPh sb="0" eb="2">
      <t>ザンダカ</t>
    </rPh>
    <phoneticPr fontId="2"/>
  </si>
  <si>
    <t>新発債（Ｂ）</t>
    <rPh sb="0" eb="1">
      <t>シン</t>
    </rPh>
    <rPh sb="1" eb="2">
      <t>ハツ</t>
    </rPh>
    <rPh sb="2" eb="3">
      <t>サイ</t>
    </rPh>
    <phoneticPr fontId="2"/>
  </si>
  <si>
    <t>借換債（Ｃ）</t>
    <rPh sb="0" eb="2">
      <t>カリカエ</t>
    </rPh>
    <rPh sb="2" eb="3">
      <t>サイ</t>
    </rPh>
    <phoneticPr fontId="2"/>
  </si>
  <si>
    <t>一般会計分</t>
    <rPh sb="0" eb="2">
      <t>イッパン</t>
    </rPh>
    <rPh sb="2" eb="4">
      <t>カイケイ</t>
    </rPh>
    <rPh sb="4" eb="5">
      <t>ブン</t>
    </rPh>
    <phoneticPr fontId="2"/>
  </si>
  <si>
    <t>特別会計分</t>
    <rPh sb="0" eb="2">
      <t>トクベツ</t>
    </rPh>
    <rPh sb="2" eb="3">
      <t>カイ</t>
    </rPh>
    <rPh sb="3" eb="4">
      <t>ケイ</t>
    </rPh>
    <rPh sb="4" eb="5">
      <t>ブン</t>
    </rPh>
    <phoneticPr fontId="2"/>
  </si>
  <si>
    <t>合計</t>
    <rPh sb="0" eb="2">
      <t>ゴウケイ</t>
    </rPh>
    <phoneticPr fontId="2"/>
  </si>
  <si>
    <t>臨財債等</t>
    <phoneticPr fontId="2"/>
  </si>
  <si>
    <t>その他</t>
    <rPh sb="2" eb="3">
      <t>タ</t>
    </rPh>
    <phoneticPr fontId="2"/>
  </si>
  <si>
    <t>Ⅱ）金利の状況</t>
    <rPh sb="2" eb="4">
      <t>キンリ</t>
    </rPh>
    <rPh sb="5" eb="7">
      <t>ジョウキョウ</t>
    </rPh>
    <phoneticPr fontId="2"/>
  </si>
  <si>
    <t>○</t>
    <phoneticPr fontId="2"/>
  </si>
  <si>
    <t>借入区分</t>
    <rPh sb="0" eb="2">
      <t>カリイレ</t>
    </rPh>
    <rPh sb="2" eb="4">
      <t>クブン</t>
    </rPh>
    <phoneticPr fontId="2"/>
  </si>
  <si>
    <t>発行額</t>
    <rPh sb="0" eb="3">
      <t>ハッコウガク</t>
    </rPh>
    <phoneticPr fontId="2"/>
  </si>
  <si>
    <t>左の利率別内訳</t>
    <rPh sb="0" eb="1">
      <t>ヒダリ</t>
    </rPh>
    <rPh sb="2" eb="4">
      <t>リリツ</t>
    </rPh>
    <rPh sb="4" eb="5">
      <t>ベツ</t>
    </rPh>
    <rPh sb="5" eb="7">
      <t>ウチワケ</t>
    </rPh>
    <phoneticPr fontId="2"/>
  </si>
  <si>
    <t>～０．５％</t>
    <phoneticPr fontId="2"/>
  </si>
  <si>
    <t>～１．０％</t>
    <phoneticPr fontId="2"/>
  </si>
  <si>
    <t>～１．５％</t>
    <phoneticPr fontId="2"/>
  </si>
  <si>
    <t>１．５％超え</t>
    <rPh sb="4" eb="5">
      <t>コ</t>
    </rPh>
    <phoneticPr fontId="2"/>
  </si>
  <si>
    <t>公的資金</t>
    <rPh sb="0" eb="2">
      <t>コウテキ</t>
    </rPh>
    <rPh sb="2" eb="4">
      <t>シキン</t>
    </rPh>
    <phoneticPr fontId="2"/>
  </si>
  <si>
    <t>財政融資資金</t>
    <rPh sb="0" eb="2">
      <t>ザイセイ</t>
    </rPh>
    <rPh sb="2" eb="4">
      <t>ユウシ</t>
    </rPh>
    <rPh sb="4" eb="6">
      <t>シキン</t>
    </rPh>
    <phoneticPr fontId="2"/>
  </si>
  <si>
    <t>地方公共団体金融機構資金</t>
    <rPh sb="0" eb="2">
      <t>チホウ</t>
    </rPh>
    <rPh sb="2" eb="4">
      <t>コウキョウ</t>
    </rPh>
    <rPh sb="4" eb="6">
      <t>ダンタイ</t>
    </rPh>
    <rPh sb="6" eb="8">
      <t>キンユウ</t>
    </rPh>
    <rPh sb="8" eb="10">
      <t>キコウ</t>
    </rPh>
    <rPh sb="10" eb="12">
      <t>シキン</t>
    </rPh>
    <phoneticPr fontId="2"/>
  </si>
  <si>
    <t>国の予算等貸付金</t>
    <rPh sb="0" eb="1">
      <t>クニ</t>
    </rPh>
    <rPh sb="2" eb="4">
      <t>ヨサン</t>
    </rPh>
    <rPh sb="4" eb="5">
      <t>トウ</t>
    </rPh>
    <rPh sb="5" eb="7">
      <t>カシツケ</t>
    </rPh>
    <rPh sb="7" eb="8">
      <t>キン</t>
    </rPh>
    <phoneticPr fontId="2"/>
  </si>
  <si>
    <t>民間等資金</t>
    <rPh sb="0" eb="2">
      <t>ミンカン</t>
    </rPh>
    <rPh sb="2" eb="3">
      <t>トウ</t>
    </rPh>
    <rPh sb="3" eb="5">
      <t>シキン</t>
    </rPh>
    <phoneticPr fontId="2"/>
  </si>
  <si>
    <t>市場公募</t>
    <rPh sb="0" eb="2">
      <t>シジョウ</t>
    </rPh>
    <rPh sb="2" eb="4">
      <t>コウボ</t>
    </rPh>
    <phoneticPr fontId="2"/>
  </si>
  <si>
    <t>銀行等引受</t>
    <rPh sb="0" eb="3">
      <t>ギンコウトウ</t>
    </rPh>
    <rPh sb="3" eb="5">
      <t>ヒキウケ</t>
    </rPh>
    <phoneticPr fontId="2"/>
  </si>
  <si>
    <t>合　　　　　計</t>
    <rPh sb="0" eb="1">
      <t>ゴウ</t>
    </rPh>
    <rPh sb="6" eb="7">
      <t>ケイ</t>
    </rPh>
    <phoneticPr fontId="2"/>
  </si>
  <si>
    <t>Ⅲ）減債基金の積立・取崩等の状況</t>
    <rPh sb="2" eb="4">
      <t>ゲンサイ</t>
    </rPh>
    <rPh sb="4" eb="6">
      <t>キキン</t>
    </rPh>
    <rPh sb="7" eb="9">
      <t>ツミタテ</t>
    </rPh>
    <rPh sb="10" eb="12">
      <t>トリクズシ</t>
    </rPh>
    <rPh sb="12" eb="13">
      <t>トウ</t>
    </rPh>
    <rPh sb="14" eb="16">
      <t>ジョウキョウ</t>
    </rPh>
    <phoneticPr fontId="2"/>
  </si>
  <si>
    <t>（減債基金へ積立を行っている会計の内訳⇒一般・下水・府営住宅・港湾・関空・箕面・不動産・市町村）</t>
    <rPh sb="17" eb="19">
      <t>ウチワケ</t>
    </rPh>
    <rPh sb="26" eb="28">
      <t>フエイ</t>
    </rPh>
    <rPh sb="28" eb="30">
      <t>ジュウタク</t>
    </rPh>
    <phoneticPr fontId="2"/>
  </si>
  <si>
    <t>区分</t>
    <rPh sb="0" eb="1">
      <t>ク</t>
    </rPh>
    <rPh sb="1" eb="2">
      <t>ブン</t>
    </rPh>
    <phoneticPr fontId="2"/>
  </si>
  <si>
    <t>府ルール積立等</t>
    <rPh sb="0" eb="1">
      <t>フ</t>
    </rPh>
    <rPh sb="4" eb="6">
      <t>ツミタテ</t>
    </rPh>
    <rPh sb="6" eb="7">
      <t>トウ</t>
    </rPh>
    <phoneticPr fontId="2"/>
  </si>
  <si>
    <t>復元積立</t>
    <rPh sb="0" eb="2">
      <t>フクゲン</t>
    </rPh>
    <rPh sb="2" eb="4">
      <t>ツミタテ</t>
    </rPh>
    <phoneticPr fontId="2"/>
  </si>
  <si>
    <t>決算剰余金</t>
    <rPh sb="0" eb="2">
      <t>ケッサン</t>
    </rPh>
    <rPh sb="2" eb="4">
      <t>ジョウヨ</t>
    </rPh>
    <rPh sb="4" eb="5">
      <t>キン</t>
    </rPh>
    <phoneticPr fontId="2"/>
  </si>
  <si>
    <t>減債基金の状況</t>
    <rPh sb="0" eb="2">
      <t>ゲンサイ</t>
    </rPh>
    <rPh sb="2" eb="4">
      <t>キキン</t>
    </rPh>
    <rPh sb="5" eb="7">
      <t>ジョウキョウ</t>
    </rPh>
    <phoneticPr fontId="2"/>
  </si>
  <si>
    <t>うち臨財債等</t>
    <rPh sb="2" eb="3">
      <t>リン</t>
    </rPh>
    <rPh sb="3" eb="4">
      <t>ザイ</t>
    </rPh>
    <rPh sb="4" eb="5">
      <t>サイ</t>
    </rPh>
    <rPh sb="5" eb="6">
      <t>トウ</t>
    </rPh>
    <phoneticPr fontId="2"/>
  </si>
  <si>
    <t>‐</t>
  </si>
  <si>
    <t>連絡先：</t>
    <rPh sb="0" eb="3">
      <t>レンラクサキ</t>
    </rPh>
    <phoneticPr fontId="2"/>
  </si>
  <si>
    <t>財務部財政課公債管理グループ</t>
    <rPh sb="0" eb="2">
      <t>ザイム</t>
    </rPh>
    <rPh sb="6" eb="8">
      <t>コウサイ</t>
    </rPh>
    <rPh sb="8" eb="10">
      <t>カンリ</t>
    </rPh>
    <phoneticPr fontId="2"/>
  </si>
  <si>
    <t>ダイヤルイン　06-6944-6964</t>
    <phoneticPr fontId="2"/>
  </si>
  <si>
    <r>
      <t>平成16年度までに積立を開始したもの （年</t>
    </r>
    <r>
      <rPr>
        <sz val="11"/>
        <rFont val="ＭＳ Ｐゴシック"/>
        <family val="3"/>
        <charset val="128"/>
      </rPr>
      <t>6%</t>
    </r>
    <r>
      <rPr>
        <sz val="11"/>
        <rFont val="ＭＳ Ｐゴシック"/>
        <family val="3"/>
        <charset val="128"/>
      </rPr>
      <t>積立、</t>
    </r>
    <r>
      <rPr>
        <sz val="11"/>
        <rFont val="ＭＳ Ｐゴシック"/>
        <family val="3"/>
        <charset val="128"/>
      </rPr>
      <t>30年目最終償還時に当初発行額の22.7%を負担</t>
    </r>
    <r>
      <rPr>
        <sz val="11"/>
        <rFont val="ＭＳ Ｐゴシック"/>
        <family val="3"/>
        <charset val="128"/>
      </rPr>
      <t>）</t>
    </r>
    <rPh sb="0" eb="2">
      <t>ヘイセイ</t>
    </rPh>
    <rPh sb="4" eb="6">
      <t>ネンド</t>
    </rPh>
    <rPh sb="9" eb="11">
      <t>ツミタテ</t>
    </rPh>
    <rPh sb="12" eb="14">
      <t>カイシ</t>
    </rPh>
    <rPh sb="20" eb="21">
      <t>ネン</t>
    </rPh>
    <rPh sb="23" eb="25">
      <t>ツミタテ</t>
    </rPh>
    <rPh sb="28" eb="30">
      <t>ネンメ</t>
    </rPh>
    <rPh sb="30" eb="32">
      <t>サイシュウ</t>
    </rPh>
    <rPh sb="32" eb="34">
      <t>ショウカン</t>
    </rPh>
    <rPh sb="34" eb="35">
      <t>ジ</t>
    </rPh>
    <rPh sb="36" eb="38">
      <t>トウショ</t>
    </rPh>
    <rPh sb="38" eb="41">
      <t>ハッコウガク</t>
    </rPh>
    <rPh sb="48" eb="50">
      <t>フタン</t>
    </rPh>
    <phoneticPr fontId="2"/>
  </si>
  <si>
    <t>　　・償還年限10年の場合…3年据置後、4年目から発行額の6%×6.5年積立、満期時に61%借換え
　　（61%借換債についても同様のルール）</t>
    <rPh sb="3" eb="5">
      <t>ショウカン</t>
    </rPh>
    <rPh sb="5" eb="7">
      <t>ネンゲン</t>
    </rPh>
    <rPh sb="9" eb="10">
      <t>ネン</t>
    </rPh>
    <rPh sb="11" eb="13">
      <t>バアイ</t>
    </rPh>
    <rPh sb="15" eb="16">
      <t>ネン</t>
    </rPh>
    <rPh sb="16" eb="18">
      <t>スエオキ</t>
    </rPh>
    <rPh sb="18" eb="19">
      <t>ゴ</t>
    </rPh>
    <rPh sb="21" eb="23">
      <t>ネンメ</t>
    </rPh>
    <rPh sb="25" eb="28">
      <t>ハッコウガク</t>
    </rPh>
    <rPh sb="35" eb="36">
      <t>ネン</t>
    </rPh>
    <rPh sb="46" eb="48">
      <t>カリカエ</t>
    </rPh>
    <rPh sb="56" eb="58">
      <t>カリカエ</t>
    </rPh>
    <rPh sb="58" eb="59">
      <t>サイ</t>
    </rPh>
    <rPh sb="64" eb="66">
      <t>ドウヨウ</t>
    </rPh>
    <phoneticPr fontId="2"/>
  </si>
  <si>
    <t>　　・償還年限5年の場合…3年据置後、4年目から発行額の6%×2年積立、満期時に88%借換え</t>
    <rPh sb="3" eb="5">
      <t>ショウカン</t>
    </rPh>
    <rPh sb="5" eb="7">
      <t>ネンゲン</t>
    </rPh>
    <rPh sb="8" eb="9">
      <t>ネン</t>
    </rPh>
    <rPh sb="10" eb="12">
      <t>バアイ</t>
    </rPh>
    <rPh sb="24" eb="27">
      <t>ハッコウガク</t>
    </rPh>
    <rPh sb="32" eb="33">
      <t>ネン</t>
    </rPh>
    <rPh sb="43" eb="45">
      <t>カリカエ</t>
    </rPh>
    <phoneticPr fontId="2"/>
  </si>
  <si>
    <t>　　・償還年限2年の場合…88％借換債のため、据置なしで借換額の6%×2年積立、満期時に88%借換え</t>
    <rPh sb="3" eb="5">
      <t>ショウカン</t>
    </rPh>
    <rPh sb="5" eb="7">
      <t>ネンゲン</t>
    </rPh>
    <rPh sb="8" eb="9">
      <t>ネン</t>
    </rPh>
    <rPh sb="10" eb="12">
      <t>バアイ</t>
    </rPh>
    <rPh sb="16" eb="18">
      <t>カリカエ</t>
    </rPh>
    <rPh sb="18" eb="19">
      <t>サイ</t>
    </rPh>
    <rPh sb="23" eb="25">
      <t>スエオキ</t>
    </rPh>
    <rPh sb="36" eb="37">
      <t>ネン</t>
    </rPh>
    <rPh sb="47" eb="49">
      <t>カリカエ</t>
    </rPh>
    <phoneticPr fontId="2"/>
  </si>
  <si>
    <r>
      <t>○</t>
    </r>
    <r>
      <rPr>
        <sz val="11"/>
        <rFont val="ＭＳ Ｐゴシック"/>
        <family val="3"/>
        <charset val="128"/>
      </rPr>
      <t>なお、繰上償還等により上記借換割合を下回る場合があります。</t>
    </r>
    <rPh sb="4" eb="9">
      <t>クリアゲショウカンナド</t>
    </rPh>
    <rPh sb="12" eb="14">
      <t>ジョウキ</t>
    </rPh>
    <rPh sb="14" eb="16">
      <t>カリカエ</t>
    </rPh>
    <rPh sb="16" eb="18">
      <t>ワリアイ</t>
    </rPh>
    <rPh sb="19" eb="21">
      <t>シタマワ</t>
    </rPh>
    <rPh sb="22" eb="24">
      <t>バアイ</t>
    </rPh>
    <phoneticPr fontId="2"/>
  </si>
  <si>
    <t>（単位　百万円、％）</t>
    <rPh sb="1" eb="3">
      <t>タンイ</t>
    </rPh>
    <rPh sb="4" eb="7">
      <t>ヒャクマンエン</t>
    </rPh>
    <phoneticPr fontId="2"/>
  </si>
  <si>
    <t>銘柄名</t>
    <rPh sb="0" eb="2">
      <t>メイガラ</t>
    </rPh>
    <rPh sb="2" eb="3">
      <t>メイ</t>
    </rPh>
    <phoneticPr fontId="2"/>
  </si>
  <si>
    <t>借換前</t>
    <rPh sb="0" eb="2">
      <t>カリカエ</t>
    </rPh>
    <rPh sb="2" eb="3">
      <t>マエ</t>
    </rPh>
    <phoneticPr fontId="2"/>
  </si>
  <si>
    <t>借換後</t>
    <rPh sb="0" eb="2">
      <t>カリカエ</t>
    </rPh>
    <rPh sb="2" eb="3">
      <t>ゴ</t>
    </rPh>
    <phoneticPr fontId="2"/>
  </si>
  <si>
    <t>借換割合</t>
    <rPh sb="0" eb="2">
      <t>カリカエ</t>
    </rPh>
    <rPh sb="2" eb="4">
      <t>ワリアイ</t>
    </rPh>
    <phoneticPr fontId="2"/>
  </si>
  <si>
    <t>発行額（a）</t>
    <rPh sb="0" eb="3">
      <t>ハッコウガク</t>
    </rPh>
    <phoneticPr fontId="2"/>
  </si>
  <si>
    <t>償還年限</t>
    <rPh sb="0" eb="2">
      <t>ショウカン</t>
    </rPh>
    <rPh sb="2" eb="4">
      <t>ネンゲン</t>
    </rPh>
    <phoneticPr fontId="2"/>
  </si>
  <si>
    <t>発行額（b）</t>
    <rPh sb="0" eb="3">
      <t>ハッコウガク</t>
    </rPh>
    <phoneticPr fontId="2"/>
  </si>
  <si>
    <r>
      <t>　　・償還年限10年の場合…当初発行後4年目から当初発行額の</t>
    </r>
    <r>
      <rPr>
        <sz val="11"/>
        <rFont val="ＭＳ Ｐゴシック"/>
        <family val="3"/>
        <charset val="128"/>
      </rPr>
      <t>3.7%×7年積立、満期時に74.1%借換え</t>
    </r>
    <rPh sb="3" eb="5">
      <t>ショウカン</t>
    </rPh>
    <rPh sb="5" eb="7">
      <t>ネンゲン</t>
    </rPh>
    <rPh sb="9" eb="10">
      <t>ネン</t>
    </rPh>
    <rPh sb="11" eb="13">
      <t>バアイ</t>
    </rPh>
    <rPh sb="14" eb="16">
      <t>トウショ</t>
    </rPh>
    <rPh sb="16" eb="18">
      <t>ハッコウ</t>
    </rPh>
    <rPh sb="24" eb="26">
      <t>トウショ</t>
    </rPh>
    <rPh sb="26" eb="29">
      <t>ハッコウガク</t>
    </rPh>
    <rPh sb="36" eb="37">
      <t>ネン</t>
    </rPh>
    <rPh sb="49" eb="51">
      <t>カリカエ</t>
    </rPh>
    <phoneticPr fontId="2"/>
  </si>
  <si>
    <t>　　・償還年限7年の場合…当初発行後4年目から当初発行額の3.7%×4年積立、満期時に85.2%借換え</t>
    <rPh sb="3" eb="5">
      <t>ショウカン</t>
    </rPh>
    <rPh sb="5" eb="7">
      <t>ネンゲン</t>
    </rPh>
    <rPh sb="8" eb="9">
      <t>ネン</t>
    </rPh>
    <rPh sb="10" eb="12">
      <t>バアイ</t>
    </rPh>
    <rPh sb="13" eb="15">
      <t>トウショ</t>
    </rPh>
    <rPh sb="15" eb="17">
      <t>ハッコウ</t>
    </rPh>
    <rPh sb="23" eb="25">
      <t>トウショ</t>
    </rPh>
    <rPh sb="25" eb="28">
      <t>ハッコウガク</t>
    </rPh>
    <rPh sb="35" eb="36">
      <t>ネン</t>
    </rPh>
    <rPh sb="48" eb="50">
      <t>カリカエ</t>
    </rPh>
    <phoneticPr fontId="2"/>
  </si>
  <si>
    <t>　　・償還年限5年の場合…当初発行後4年目から当初発行額の3.7%×2年積立、満期時に92.6%借換え</t>
    <rPh sb="3" eb="5">
      <t>ショウカン</t>
    </rPh>
    <rPh sb="5" eb="7">
      <t>ネンゲン</t>
    </rPh>
    <rPh sb="8" eb="9">
      <t>ネン</t>
    </rPh>
    <rPh sb="10" eb="12">
      <t>バアイ</t>
    </rPh>
    <rPh sb="23" eb="25">
      <t>トウショ</t>
    </rPh>
    <rPh sb="25" eb="28">
      <t>ハッコウガク</t>
    </rPh>
    <rPh sb="35" eb="36">
      <t>ネン</t>
    </rPh>
    <rPh sb="48" eb="50">
      <t>カリカエ</t>
    </rPh>
    <phoneticPr fontId="2"/>
  </si>
  <si>
    <t>当初発行額</t>
    <rPh sb="0" eb="2">
      <t>トウショ</t>
    </rPh>
    <rPh sb="2" eb="4">
      <t>ハッコウ</t>
    </rPh>
    <rPh sb="4" eb="5">
      <t>ガク</t>
    </rPh>
    <phoneticPr fontId="2"/>
  </si>
  <si>
    <t>第３回大阪府公募公債</t>
    <rPh sb="0" eb="1">
      <t>ダイ</t>
    </rPh>
    <rPh sb="2" eb="3">
      <t>カイ</t>
    </rPh>
    <rPh sb="3" eb="6">
      <t>オオサカフ</t>
    </rPh>
    <rPh sb="6" eb="8">
      <t>コウボ</t>
    </rPh>
    <rPh sb="8" eb="10">
      <t>コウサイ</t>
    </rPh>
    <phoneticPr fontId="2"/>
  </si>
  <si>
    <t>※3.7%積立については、当初発行額に積立率を乗じるルールであるため、当初発行額に対する借換割合も表記</t>
    <rPh sb="5" eb="7">
      <t>ツミタテ</t>
    </rPh>
    <rPh sb="13" eb="15">
      <t>トウショ</t>
    </rPh>
    <rPh sb="15" eb="17">
      <t>ハッコウ</t>
    </rPh>
    <rPh sb="17" eb="18">
      <t>ガク</t>
    </rPh>
    <rPh sb="19" eb="21">
      <t>ツミタテ</t>
    </rPh>
    <rPh sb="21" eb="22">
      <t>リツ</t>
    </rPh>
    <rPh sb="23" eb="24">
      <t>ジョウ</t>
    </rPh>
    <rPh sb="35" eb="37">
      <t>トウショ</t>
    </rPh>
    <rPh sb="36" eb="37">
      <t>ワリアテ</t>
    </rPh>
    <rPh sb="37" eb="39">
      <t>ハッコウ</t>
    </rPh>
    <rPh sb="39" eb="40">
      <t>ガク</t>
    </rPh>
    <rPh sb="41" eb="42">
      <t>タイ</t>
    </rPh>
    <rPh sb="44" eb="46">
      <t>カリカ</t>
    </rPh>
    <rPh sb="46" eb="48">
      <t>ワリアイ</t>
    </rPh>
    <rPh sb="49" eb="51">
      <t>ヒョウキ</t>
    </rPh>
    <phoneticPr fontId="2"/>
  </si>
  <si>
    <t>減債基金積立対象外分</t>
    <rPh sb="0" eb="2">
      <t>ゲンサイ</t>
    </rPh>
    <rPh sb="2" eb="4">
      <t>キキン</t>
    </rPh>
    <rPh sb="4" eb="6">
      <t>ツミタテ</t>
    </rPh>
    <rPh sb="6" eb="9">
      <t>タイショウガイ</t>
    </rPh>
    <rPh sb="9" eb="10">
      <t>ブン</t>
    </rPh>
    <phoneticPr fontId="2"/>
  </si>
  <si>
    <t>○特定財源（分譲収入等）をもって償還する。（地域開発事業債等）</t>
    <rPh sb="1" eb="3">
      <t>トクテイ</t>
    </rPh>
    <rPh sb="3" eb="5">
      <t>ザイゲン</t>
    </rPh>
    <rPh sb="6" eb="8">
      <t>ブンジョウ</t>
    </rPh>
    <rPh sb="8" eb="10">
      <t>シュウニュウ</t>
    </rPh>
    <rPh sb="10" eb="11">
      <t>トウ</t>
    </rPh>
    <rPh sb="16" eb="18">
      <t>ショウカン</t>
    </rPh>
    <rPh sb="22" eb="24">
      <t>チイキ</t>
    </rPh>
    <rPh sb="24" eb="26">
      <t>カイハツ</t>
    </rPh>
    <rPh sb="26" eb="28">
      <t>ジギョウ</t>
    </rPh>
    <rPh sb="28" eb="29">
      <t>サイ</t>
    </rPh>
    <rPh sb="29" eb="30">
      <t>トウ</t>
    </rPh>
    <phoneticPr fontId="2"/>
  </si>
  <si>
    <t>　　・特定財源を償還財源にあて、その残りを借換え（特定財源が未発生である事業期間内借換は全額借換え）</t>
    <rPh sb="3" eb="5">
      <t>トクテイ</t>
    </rPh>
    <rPh sb="5" eb="7">
      <t>ザイゲン</t>
    </rPh>
    <rPh sb="8" eb="10">
      <t>ショウカン</t>
    </rPh>
    <rPh sb="10" eb="12">
      <t>ザイゲン</t>
    </rPh>
    <rPh sb="18" eb="19">
      <t>ノコ</t>
    </rPh>
    <rPh sb="21" eb="23">
      <t>カリカ</t>
    </rPh>
    <rPh sb="30" eb="31">
      <t>ミ</t>
    </rPh>
    <rPh sb="36" eb="38">
      <t>ジギョウ</t>
    </rPh>
    <rPh sb="38" eb="41">
      <t>キカンナイ</t>
    </rPh>
    <rPh sb="44" eb="46">
      <t>ゼンガク</t>
    </rPh>
    <rPh sb="46" eb="48">
      <t>カリカ</t>
    </rPh>
    <phoneticPr fontId="2"/>
  </si>
  <si>
    <t>２５年度末</t>
    <rPh sb="2" eb="4">
      <t>ネンド</t>
    </rPh>
    <rPh sb="4" eb="5">
      <t>マツ</t>
    </rPh>
    <phoneticPr fontId="2"/>
  </si>
  <si>
    <t>２６年度発行額</t>
    <rPh sb="2" eb="4">
      <t>ネンド</t>
    </rPh>
    <rPh sb="4" eb="6">
      <t>ハッコウ</t>
    </rPh>
    <rPh sb="6" eb="7">
      <t>ガク</t>
    </rPh>
    <phoneticPr fontId="2"/>
  </si>
  <si>
    <t>２６年度元金償還額</t>
    <rPh sb="2" eb="4">
      <t>ネンド</t>
    </rPh>
    <rPh sb="4" eb="6">
      <t>ガンキン</t>
    </rPh>
    <rPh sb="6" eb="8">
      <t>ショウカン</t>
    </rPh>
    <rPh sb="8" eb="9">
      <t>ガク</t>
    </rPh>
    <phoneticPr fontId="2"/>
  </si>
  <si>
    <t>２６年度末残高</t>
    <rPh sb="2" eb="4">
      <t>ネンド</t>
    </rPh>
    <rPh sb="4" eb="5">
      <t>マツ</t>
    </rPh>
    <rPh sb="5" eb="7">
      <t>ザンダカ</t>
    </rPh>
    <phoneticPr fontId="2"/>
  </si>
  <si>
    <t>（Ｄ）</t>
    <phoneticPr fontId="2"/>
  </si>
  <si>
    <t>(Ｅ)=（Ａ+Ｂ+Ｃ-Ｄ）</t>
    <phoneticPr fontId="2"/>
  </si>
  <si>
    <t>（Ｅ）/（Ａ）</t>
    <phoneticPr fontId="2"/>
  </si>
  <si>
    <t>２６年度利子支払額</t>
    <rPh sb="2" eb="4">
      <t>ネンド</t>
    </rPh>
    <rPh sb="4" eb="6">
      <t>リシ</t>
    </rPh>
    <rPh sb="6" eb="8">
      <t>シハラ</t>
    </rPh>
    <rPh sb="8" eb="9">
      <t>ガク</t>
    </rPh>
    <phoneticPr fontId="2"/>
  </si>
  <si>
    <t>平成２６年度における府債（地方債）の発行額・償還額・残高の状況は、次のとおりです。</t>
    <rPh sb="0" eb="2">
      <t>ヘイセイ</t>
    </rPh>
    <rPh sb="4" eb="6">
      <t>ネンド</t>
    </rPh>
    <rPh sb="10" eb="11">
      <t>フ</t>
    </rPh>
    <rPh sb="11" eb="12">
      <t>サイ</t>
    </rPh>
    <rPh sb="13" eb="16">
      <t>チホウサイ</t>
    </rPh>
    <rPh sb="18" eb="21">
      <t>ハッコウガク</t>
    </rPh>
    <rPh sb="22" eb="24">
      <t>ショウカン</t>
    </rPh>
    <rPh sb="24" eb="25">
      <t>ガク</t>
    </rPh>
    <rPh sb="26" eb="28">
      <t>ザンダカ</t>
    </rPh>
    <rPh sb="29" eb="31">
      <t>ジョウキョウ</t>
    </rPh>
    <rPh sb="33" eb="34">
      <t>ツギ</t>
    </rPh>
    <phoneticPr fontId="2"/>
  </si>
  <si>
    <t>平成２６年度に発行した府債（地方債）の金利は、次のとおりです。</t>
    <rPh sb="0" eb="2">
      <t>ヘイセイ</t>
    </rPh>
    <rPh sb="4" eb="6">
      <t>ネンド</t>
    </rPh>
    <rPh sb="7" eb="9">
      <t>ハッコウ</t>
    </rPh>
    <rPh sb="11" eb="12">
      <t>フ</t>
    </rPh>
    <rPh sb="12" eb="13">
      <t>サイ</t>
    </rPh>
    <rPh sb="14" eb="17">
      <t>チホウサイ</t>
    </rPh>
    <rPh sb="19" eb="21">
      <t>キンリ</t>
    </rPh>
    <rPh sb="23" eb="24">
      <t>ツギ</t>
    </rPh>
    <phoneticPr fontId="2"/>
  </si>
  <si>
    <t>平成２６年度における減債基金の積立・取崩等の状況は、次のとおりです。</t>
    <rPh sb="0" eb="2">
      <t>ヘイセイ</t>
    </rPh>
    <rPh sb="4" eb="6">
      <t>ネンド</t>
    </rPh>
    <rPh sb="10" eb="12">
      <t>ゲンサイ</t>
    </rPh>
    <rPh sb="12" eb="14">
      <t>キキン</t>
    </rPh>
    <rPh sb="15" eb="17">
      <t>ツミタテ</t>
    </rPh>
    <rPh sb="18" eb="20">
      <t>トリクズシ</t>
    </rPh>
    <rPh sb="20" eb="21">
      <t>トウ</t>
    </rPh>
    <rPh sb="22" eb="24">
      <t>ジョウキョウ</t>
    </rPh>
    <rPh sb="26" eb="27">
      <t>ツギ</t>
    </rPh>
    <phoneticPr fontId="2"/>
  </si>
  <si>
    <t>‐</t>
    <phoneticPr fontId="2"/>
  </si>
  <si>
    <t>H26末残高</t>
    <rPh sb="3" eb="4">
      <t>マツ</t>
    </rPh>
    <rPh sb="4" eb="6">
      <t>ザンダカ</t>
    </rPh>
    <phoneticPr fontId="2"/>
  </si>
  <si>
    <t>満期一括償還地方債の借換えについて（平成26年度借換分）</t>
    <rPh sb="0" eb="2">
      <t>マンキ</t>
    </rPh>
    <rPh sb="2" eb="4">
      <t>イッカツ</t>
    </rPh>
    <rPh sb="4" eb="6">
      <t>ショウカン</t>
    </rPh>
    <rPh sb="6" eb="9">
      <t>チホウサイ</t>
    </rPh>
    <rPh sb="10" eb="12">
      <t>カリカ</t>
    </rPh>
    <rPh sb="24" eb="26">
      <t>カリカ</t>
    </rPh>
    <rPh sb="26" eb="27">
      <t>ブン</t>
    </rPh>
    <phoneticPr fontId="2"/>
  </si>
  <si>
    <t>　　（88%借換債については、据置無しで借換額の6%×5年積立、満期時に70%借換）</t>
    <phoneticPr fontId="2"/>
  </si>
  <si>
    <t>（b/a）</t>
    <phoneticPr fontId="2"/>
  </si>
  <si>
    <t>第２６５回大阪府公募公債</t>
    <rPh sb="0" eb="1">
      <t>ダイ</t>
    </rPh>
    <rPh sb="4" eb="5">
      <t>カイ</t>
    </rPh>
    <rPh sb="5" eb="8">
      <t>オオサカフ</t>
    </rPh>
    <rPh sb="8" eb="10">
      <t>コウボ</t>
    </rPh>
    <rPh sb="10" eb="12">
      <t>コウサイ</t>
    </rPh>
    <phoneticPr fontId="2"/>
  </si>
  <si>
    <t>第２６６回大阪府公募公債</t>
    <rPh sb="0" eb="1">
      <t>ダイ</t>
    </rPh>
    <rPh sb="4" eb="5">
      <t>カイ</t>
    </rPh>
    <rPh sb="5" eb="8">
      <t>オオサカフ</t>
    </rPh>
    <rPh sb="8" eb="10">
      <t>コウボ</t>
    </rPh>
    <rPh sb="10" eb="12">
      <t>コウサイ</t>
    </rPh>
    <phoneticPr fontId="2"/>
  </si>
  <si>
    <t>第２６７回大阪府公募公債</t>
    <rPh sb="0" eb="1">
      <t>ダイ</t>
    </rPh>
    <rPh sb="4" eb="5">
      <t>カイ</t>
    </rPh>
    <rPh sb="5" eb="8">
      <t>オオサカフ</t>
    </rPh>
    <rPh sb="8" eb="10">
      <t>コウボ</t>
    </rPh>
    <rPh sb="10" eb="12">
      <t>コウサイ</t>
    </rPh>
    <phoneticPr fontId="2"/>
  </si>
  <si>
    <t>第２６８回大阪府公募公債</t>
    <rPh sb="0" eb="1">
      <t>ダイ</t>
    </rPh>
    <rPh sb="4" eb="5">
      <t>カイ</t>
    </rPh>
    <rPh sb="5" eb="8">
      <t>オオサカフ</t>
    </rPh>
    <rPh sb="8" eb="10">
      <t>コウボ</t>
    </rPh>
    <rPh sb="10" eb="12">
      <t>コウサイ</t>
    </rPh>
    <phoneticPr fontId="2"/>
  </si>
  <si>
    <t>第２６９回大阪府公募公債</t>
    <rPh sb="0" eb="1">
      <t>ダイ</t>
    </rPh>
    <rPh sb="4" eb="5">
      <t>カイ</t>
    </rPh>
    <rPh sb="5" eb="8">
      <t>オオサカフ</t>
    </rPh>
    <rPh sb="8" eb="10">
      <t>コウボ</t>
    </rPh>
    <rPh sb="10" eb="12">
      <t>コウサイ</t>
    </rPh>
    <phoneticPr fontId="2"/>
  </si>
  <si>
    <t>第２７０回大阪府公募公債</t>
    <rPh sb="0" eb="1">
      <t>ダイ</t>
    </rPh>
    <rPh sb="4" eb="5">
      <t>カイ</t>
    </rPh>
    <rPh sb="5" eb="8">
      <t>オオサカフ</t>
    </rPh>
    <rPh sb="8" eb="10">
      <t>コウボ</t>
    </rPh>
    <rPh sb="10" eb="12">
      <t>コウサイ</t>
    </rPh>
    <phoneticPr fontId="2"/>
  </si>
  <si>
    <t>第２７１回大阪府公募公債</t>
    <rPh sb="0" eb="1">
      <t>ダイ</t>
    </rPh>
    <rPh sb="4" eb="5">
      <t>カイ</t>
    </rPh>
    <rPh sb="5" eb="8">
      <t>オオサカフ</t>
    </rPh>
    <rPh sb="8" eb="10">
      <t>コウボ</t>
    </rPh>
    <rPh sb="10" eb="12">
      <t>コウサイ</t>
    </rPh>
    <phoneticPr fontId="2"/>
  </si>
  <si>
    <t>第２７２回大阪府公募公債</t>
    <rPh sb="0" eb="1">
      <t>ダイ</t>
    </rPh>
    <rPh sb="4" eb="5">
      <t>カイ</t>
    </rPh>
    <rPh sb="5" eb="8">
      <t>オオサカフ</t>
    </rPh>
    <rPh sb="8" eb="10">
      <t>コウボ</t>
    </rPh>
    <rPh sb="10" eb="12">
      <t>コウサイ</t>
    </rPh>
    <phoneticPr fontId="2"/>
  </si>
  <si>
    <t>第４９回大阪府公募公債</t>
    <rPh sb="0" eb="1">
      <t>ダイ</t>
    </rPh>
    <rPh sb="3" eb="4">
      <t>カイ</t>
    </rPh>
    <phoneticPr fontId="2"/>
  </si>
  <si>
    <t>第５０回大阪府公募公債</t>
    <rPh sb="0" eb="1">
      <t>ダイ</t>
    </rPh>
    <rPh sb="3" eb="4">
      <t>カイ</t>
    </rPh>
    <phoneticPr fontId="2"/>
  </si>
  <si>
    <t>第５１回大阪府公募公債</t>
    <rPh sb="0" eb="1">
      <t>ダイ</t>
    </rPh>
    <rPh sb="3" eb="4">
      <t>カイ</t>
    </rPh>
    <phoneticPr fontId="2"/>
  </si>
  <si>
    <t>第５２回大阪府公募公債</t>
    <rPh sb="0" eb="1">
      <t>ダイ</t>
    </rPh>
    <rPh sb="3" eb="4">
      <t>カイ</t>
    </rPh>
    <phoneticPr fontId="2"/>
  </si>
  <si>
    <t>第５５回大阪府公募公債</t>
    <rPh sb="0" eb="1">
      <t>ダイ</t>
    </rPh>
    <rPh sb="3" eb="4">
      <t>カイ</t>
    </rPh>
    <phoneticPr fontId="2"/>
  </si>
  <si>
    <t>第５６回大阪府公募公債</t>
    <rPh sb="0" eb="1">
      <t>ダイ</t>
    </rPh>
    <rPh sb="3" eb="4">
      <t>カイ</t>
    </rPh>
    <phoneticPr fontId="2"/>
  </si>
  <si>
    <t>第５７回大阪府公募公債</t>
    <rPh sb="0" eb="1">
      <t>ダイ</t>
    </rPh>
    <rPh sb="3" eb="4">
      <t>カイ</t>
    </rPh>
    <phoneticPr fontId="2"/>
  </si>
  <si>
    <t>第６回大阪府公募公債</t>
    <rPh sb="0" eb="1">
      <t>ダイ</t>
    </rPh>
    <rPh sb="2" eb="3">
      <t>カイ</t>
    </rPh>
    <rPh sb="3" eb="6">
      <t>オオサカフ</t>
    </rPh>
    <rPh sb="6" eb="8">
      <t>コウボ</t>
    </rPh>
    <rPh sb="8" eb="10">
      <t>コウサイ</t>
    </rPh>
    <phoneticPr fontId="2"/>
  </si>
  <si>
    <t xml:space="preserve">
（c）</t>
    <phoneticPr fontId="2"/>
  </si>
  <si>
    <t>第２７３回大阪府公募公債</t>
    <rPh sb="0" eb="1">
      <t>ダイ</t>
    </rPh>
    <rPh sb="4" eb="5">
      <t>カイ</t>
    </rPh>
    <rPh sb="5" eb="8">
      <t>オオサカフ</t>
    </rPh>
    <rPh sb="8" eb="10">
      <t>コウボ</t>
    </rPh>
    <rPh sb="10" eb="12">
      <t>コウサイ</t>
    </rPh>
    <phoneticPr fontId="2"/>
  </si>
  <si>
    <t>第２７４回大阪府公募公債</t>
    <rPh sb="0" eb="1">
      <t>ダイ</t>
    </rPh>
    <rPh sb="4" eb="5">
      <t>カイ</t>
    </rPh>
    <rPh sb="5" eb="8">
      <t>オオサカフ</t>
    </rPh>
    <rPh sb="8" eb="10">
      <t>コウボ</t>
    </rPh>
    <rPh sb="10" eb="12">
      <t>コウサイ</t>
    </rPh>
    <phoneticPr fontId="2"/>
  </si>
  <si>
    <t>第２７５回大阪府公募公債</t>
    <rPh sb="0" eb="1">
      <t>ダイ</t>
    </rPh>
    <rPh sb="4" eb="5">
      <t>カイ</t>
    </rPh>
    <rPh sb="5" eb="8">
      <t>オオサカフ</t>
    </rPh>
    <rPh sb="8" eb="10">
      <t>コウボ</t>
    </rPh>
    <rPh sb="10" eb="12">
      <t>コウサイ</t>
    </rPh>
    <phoneticPr fontId="2"/>
  </si>
  <si>
    <t>第２７６回大阪府公募公債</t>
    <rPh sb="0" eb="1">
      <t>ダイ</t>
    </rPh>
    <rPh sb="4" eb="5">
      <t>カイ</t>
    </rPh>
    <rPh sb="5" eb="8">
      <t>オオサカフ</t>
    </rPh>
    <rPh sb="8" eb="10">
      <t>コウボ</t>
    </rPh>
    <rPh sb="10" eb="12">
      <t>コウサイ</t>
    </rPh>
    <phoneticPr fontId="2"/>
  </si>
  <si>
    <t>第１３回共同発行市場公募地方債</t>
    <rPh sb="0" eb="1">
      <t>ダイ</t>
    </rPh>
    <rPh sb="3" eb="4">
      <t>カイ</t>
    </rPh>
    <rPh sb="4" eb="6">
      <t>キョウドウ</t>
    </rPh>
    <rPh sb="6" eb="8">
      <t>ハッコウ</t>
    </rPh>
    <rPh sb="8" eb="10">
      <t>シジョウ</t>
    </rPh>
    <rPh sb="10" eb="12">
      <t>コウボ</t>
    </rPh>
    <rPh sb="12" eb="15">
      <t>チホウサイ</t>
    </rPh>
    <phoneticPr fontId="2"/>
  </si>
  <si>
    <t>第１４回共同発行市場公募地方債</t>
    <rPh sb="0" eb="1">
      <t>ダイ</t>
    </rPh>
    <rPh sb="3" eb="4">
      <t>カイ</t>
    </rPh>
    <rPh sb="4" eb="6">
      <t>キョウドウ</t>
    </rPh>
    <rPh sb="6" eb="8">
      <t>ハッコウ</t>
    </rPh>
    <rPh sb="8" eb="10">
      <t>シジョウ</t>
    </rPh>
    <rPh sb="10" eb="12">
      <t>コウボ</t>
    </rPh>
    <rPh sb="12" eb="15">
      <t>チホウサイ</t>
    </rPh>
    <phoneticPr fontId="2"/>
  </si>
  <si>
    <t>第１５回共同発行市場公募地方債</t>
    <rPh sb="0" eb="1">
      <t>ダイ</t>
    </rPh>
    <rPh sb="3" eb="4">
      <t>カイ</t>
    </rPh>
    <rPh sb="4" eb="6">
      <t>キョウドウ</t>
    </rPh>
    <rPh sb="6" eb="8">
      <t>ハッコウ</t>
    </rPh>
    <rPh sb="8" eb="10">
      <t>シジョウ</t>
    </rPh>
    <rPh sb="10" eb="12">
      <t>コウボ</t>
    </rPh>
    <rPh sb="12" eb="15">
      <t>チホウサイ</t>
    </rPh>
    <phoneticPr fontId="2"/>
  </si>
  <si>
    <t>第１６回共同発行市場公募地方債</t>
    <rPh sb="0" eb="1">
      <t>ダイ</t>
    </rPh>
    <rPh sb="3" eb="4">
      <t>カイ</t>
    </rPh>
    <rPh sb="4" eb="6">
      <t>キョウドウ</t>
    </rPh>
    <rPh sb="6" eb="8">
      <t>ハッコウ</t>
    </rPh>
    <rPh sb="8" eb="10">
      <t>シジョウ</t>
    </rPh>
    <rPh sb="10" eb="12">
      <t>コウボ</t>
    </rPh>
    <rPh sb="12" eb="15">
      <t>チホウサイ</t>
    </rPh>
    <phoneticPr fontId="2"/>
  </si>
  <si>
    <t>第１７回共同発行市場公募地方債</t>
    <rPh sb="0" eb="1">
      <t>ダイ</t>
    </rPh>
    <rPh sb="3" eb="4">
      <t>カイ</t>
    </rPh>
    <rPh sb="4" eb="6">
      <t>キョウドウ</t>
    </rPh>
    <rPh sb="6" eb="8">
      <t>ハッコウ</t>
    </rPh>
    <rPh sb="8" eb="10">
      <t>シジョウ</t>
    </rPh>
    <rPh sb="10" eb="12">
      <t>コウボ</t>
    </rPh>
    <rPh sb="12" eb="15">
      <t>チホウサイ</t>
    </rPh>
    <phoneticPr fontId="2"/>
  </si>
  <si>
    <t>第１８回共同発行市場公募地方債</t>
    <rPh sb="0" eb="1">
      <t>ダイ</t>
    </rPh>
    <rPh sb="3" eb="4">
      <t>カイ</t>
    </rPh>
    <rPh sb="4" eb="6">
      <t>キョウドウ</t>
    </rPh>
    <rPh sb="6" eb="8">
      <t>ハッコウ</t>
    </rPh>
    <rPh sb="8" eb="10">
      <t>シジョウ</t>
    </rPh>
    <rPh sb="10" eb="12">
      <t>コウボ</t>
    </rPh>
    <rPh sb="12" eb="15">
      <t>チホウサイ</t>
    </rPh>
    <phoneticPr fontId="2"/>
  </si>
  <si>
    <t>第１９回共同発行市場公募地方債</t>
    <rPh sb="0" eb="1">
      <t>ダイ</t>
    </rPh>
    <rPh sb="3" eb="4">
      <t>カイ</t>
    </rPh>
    <rPh sb="4" eb="6">
      <t>キョウドウ</t>
    </rPh>
    <rPh sb="6" eb="8">
      <t>ハッコウ</t>
    </rPh>
    <rPh sb="8" eb="10">
      <t>シジョウ</t>
    </rPh>
    <rPh sb="10" eb="12">
      <t>コウボ</t>
    </rPh>
    <rPh sb="12" eb="15">
      <t>チホウサイ</t>
    </rPh>
    <phoneticPr fontId="2"/>
  </si>
  <si>
    <t>第２０回共同発行市場公募地方債</t>
    <rPh sb="0" eb="1">
      <t>ダイ</t>
    </rPh>
    <rPh sb="3" eb="4">
      <t>カイ</t>
    </rPh>
    <rPh sb="4" eb="6">
      <t>キョウドウ</t>
    </rPh>
    <rPh sb="6" eb="8">
      <t>ハッコウ</t>
    </rPh>
    <rPh sb="8" eb="10">
      <t>シジョウ</t>
    </rPh>
    <rPh sb="10" eb="12">
      <t>コウボ</t>
    </rPh>
    <rPh sb="12" eb="15">
      <t>チホウサイ</t>
    </rPh>
    <phoneticPr fontId="2"/>
  </si>
  <si>
    <t>第２１回共同発行市場公募地方債</t>
    <rPh sb="0" eb="1">
      <t>ダイ</t>
    </rPh>
    <rPh sb="3" eb="4">
      <t>カイ</t>
    </rPh>
    <rPh sb="4" eb="6">
      <t>キョウドウ</t>
    </rPh>
    <rPh sb="6" eb="8">
      <t>ハッコウ</t>
    </rPh>
    <rPh sb="8" eb="10">
      <t>シジョウ</t>
    </rPh>
    <rPh sb="10" eb="12">
      <t>コウボ</t>
    </rPh>
    <rPh sb="12" eb="15">
      <t>チホウサイ</t>
    </rPh>
    <phoneticPr fontId="2"/>
  </si>
  <si>
    <t>第２２回共同発行市場公募地方債</t>
    <rPh sb="0" eb="1">
      <t>ダイ</t>
    </rPh>
    <rPh sb="3" eb="4">
      <t>カイ</t>
    </rPh>
    <rPh sb="4" eb="6">
      <t>キョウドウ</t>
    </rPh>
    <rPh sb="6" eb="8">
      <t>ハッコウ</t>
    </rPh>
    <rPh sb="8" eb="10">
      <t>シジョウ</t>
    </rPh>
    <rPh sb="10" eb="12">
      <t>コウボ</t>
    </rPh>
    <rPh sb="12" eb="15">
      <t>チホウサイ</t>
    </rPh>
    <phoneticPr fontId="2"/>
  </si>
  <si>
    <t>第２３回共同発行市場公募地方債</t>
    <rPh sb="0" eb="1">
      <t>ダイ</t>
    </rPh>
    <rPh sb="3" eb="4">
      <t>カイ</t>
    </rPh>
    <rPh sb="4" eb="6">
      <t>キョウドウ</t>
    </rPh>
    <rPh sb="6" eb="8">
      <t>ハッコウ</t>
    </rPh>
    <rPh sb="8" eb="10">
      <t>シジョウ</t>
    </rPh>
    <rPh sb="10" eb="12">
      <t>コウボ</t>
    </rPh>
    <rPh sb="12" eb="15">
      <t>チホウサイ</t>
    </rPh>
    <phoneticPr fontId="2"/>
  </si>
  <si>
    <t>第２４回共同発行市場公募地方債</t>
    <rPh sb="0" eb="1">
      <t>ダイ</t>
    </rPh>
    <rPh sb="3" eb="4">
      <t>カイ</t>
    </rPh>
    <rPh sb="4" eb="6">
      <t>キョウドウ</t>
    </rPh>
    <rPh sb="6" eb="8">
      <t>ハッコウ</t>
    </rPh>
    <rPh sb="8" eb="10">
      <t>シジョウ</t>
    </rPh>
    <rPh sb="10" eb="12">
      <t>コウボ</t>
    </rPh>
    <rPh sb="12" eb="15">
      <t>チホウサイ</t>
    </rPh>
    <phoneticPr fontId="2"/>
  </si>
  <si>
    <t>第２２１回大阪府公債</t>
    <rPh sb="5" eb="8">
      <t>オオサカフ</t>
    </rPh>
    <rPh sb="8" eb="10">
      <t>コウサイ</t>
    </rPh>
    <phoneticPr fontId="2"/>
  </si>
  <si>
    <t>第４８回大阪府公募公債</t>
    <rPh sb="0" eb="1">
      <t>ダイ</t>
    </rPh>
    <rPh sb="3" eb="4">
      <t>カイ</t>
    </rPh>
    <rPh sb="4" eb="7">
      <t>オオサカフ</t>
    </rPh>
    <rPh sb="7" eb="9">
      <t>コウボ</t>
    </rPh>
    <rPh sb="9" eb="11">
      <t>コウサイ</t>
    </rPh>
    <phoneticPr fontId="2"/>
  </si>
  <si>
    <t>第４９回大阪府公募公債</t>
    <rPh sb="0" eb="1">
      <t>ダイ</t>
    </rPh>
    <rPh sb="3" eb="4">
      <t>カイ</t>
    </rPh>
    <rPh sb="4" eb="7">
      <t>オオサカフ</t>
    </rPh>
    <rPh sb="7" eb="9">
      <t>コウボ</t>
    </rPh>
    <rPh sb="9" eb="11">
      <t>コウサイ</t>
    </rPh>
    <phoneticPr fontId="2"/>
  </si>
  <si>
    <t>第５３回大阪府公募公債</t>
    <rPh sb="0" eb="1">
      <t>ダイ</t>
    </rPh>
    <rPh sb="3" eb="4">
      <t>カイ</t>
    </rPh>
    <rPh sb="4" eb="7">
      <t>オオサカフ</t>
    </rPh>
    <rPh sb="7" eb="9">
      <t>コウボ</t>
    </rPh>
    <rPh sb="9" eb="11">
      <t>コウサイ</t>
    </rPh>
    <phoneticPr fontId="2"/>
  </si>
  <si>
    <t>第５４回大阪府公募公債</t>
    <rPh sb="0" eb="1">
      <t>ダイ</t>
    </rPh>
    <rPh sb="3" eb="4">
      <t>カイ</t>
    </rPh>
    <rPh sb="4" eb="7">
      <t>オオサカフ</t>
    </rPh>
    <rPh sb="7" eb="9">
      <t>コウボ</t>
    </rPh>
    <rPh sb="9" eb="11">
      <t>コウサイ</t>
    </rPh>
    <phoneticPr fontId="2"/>
  </si>
  <si>
    <t>第５５回大阪府公募公債</t>
    <rPh sb="0" eb="1">
      <t>ダイ</t>
    </rPh>
    <rPh sb="3" eb="4">
      <t>カイ</t>
    </rPh>
    <rPh sb="4" eb="7">
      <t>オオサカフ</t>
    </rPh>
    <rPh sb="7" eb="9">
      <t>コウボ</t>
    </rPh>
    <rPh sb="9" eb="11">
      <t>コウサイ</t>
    </rPh>
    <phoneticPr fontId="2"/>
  </si>
  <si>
    <t>第５６回大阪府公募公債</t>
    <rPh sb="0" eb="1">
      <t>ダイ</t>
    </rPh>
    <rPh sb="3" eb="4">
      <t>カイ</t>
    </rPh>
    <rPh sb="4" eb="7">
      <t>オオサカフ</t>
    </rPh>
    <rPh sb="7" eb="9">
      <t>コウボ</t>
    </rPh>
    <rPh sb="9" eb="11">
      <t>コウサイ</t>
    </rPh>
    <phoneticPr fontId="2"/>
  </si>
  <si>
    <t>第５７回大阪府公募公債</t>
    <rPh sb="0" eb="1">
      <t>ダイ</t>
    </rPh>
    <rPh sb="3" eb="4">
      <t>カイ</t>
    </rPh>
    <rPh sb="4" eb="7">
      <t>オオサカフ</t>
    </rPh>
    <rPh sb="7" eb="9">
      <t>コウボ</t>
    </rPh>
    <rPh sb="9" eb="11">
      <t>コウサイ</t>
    </rPh>
    <phoneticPr fontId="2"/>
  </si>
  <si>
    <t>第５８回大阪府公募公債</t>
    <rPh sb="0" eb="1">
      <t>ダイ</t>
    </rPh>
    <rPh sb="3" eb="4">
      <t>カイ</t>
    </rPh>
    <rPh sb="4" eb="7">
      <t>オオサカフ</t>
    </rPh>
    <rPh sb="7" eb="9">
      <t>コウボ</t>
    </rPh>
    <rPh sb="9" eb="11">
      <t>コウサイ</t>
    </rPh>
    <phoneticPr fontId="2"/>
  </si>
  <si>
    <t>第５９回大阪府公募公債</t>
    <rPh sb="0" eb="1">
      <t>ダイ</t>
    </rPh>
    <rPh sb="3" eb="4">
      <t>カイ</t>
    </rPh>
    <rPh sb="4" eb="7">
      <t>オオサカフ</t>
    </rPh>
    <rPh sb="7" eb="9">
      <t>コウボ</t>
    </rPh>
    <rPh sb="9" eb="11">
      <t>コウサイ</t>
    </rPh>
    <phoneticPr fontId="2"/>
  </si>
  <si>
    <t>第２１回大阪府公債</t>
    <rPh sb="0" eb="1">
      <t>ダイ</t>
    </rPh>
    <rPh sb="3" eb="4">
      <t>カイ</t>
    </rPh>
    <rPh sb="4" eb="7">
      <t>オオサカフ</t>
    </rPh>
    <rPh sb="7" eb="9">
      <t>コウサイ</t>
    </rPh>
    <phoneticPr fontId="2"/>
  </si>
  <si>
    <t>第１回証書借入</t>
    <rPh sb="0" eb="1">
      <t>ダイ</t>
    </rPh>
    <rPh sb="2" eb="3">
      <t>カイ</t>
    </rPh>
    <rPh sb="3" eb="5">
      <t>ショウショ</t>
    </rPh>
    <rPh sb="5" eb="7">
      <t>カリイレ</t>
    </rPh>
    <phoneticPr fontId="2"/>
  </si>
  <si>
    <t>第２回証書借入</t>
    <rPh sb="0" eb="1">
      <t>ダイ</t>
    </rPh>
    <rPh sb="2" eb="3">
      <t>カイ</t>
    </rPh>
    <rPh sb="3" eb="5">
      <t>ショウショ</t>
    </rPh>
    <rPh sb="5" eb="7">
      <t>カリイレ</t>
    </rPh>
    <phoneticPr fontId="2"/>
  </si>
  <si>
    <t>第４回証書借入</t>
    <rPh sb="0" eb="1">
      <t>ダイ</t>
    </rPh>
    <rPh sb="2" eb="3">
      <t>カイ</t>
    </rPh>
    <rPh sb="3" eb="5">
      <t>ショウショ</t>
    </rPh>
    <rPh sb="5" eb="7">
      <t>カリイレ</t>
    </rPh>
    <phoneticPr fontId="2"/>
  </si>
  <si>
    <t>第６回証書借入</t>
    <rPh sb="0" eb="1">
      <t>ダイ</t>
    </rPh>
    <rPh sb="2" eb="3">
      <t>カイ</t>
    </rPh>
    <rPh sb="3" eb="5">
      <t>ショウショ</t>
    </rPh>
    <rPh sb="5" eb="7">
      <t>カリイレ</t>
    </rPh>
    <phoneticPr fontId="2"/>
  </si>
  <si>
    <t>第７回大阪府公募公債</t>
    <rPh sb="0" eb="1">
      <t>ダイ</t>
    </rPh>
    <rPh sb="2" eb="3">
      <t>カイ</t>
    </rPh>
    <rPh sb="3" eb="6">
      <t>オオサカフ</t>
    </rPh>
    <rPh sb="6" eb="8">
      <t>コウボ</t>
    </rPh>
    <rPh sb="8" eb="10">
      <t>コウサイ</t>
    </rPh>
    <phoneticPr fontId="2"/>
  </si>
  <si>
    <t>※第55回・第58回大阪府公募公債の借換えについては、92.6％借換え、74.1％借換えが混在</t>
    <rPh sb="1" eb="2">
      <t>ダイ</t>
    </rPh>
    <rPh sb="4" eb="5">
      <t>カイ</t>
    </rPh>
    <rPh sb="6" eb="7">
      <t>ダイ</t>
    </rPh>
    <rPh sb="9" eb="10">
      <t>カイ</t>
    </rPh>
    <rPh sb="10" eb="13">
      <t>オオサカフ</t>
    </rPh>
    <rPh sb="13" eb="15">
      <t>コウボ</t>
    </rPh>
    <rPh sb="15" eb="17">
      <t>コウサイ</t>
    </rPh>
    <rPh sb="18" eb="20">
      <t>カリカエ</t>
    </rPh>
    <rPh sb="32" eb="34">
      <t>カリカエ</t>
    </rPh>
    <rPh sb="41" eb="43">
      <t>カリカエ</t>
    </rPh>
    <rPh sb="45" eb="47">
      <t>コンザイ</t>
    </rPh>
    <phoneticPr fontId="2"/>
  </si>
  <si>
    <t>第８回大阪府公募公債</t>
    <rPh sb="0" eb="1">
      <t>ダイ</t>
    </rPh>
    <rPh sb="2" eb="3">
      <t>カイ</t>
    </rPh>
    <rPh sb="3" eb="6">
      <t>オオサカフ</t>
    </rPh>
    <rPh sb="6" eb="8">
      <t>コウボ</t>
    </rPh>
    <rPh sb="8" eb="10">
      <t>コウサイ</t>
    </rPh>
    <phoneticPr fontId="2"/>
  </si>
  <si>
    <t>第９回大阪府公募公債</t>
    <rPh sb="0" eb="1">
      <t>ダイ</t>
    </rPh>
    <rPh sb="2" eb="3">
      <t>カイ</t>
    </rPh>
    <rPh sb="3" eb="6">
      <t>オオサカフ</t>
    </rPh>
    <rPh sb="6" eb="8">
      <t>コウボ</t>
    </rPh>
    <rPh sb="8" eb="10">
      <t>コウサイ</t>
    </rPh>
    <phoneticPr fontId="2"/>
  </si>
  <si>
    <t>第１０回大阪府公募公債</t>
    <rPh sb="0" eb="1">
      <t>ダイ</t>
    </rPh>
    <rPh sb="3" eb="4">
      <t>カイ</t>
    </rPh>
    <rPh sb="4" eb="7">
      <t>オオサカフ</t>
    </rPh>
    <rPh sb="7" eb="9">
      <t>コウボ</t>
    </rPh>
    <rPh sb="9" eb="11">
      <t>コウサイ</t>
    </rPh>
    <phoneticPr fontId="2"/>
  </si>
  <si>
    <t>（b/a）</t>
    <phoneticPr fontId="2"/>
  </si>
  <si>
    <t>第５回大阪府公募公債</t>
    <rPh sb="0" eb="1">
      <t>ダイ</t>
    </rPh>
    <rPh sb="2" eb="3">
      <t>カイ</t>
    </rPh>
    <rPh sb="3" eb="6">
      <t>オオサカフ</t>
    </rPh>
    <rPh sb="6" eb="8">
      <t>コウボ</t>
    </rPh>
    <rPh sb="8" eb="10">
      <t>コウサイ</t>
    </rPh>
    <phoneticPr fontId="2"/>
  </si>
  <si>
    <t>（b/c）</t>
    <phoneticPr fontId="2"/>
  </si>
  <si>
    <r>
      <t xml:space="preserve">借換割合
</t>
    </r>
    <r>
      <rPr>
        <sz val="8"/>
        <rFont val="ＭＳ Ｐゴシック"/>
        <family val="3"/>
        <charset val="128"/>
      </rPr>
      <t>[当初発行額]</t>
    </r>
    <rPh sb="0" eb="2">
      <t>カリカエ</t>
    </rPh>
    <rPh sb="2" eb="4">
      <t>ワリアイ</t>
    </rPh>
    <rPh sb="6" eb="8">
      <t>トウショ</t>
    </rPh>
    <rPh sb="8" eb="10">
      <t>ハッコウ</t>
    </rPh>
    <rPh sb="10" eb="11">
      <t>ガク</t>
    </rPh>
    <phoneticPr fontId="2"/>
  </si>
  <si>
    <t>２５年度末
基金残高（Ａ）</t>
    <rPh sb="2" eb="4">
      <t>ネンド</t>
    </rPh>
    <rPh sb="4" eb="5">
      <t>マツ</t>
    </rPh>
    <rPh sb="6" eb="8">
      <t>キキン</t>
    </rPh>
    <rPh sb="8" eb="10">
      <t>ザンダカ</t>
    </rPh>
    <phoneticPr fontId="2"/>
  </si>
  <si>
    <t>２６年度
積立金（Ｂ）</t>
    <rPh sb="2" eb="4">
      <t>ネンド</t>
    </rPh>
    <rPh sb="5" eb="7">
      <t>ツミタテ</t>
    </rPh>
    <rPh sb="7" eb="8">
      <t>キン</t>
    </rPh>
    <phoneticPr fontId="2"/>
  </si>
  <si>
    <t>２６年度
取崩額（Ｃ）</t>
    <rPh sb="2" eb="4">
      <t>ネンド</t>
    </rPh>
    <rPh sb="5" eb="7">
      <t>トリクズシ</t>
    </rPh>
    <rPh sb="7" eb="8">
      <t>ガク</t>
    </rPh>
    <phoneticPr fontId="2"/>
  </si>
  <si>
    <r>
      <t>２６年度末基金
残高</t>
    </r>
    <r>
      <rPr>
        <sz val="8"/>
        <color theme="1"/>
        <rFont val="ＭＳ Ｐゴシック"/>
        <family val="3"/>
        <charset val="128"/>
      </rPr>
      <t>（Ａ+Ｂ-Ｃ）</t>
    </r>
    <rPh sb="2" eb="4">
      <t>ネンド</t>
    </rPh>
    <rPh sb="4" eb="5">
      <t>マツ</t>
    </rPh>
    <rPh sb="5" eb="7">
      <t>キキン</t>
    </rPh>
    <rPh sb="8" eb="10">
      <t>ザンダカ</t>
    </rPh>
    <phoneticPr fontId="2"/>
  </si>
  <si>
    <t>　　・償還年限2年の場合…当初発行後、据置きなしで当初発行額の3.3%×2年積立、満期時に92.4%借換え</t>
    <rPh sb="3" eb="5">
      <t>ショウカン</t>
    </rPh>
    <rPh sb="5" eb="7">
      <t>ネンゲン</t>
    </rPh>
    <rPh sb="8" eb="9">
      <t>ネン</t>
    </rPh>
    <rPh sb="10" eb="12">
      <t>バアイ</t>
    </rPh>
    <rPh sb="13" eb="15">
      <t>トウショ</t>
    </rPh>
    <rPh sb="15" eb="17">
      <t>ハッコウ</t>
    </rPh>
    <rPh sb="19" eb="20">
      <t>ス</t>
    </rPh>
    <rPh sb="20" eb="21">
      <t>オ</t>
    </rPh>
    <rPh sb="25" eb="27">
      <t>トウショ</t>
    </rPh>
    <rPh sb="50" eb="52">
      <t>カリカエ</t>
    </rPh>
    <phoneticPr fontId="2"/>
  </si>
  <si>
    <t>　　・償還年限2年の場合…当初発行後、据置きなしで当初発行額の5%×2年積立、満期時に90%借換え</t>
    <rPh sb="3" eb="5">
      <t>ショウカン</t>
    </rPh>
    <rPh sb="5" eb="7">
      <t>ネンゲン</t>
    </rPh>
    <rPh sb="8" eb="9">
      <t>ネン</t>
    </rPh>
    <rPh sb="10" eb="12">
      <t>バアイ</t>
    </rPh>
    <rPh sb="13" eb="15">
      <t>トウショ</t>
    </rPh>
    <rPh sb="15" eb="17">
      <t>ハッコウ</t>
    </rPh>
    <rPh sb="25" eb="27">
      <t>トウショ</t>
    </rPh>
    <rPh sb="46" eb="48">
      <t>カリカエ</t>
    </rPh>
    <phoneticPr fontId="2"/>
  </si>
  <si>
    <t>※　単位未満は、四捨五入を原則としたため、内訳の計と合計が一致しない場合がある。</t>
  </si>
  <si>
    <t>※　単位未満は、四捨五入を原則としたため、内訳の計と合計が一致しない場合がある。</t>
    <phoneticPr fontId="2"/>
  </si>
  <si>
    <t>　　・償還年限2年の場合…74.1%借換債のため、据置なしで当初発行額の3.7%×2年積立、満期時に66.7%借換え</t>
    <rPh sb="3" eb="5">
      <t>ショウカン</t>
    </rPh>
    <rPh sb="5" eb="7">
      <t>ネンゲン</t>
    </rPh>
    <rPh sb="8" eb="9">
      <t>ネン</t>
    </rPh>
    <rPh sb="10" eb="12">
      <t>バアイ</t>
    </rPh>
    <rPh sb="18" eb="21">
      <t>カリカエサイ</t>
    </rPh>
    <rPh sb="25" eb="27">
      <t>スエオキ</t>
    </rPh>
    <rPh sb="30" eb="32">
      <t>トウショ</t>
    </rPh>
    <rPh sb="32" eb="35">
      <t>ハッコウガク</t>
    </rPh>
    <rPh sb="42" eb="43">
      <t>ネン</t>
    </rPh>
    <rPh sb="43" eb="45">
      <t>ツミタテ</t>
    </rPh>
    <rPh sb="46" eb="49">
      <t>マンキジ</t>
    </rPh>
    <rPh sb="55" eb="57">
      <t>カリカエ</t>
    </rPh>
    <phoneticPr fontId="2"/>
  </si>
  <si>
    <t>平成24年度以降に新規発行したもの</t>
    <rPh sb="0" eb="2">
      <t>ヘイセイ</t>
    </rPh>
    <rPh sb="4" eb="6">
      <t>ネンド</t>
    </rPh>
    <rPh sb="6" eb="8">
      <t>イコウ</t>
    </rPh>
    <rPh sb="9" eb="11">
      <t>シンキ</t>
    </rPh>
    <rPh sb="11" eb="13">
      <t>ハッコウ</t>
    </rPh>
    <phoneticPr fontId="2"/>
  </si>
  <si>
    <t>【30年償還の場合・年3.3%積立】　※ 端数の1%は初回借換時に償還</t>
    <rPh sb="3" eb="4">
      <t>ネン</t>
    </rPh>
    <rPh sb="4" eb="6">
      <t>ショウカン</t>
    </rPh>
    <rPh sb="7" eb="9">
      <t>バアイ</t>
    </rPh>
    <rPh sb="10" eb="11">
      <t>ネン</t>
    </rPh>
    <rPh sb="15" eb="17">
      <t>ツミタテ</t>
    </rPh>
    <rPh sb="21" eb="23">
      <t>ハスウ</t>
    </rPh>
    <rPh sb="27" eb="29">
      <t>ショカイ</t>
    </rPh>
    <rPh sb="29" eb="31">
      <t>カリカエ</t>
    </rPh>
    <rPh sb="31" eb="32">
      <t>ジ</t>
    </rPh>
    <rPh sb="33" eb="35">
      <t>ショウカン</t>
    </rPh>
    <phoneticPr fontId="2"/>
  </si>
  <si>
    <t>【20年償還の場合・年5%積立】</t>
    <rPh sb="3" eb="4">
      <t>ネン</t>
    </rPh>
    <rPh sb="4" eb="6">
      <t>ショウカン</t>
    </rPh>
    <rPh sb="7" eb="9">
      <t>バアイ</t>
    </rPh>
    <rPh sb="10" eb="11">
      <t>ネン</t>
    </rPh>
    <rPh sb="13" eb="15">
      <t>ツミタテ</t>
    </rPh>
    <phoneticPr fontId="2"/>
  </si>
  <si>
    <t>※3.3%・5%積立については、当初発行額に積立率を乗じるルールであるため、当初発行額に対する借換割合も表記</t>
    <rPh sb="8" eb="10">
      <t>ツミタテ</t>
    </rPh>
    <rPh sb="16" eb="18">
      <t>トウショ</t>
    </rPh>
    <rPh sb="18" eb="20">
      <t>ハッコウ</t>
    </rPh>
    <rPh sb="20" eb="21">
      <t>ガク</t>
    </rPh>
    <rPh sb="22" eb="24">
      <t>ツミタテ</t>
    </rPh>
    <rPh sb="24" eb="25">
      <t>リツ</t>
    </rPh>
    <rPh sb="26" eb="27">
      <t>ジョウ</t>
    </rPh>
    <rPh sb="38" eb="40">
      <t>トウショ</t>
    </rPh>
    <rPh sb="39" eb="40">
      <t>ワリアテ</t>
    </rPh>
    <rPh sb="40" eb="42">
      <t>ハッコウ</t>
    </rPh>
    <rPh sb="42" eb="43">
      <t>ガク</t>
    </rPh>
    <rPh sb="44" eb="45">
      <t>タイ</t>
    </rPh>
    <rPh sb="47" eb="49">
      <t>カリカ</t>
    </rPh>
    <rPh sb="49" eb="51">
      <t>ワリアイ</t>
    </rPh>
    <rPh sb="52" eb="54">
      <t>ヒョウキ</t>
    </rPh>
    <phoneticPr fontId="2"/>
  </si>
  <si>
    <t>本府における減債基金積立ルール及び借換えの考え方は次のとおりです。</t>
    <rPh sb="0" eb="1">
      <t>ホン</t>
    </rPh>
    <rPh sb="1" eb="2">
      <t>フ</t>
    </rPh>
    <rPh sb="6" eb="8">
      <t>ゲンサイ</t>
    </rPh>
    <rPh sb="8" eb="10">
      <t>キキン</t>
    </rPh>
    <rPh sb="10" eb="12">
      <t>ツミタテ</t>
    </rPh>
    <rPh sb="15" eb="16">
      <t>オヨ</t>
    </rPh>
    <rPh sb="17" eb="19">
      <t>カリカエ</t>
    </rPh>
    <rPh sb="21" eb="22">
      <t>カンガ</t>
    </rPh>
    <rPh sb="23" eb="24">
      <t>カタ</t>
    </rPh>
    <rPh sb="25" eb="26">
      <t>ツギ</t>
    </rPh>
    <phoneticPr fontId="2"/>
  </si>
  <si>
    <r>
      <t>平成17年度より新たに積立を開始したもの （年</t>
    </r>
    <r>
      <rPr>
        <sz val="11"/>
        <rFont val="ＭＳ Ｐゴシック"/>
        <family val="3"/>
        <charset val="128"/>
      </rPr>
      <t>3.7%積立）</t>
    </r>
    <rPh sb="0" eb="2">
      <t>ヘイセイ</t>
    </rPh>
    <rPh sb="4" eb="6">
      <t>ネンド</t>
    </rPh>
    <rPh sb="8" eb="9">
      <t>アラ</t>
    </rPh>
    <rPh sb="11" eb="13">
      <t>ツミタテ</t>
    </rPh>
    <rPh sb="14" eb="16">
      <t>カイシ</t>
    </rPh>
    <phoneticPr fontId="2"/>
  </si>
  <si>
    <t xml:space="preserve">
　 「臨財債等」とは、税や交付税の代替として発行した府債（臨時財政対策債、減税補塡債、臨時税収補塡債、減収補塡債）の合計であり、
その元利償還金については、後年度の普通交付税の基準財政需要額に全額算入される。
（減収補塡債については、発行額の一部が基礎数値から除外。）
　 国の基準財政需要額算入ルールと府の償還ルールには差異があり、概ね国の算入ルールの方が府の償還ルールに比べ早くなっていた（例えば、臨財債の国の算入ルールは20年償還と30年償還をブレンドした理論償還率であるのに対し、府の償還ルールは30年償還を前提）。
　 そのため、平成24年度新規発行分から、府の償還ルールにおける３年間の据え置き期間を廃止し初年度から3.3％ずつ償還を行うとともに、25年度新規発行分から、臨財債の府の償還ルールについては交付税算定における基準財政需要額算入の実態を踏まえ、発行額の半分を20年償還とする見直しを行った。この見直しにより、府の償還ルールの方が国の算入ルールに比べ早くなった。
　 ただし、上記見直しを行う以前に発行した臨財債等については、国の算入ルールと府の償還ルールには差が生じている。
</t>
    <rPh sb="155" eb="156">
      <t>フ</t>
    </rPh>
    <rPh sb="157" eb="159">
      <t>ショウカン</t>
    </rPh>
    <rPh sb="164" eb="166">
      <t>サイ</t>
    </rPh>
    <rPh sb="172" eb="173">
      <t>クニ</t>
    </rPh>
    <rPh sb="174" eb="176">
      <t>サンニュウ</t>
    </rPh>
    <rPh sb="180" eb="181">
      <t>ホウ</t>
    </rPh>
    <rPh sb="200" eb="201">
      <t>タト</t>
    </rPh>
    <rPh sb="208" eb="209">
      <t>クニ</t>
    </rPh>
    <rPh sb="210" eb="212">
      <t>サンニュウ</t>
    </rPh>
    <rPh sb="421" eb="423">
      <t>ショウカン</t>
    </rPh>
    <rPh sb="427" eb="428">
      <t>ホウ</t>
    </rPh>
    <rPh sb="494" eb="495">
      <t>サ</t>
    </rPh>
    <rPh sb="496" eb="497">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</si>
</sst>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_);\(#,##0\)"/>
    <numFmt numFmtId="178" formatCode="0.0%"/>
    <numFmt numFmtId="179" formatCode="&quot;平&quot;&quot;成&quot;0&quot;年&quot;&quot;度&quot;"/>
  </numFmts>
  <fonts count="37">
    <font>
      <sz val="11"/>
      <name val="ＭＳ Ｐゴシック"/>
      <family val="3"/>
      <charset val="128"/>
    </font>
    <font>
      <sz val="9"/>
      <color indexed="63"/>
      <name val="ＭＳ Ｐゴシック"/>
      <family val="3"/>
      <charset val="128"/>
    </font>
    <font>
      <sz val="6"/>
      <name val="ＭＳ Ｐゴシック"/>
      <family val="3"/>
      <charset val="128"/>
    </font>
    <font>
      <sz val="8"/>
      <color indexed="63"/>
      <name val="ＭＳ Ｐゴシック"/>
      <family val="3"/>
      <charset val="128"/>
    </font>
    <font>
      <sz val="9"/>
      <color rgb="FFFF0000"/>
      <name val="ＭＳ Ｐゴシック"/>
      <family val="3"/>
      <charset val="128"/>
    </font>
    <font>
      <sz val="12"/>
      <name val="ＭＳ Ｐゴシック"/>
      <family val="3"/>
      <charset val="128"/>
    </font>
    <font>
      <sz val="11"/>
      <name val="ＭＳ Ｐゴシック"/>
      <family val="3"/>
      <charset val="128"/>
    </font>
    <font>
      <sz val="11"/>
      <color theme="1"/>
      <name val="ＭＳ Ｐゴシック"/>
      <family val="3"/>
      <charset val="128"/>
      <scheme val="major"/>
    </font>
    <font>
      <sz val="11"/>
      <color theme="1"/>
      <name val="ＭＳ Ｐゴシック"/>
      <family val="3"/>
      <charset val="128"/>
      <scheme val="minor"/>
    </font>
    <font>
      <sz val="11"/>
      <color rgb="FFFF0000"/>
      <name val="ＭＳ Ｐゴシック"/>
      <family val="3"/>
      <charset val="128"/>
      <scheme val="minor"/>
    </font>
    <font>
      <sz val="8"/>
      <color rgb="FFFF0000"/>
      <name val="ＭＳ Ｐゴシック"/>
      <family val="3"/>
      <charset val="128"/>
      <scheme val="minor"/>
    </font>
    <font>
      <sz val="8"/>
      <name val="ＭＳ Ｐゴシック"/>
      <family val="3"/>
      <charset val="128"/>
    </font>
    <font>
      <sz val="9"/>
      <color theme="1"/>
      <name val="ＭＳ Ｐゴシック"/>
      <family val="3"/>
      <charset val="128"/>
      <scheme val="minor"/>
    </font>
    <font>
      <sz val="9"/>
      <color rgb="FFFF0000"/>
      <name val="ＭＳ Ｐゴシック"/>
      <family val="3"/>
      <charset val="128"/>
      <scheme val="minor"/>
    </font>
    <font>
      <sz val="12"/>
      <color theme="1"/>
      <name val="ＭＳ Ｐゴシック"/>
      <family val="3"/>
      <charset val="128"/>
      <scheme val="minor"/>
    </font>
    <font>
      <sz val="11"/>
      <color rgb="FFFF0000"/>
      <name val="ＭＳ Ｐゴシック"/>
      <family val="3"/>
      <charset val="128"/>
    </font>
    <font>
      <sz val="8"/>
      <color rgb="FFFF0000"/>
      <name val="ＭＳ Ｐゴシック"/>
      <family val="3"/>
      <charset val="128"/>
    </font>
    <font>
      <sz val="10"/>
      <name val="ＭＳ Ｐゴシック"/>
      <family val="3"/>
      <charset val="128"/>
    </font>
    <font>
      <sz val="10.5"/>
      <name val="ＭＳ Ｐゴシック"/>
      <family val="3"/>
      <charset val="128"/>
    </font>
    <font>
      <sz val="9"/>
      <name val="ＭＳ Ｐゴシック"/>
      <family val="3"/>
      <charset val="128"/>
    </font>
    <font>
      <sz val="10.5"/>
      <color rgb="FFFF0000"/>
      <name val="ＭＳ Ｐゴシック"/>
      <family val="3"/>
      <charset val="128"/>
    </font>
    <font>
      <sz val="10"/>
      <color theme="1"/>
      <name val="ＭＳ Ｐゴシック"/>
      <family val="3"/>
      <charset val="128"/>
      <scheme val="minor"/>
    </font>
    <font>
      <sz val="10"/>
      <color rgb="FFFF0000"/>
      <name val="ＭＳ Ｐゴシック"/>
      <family val="3"/>
      <charset val="128"/>
      <scheme val="minor"/>
    </font>
    <font>
      <sz val="12"/>
      <color indexed="63"/>
      <name val="ＭＳ Ｐゴシック"/>
      <family val="3"/>
      <charset val="128"/>
    </font>
    <font>
      <sz val="9"/>
      <color theme="1"/>
      <name val="ＭＳ Ｐゴシック"/>
      <family val="3"/>
      <charset val="128"/>
    </font>
    <font>
      <b/>
      <sz val="14"/>
      <name val="ＭＳ Ｐゴシック"/>
      <family val="3"/>
      <charset val="128"/>
    </font>
    <font>
      <sz val="11"/>
      <color indexed="9"/>
      <name val="ＭＳ Ｐゴシック"/>
      <family val="3"/>
      <charset val="128"/>
    </font>
    <font>
      <sz val="9"/>
      <color theme="0" tint="-0.24994659260841701"/>
      <name val="ＭＳ Ｐゴシック"/>
      <family val="3"/>
      <charset val="128"/>
    </font>
    <font>
      <sz val="8"/>
      <color theme="1"/>
      <name val="ＭＳ Ｐゴシック"/>
      <family val="3"/>
      <charset val="128"/>
    </font>
    <font>
      <sz val="11"/>
      <color theme="1"/>
      <name val="ＭＳ Ｐゴシック"/>
      <family val="3"/>
      <charset val="128"/>
    </font>
    <font>
      <b/>
      <sz val="12"/>
      <color theme="1"/>
      <name val="ＭＳ Ｐゴシック"/>
      <family val="3"/>
      <charset val="128"/>
      <scheme val="major"/>
    </font>
    <font>
      <sz val="8.5"/>
      <color theme="1"/>
      <name val="ＭＳ Ｐゴシック"/>
      <family val="3"/>
      <charset val="128"/>
      <scheme val="minor"/>
    </font>
    <font>
      <sz val="8.5"/>
      <name val="ＭＳ Ｐゴシック"/>
      <family val="3"/>
      <charset val="128"/>
    </font>
    <font>
      <sz val="9"/>
      <color theme="0"/>
      <name val="ＭＳ Ｐゴシック"/>
      <family val="3"/>
      <charset val="128"/>
    </font>
    <font>
      <sz val="9"/>
      <color theme="0"/>
      <name val="HGｺﾞｼｯｸM"/>
      <family val="3"/>
      <charset val="128"/>
    </font>
    <font>
      <sz val="8"/>
      <color theme="0"/>
      <name val="ＭＳ Ｐゴシック"/>
      <family val="3"/>
      <charset val="128"/>
      <scheme val="minor"/>
    </font>
    <font>
      <sz val="8"/>
      <color theme="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43"/>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alignment vertical="center"/>
    </xf>
    <xf numFmtId="0" fontId="5"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357">
    <xf numFmtId="0" fontId="0" fillId="0" borderId="0" xfId="0">
      <alignment vertical="center"/>
    </xf>
    <xf numFmtId="0" fontId="1" fillId="0" borderId="0" xfId="0" applyFont="1" applyBorder="1">
      <alignment vertical="center"/>
    </xf>
    <xf numFmtId="0" fontId="3" fillId="0" borderId="0" xfId="0" applyFont="1" applyBorder="1" applyAlignment="1">
      <alignment horizontal="right" vertical="center"/>
    </xf>
    <xf numFmtId="0" fontId="3" fillId="0" borderId="0" xfId="0" applyFont="1" applyBorder="1">
      <alignment vertical="center"/>
    </xf>
    <xf numFmtId="0" fontId="3" fillId="0" borderId="0" xfId="0" applyFont="1" applyBorder="1" applyAlignment="1">
      <alignment vertical="center"/>
    </xf>
    <xf numFmtId="0" fontId="1"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2" fillId="0" borderId="0" xfId="0" applyFont="1" applyAlignment="1">
      <alignment vertical="center" wrapText="1"/>
    </xf>
    <xf numFmtId="0" fontId="13" fillId="0" borderId="0" xfId="0" applyFont="1" applyAlignment="1">
      <alignment vertical="center" wrapText="1"/>
    </xf>
    <xf numFmtId="0" fontId="10" fillId="0" borderId="0" xfId="0" applyFont="1" applyAlignment="1">
      <alignment vertical="center" wrapText="1"/>
    </xf>
    <xf numFmtId="0" fontId="14" fillId="0" borderId="0" xfId="0" applyFont="1">
      <alignment vertical="center"/>
    </xf>
    <xf numFmtId="0" fontId="0" fillId="0" borderId="0" xfId="0" applyFill="1" applyBorder="1">
      <alignment vertical="center"/>
    </xf>
    <xf numFmtId="0" fontId="12" fillId="0" borderId="0" xfId="0" applyFont="1">
      <alignment vertical="center"/>
    </xf>
    <xf numFmtId="0" fontId="15" fillId="0" borderId="0" xfId="0" applyFont="1">
      <alignment vertical="center"/>
    </xf>
    <xf numFmtId="0" fontId="16" fillId="0" borderId="0" xfId="0" applyFont="1" applyAlignment="1">
      <alignment horizontal="right" vertical="center"/>
    </xf>
    <xf numFmtId="176" fontId="16" fillId="0" borderId="0" xfId="0" applyNumberFormat="1" applyFont="1">
      <alignment vertical="center"/>
    </xf>
    <xf numFmtId="0" fontId="16" fillId="0" borderId="0" xfId="0" applyFont="1">
      <alignment vertical="center"/>
    </xf>
    <xf numFmtId="0" fontId="10" fillId="0" borderId="0" xfId="0" applyFont="1" applyAlignment="1">
      <alignment horizontal="center" vertical="center" wrapText="1"/>
    </xf>
    <xf numFmtId="0" fontId="0" fillId="0" borderId="0" xfId="0" applyFill="1" applyBorder="1" applyAlignment="1">
      <alignment wrapText="1"/>
    </xf>
    <xf numFmtId="0" fontId="0" fillId="0" borderId="0" xfId="0" applyFill="1" applyBorder="1" applyAlignment="1"/>
    <xf numFmtId="0" fontId="17" fillId="0" borderId="0" xfId="0" applyFont="1" applyFill="1" applyBorder="1">
      <alignment vertical="center"/>
    </xf>
    <xf numFmtId="0" fontId="18" fillId="2" borderId="0" xfId="0" applyFont="1" applyFill="1" applyAlignment="1">
      <alignment vertical="center"/>
    </xf>
    <xf numFmtId="0" fontId="18" fillId="0" borderId="0" xfId="0" applyFont="1">
      <alignment vertical="center"/>
    </xf>
    <xf numFmtId="0" fontId="0" fillId="2" borderId="0" xfId="0" applyFont="1" applyFill="1">
      <alignment vertical="center"/>
    </xf>
    <xf numFmtId="0" fontId="0" fillId="2" borderId="0" xfId="0" applyFill="1">
      <alignment vertical="center"/>
    </xf>
    <xf numFmtId="0" fontId="19" fillId="2" borderId="0" xfId="0" applyFont="1" applyFill="1">
      <alignment vertical="center"/>
    </xf>
    <xf numFmtId="0" fontId="19" fillId="2" borderId="0" xfId="0" applyFont="1" applyFill="1" applyAlignment="1"/>
    <xf numFmtId="0" fontId="18" fillId="2" borderId="0" xfId="0" applyFont="1" applyFill="1">
      <alignment vertical="center"/>
    </xf>
    <xf numFmtId="0" fontId="19" fillId="2" borderId="0" xfId="0" applyFont="1" applyFill="1" applyAlignment="1">
      <alignment vertical="center"/>
    </xf>
    <xf numFmtId="0" fontId="20" fillId="0" borderId="0" xfId="0" applyFont="1">
      <alignment vertical="center"/>
    </xf>
    <xf numFmtId="0" fontId="0" fillId="0" borderId="0" xfId="0" applyFont="1">
      <alignment vertical="center"/>
    </xf>
    <xf numFmtId="0" fontId="0" fillId="0" borderId="0" xfId="0" applyAlignment="1">
      <alignment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left" vertical="top" wrapText="1"/>
    </xf>
    <xf numFmtId="0" fontId="21" fillId="0" borderId="0" xfId="0" applyFont="1">
      <alignment vertical="center"/>
    </xf>
    <xf numFmtId="0" fontId="22" fillId="0" borderId="0" xfId="0" applyFont="1">
      <alignment vertical="center"/>
    </xf>
    <xf numFmtId="0" fontId="11" fillId="0" borderId="0" xfId="0" applyFont="1">
      <alignment vertical="center"/>
    </xf>
    <xf numFmtId="0" fontId="23" fillId="3" borderId="1" xfId="0" applyFont="1" applyFill="1" applyBorder="1">
      <alignment vertical="center"/>
    </xf>
    <xf numFmtId="0" fontId="1" fillId="3" borderId="2" xfId="0" applyFont="1" applyFill="1" applyBorder="1">
      <alignment vertical="center"/>
    </xf>
    <xf numFmtId="0" fontId="1" fillId="3" borderId="3" xfId="0" applyFont="1" applyFill="1" applyBorder="1">
      <alignment vertical="center"/>
    </xf>
    <xf numFmtId="0" fontId="24" fillId="0" borderId="0" xfId="0" applyFont="1">
      <alignment vertical="center"/>
    </xf>
    <xf numFmtId="0" fontId="24" fillId="0" borderId="0" xfId="0" applyFont="1" applyAlignment="1">
      <alignment horizontal="right" vertical="center"/>
    </xf>
    <xf numFmtId="0" fontId="24" fillId="0" borderId="0" xfId="0" applyFont="1" applyFill="1">
      <alignment vertical="center"/>
    </xf>
    <xf numFmtId="0" fontId="24" fillId="4" borderId="32" xfId="0" applyFont="1" applyFill="1" applyBorder="1" applyAlignment="1">
      <alignment horizontal="distributed" vertical="center"/>
    </xf>
    <xf numFmtId="0" fontId="24" fillId="4" borderId="33" xfId="0" applyFont="1" applyFill="1" applyBorder="1" applyAlignment="1">
      <alignment vertical="center"/>
    </xf>
    <xf numFmtId="0" fontId="1" fillId="0" borderId="0" xfId="0" applyFont="1" applyAlignment="1">
      <alignment horizontal="right" vertical="center"/>
    </xf>
    <xf numFmtId="0" fontId="19" fillId="0" borderId="0" xfId="0" applyFont="1">
      <alignment vertical="center"/>
    </xf>
    <xf numFmtId="0" fontId="19" fillId="0" borderId="0" xfId="0" applyFont="1" applyAlignment="1">
      <alignment horizontal="right" vertical="center"/>
    </xf>
    <xf numFmtId="0" fontId="19" fillId="0" borderId="0" xfId="0" applyFont="1" applyFill="1" applyBorder="1" applyAlignment="1">
      <alignment vertical="center"/>
    </xf>
    <xf numFmtId="0" fontId="19" fillId="4" borderId="0" xfId="0" applyFont="1" applyFill="1" applyBorder="1">
      <alignment vertical="center"/>
    </xf>
    <xf numFmtId="177" fontId="19" fillId="0" borderId="0" xfId="0" applyNumberFormat="1" applyFont="1" applyFill="1" applyBorder="1" applyAlignment="1">
      <alignment vertical="center"/>
    </xf>
    <xf numFmtId="0" fontId="19" fillId="4" borderId="32" xfId="0" applyFont="1" applyFill="1" applyBorder="1">
      <alignment vertical="center"/>
    </xf>
    <xf numFmtId="0" fontId="19" fillId="4" borderId="38" xfId="0" applyFont="1" applyFill="1" applyBorder="1">
      <alignment vertical="center"/>
    </xf>
    <xf numFmtId="0" fontId="19" fillId="4" borderId="33" xfId="0" applyFont="1" applyFill="1" applyBorder="1">
      <alignmen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wrapText="1"/>
    </xf>
    <xf numFmtId="177" fontId="1" fillId="0" borderId="0" xfId="0" applyNumberFormat="1" applyFont="1" applyFill="1" applyBorder="1" applyAlignment="1">
      <alignment vertical="center"/>
    </xf>
    <xf numFmtId="0" fontId="1" fillId="0" borderId="33" xfId="0" applyFont="1" applyBorder="1">
      <alignment vertical="center"/>
    </xf>
    <xf numFmtId="0" fontId="1" fillId="0" borderId="0" xfId="0" applyFont="1" applyFill="1" applyBorder="1">
      <alignment vertical="center"/>
    </xf>
    <xf numFmtId="176" fontId="1" fillId="0" borderId="0" xfId="0" applyNumberFormat="1" applyFont="1" applyFill="1" applyBorder="1" applyAlignment="1">
      <alignment vertical="center"/>
    </xf>
    <xf numFmtId="0" fontId="1" fillId="0" borderId="11" xfId="0" applyFont="1" applyBorder="1">
      <alignment vertical="center"/>
    </xf>
    <xf numFmtId="0" fontId="1" fillId="0" borderId="39" xfId="0" applyFont="1" applyBorder="1">
      <alignment vertical="center"/>
    </xf>
    <xf numFmtId="0" fontId="3" fillId="0" borderId="38" xfId="0" applyFont="1" applyBorder="1" applyAlignment="1">
      <alignment horizontal="right" vertical="center"/>
    </xf>
    <xf numFmtId="0" fontId="3" fillId="0" borderId="38" xfId="0" applyFont="1" applyBorder="1">
      <alignment vertical="center"/>
    </xf>
    <xf numFmtId="0" fontId="3" fillId="0" borderId="38" xfId="0" applyFont="1" applyBorder="1" applyAlignment="1">
      <alignment vertical="center"/>
    </xf>
    <xf numFmtId="0" fontId="1" fillId="0" borderId="38" xfId="0" applyFont="1" applyBorder="1">
      <alignment vertical="center"/>
    </xf>
    <xf numFmtId="0" fontId="1" fillId="0" borderId="9" xfId="0" applyFont="1" applyBorder="1">
      <alignment vertical="center"/>
    </xf>
    <xf numFmtId="0" fontId="3" fillId="0" borderId="15" xfId="0" applyFont="1" applyBorder="1" applyAlignment="1">
      <alignment vertical="center"/>
    </xf>
    <xf numFmtId="0" fontId="1" fillId="0" borderId="15" xfId="0" applyFont="1" applyBorder="1">
      <alignment vertical="center"/>
    </xf>
    <xf numFmtId="0" fontId="1" fillId="0" borderId="16" xfId="0" applyFont="1" applyBorder="1">
      <alignment vertical="center"/>
    </xf>
    <xf numFmtId="38" fontId="1" fillId="0" borderId="0" xfId="2" applyFont="1">
      <alignment vertical="center"/>
    </xf>
    <xf numFmtId="0" fontId="6" fillId="0" borderId="0" xfId="0" applyFont="1" applyAlignment="1">
      <alignment horizontal="right" vertical="center"/>
    </xf>
    <xf numFmtId="0" fontId="6" fillId="0" borderId="0" xfId="0" applyFont="1">
      <alignment vertical="center"/>
    </xf>
    <xf numFmtId="0" fontId="0" fillId="0" borderId="0" xfId="0" applyFont="1" applyBorder="1" applyAlignment="1">
      <alignment horizontal="left" vertical="center"/>
    </xf>
    <xf numFmtId="0" fontId="6" fillId="0" borderId="32"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Fill="1">
      <alignment vertical="center"/>
    </xf>
    <xf numFmtId="178" fontId="6" fillId="0" borderId="32" xfId="0" applyNumberFormat="1" applyFont="1" applyFill="1" applyBorder="1">
      <alignment vertical="center"/>
    </xf>
    <xf numFmtId="178" fontId="6" fillId="0" borderId="0" xfId="0" applyNumberFormat="1" applyFont="1" applyFill="1" applyBorder="1">
      <alignment vertical="center"/>
    </xf>
    <xf numFmtId="0" fontId="17" fillId="0" borderId="0" xfId="0" applyFont="1">
      <alignment vertical="center"/>
    </xf>
    <xf numFmtId="178" fontId="6" fillId="0" borderId="0" xfId="0" applyNumberFormat="1" applyFont="1" applyBorder="1">
      <alignment vertical="center"/>
    </xf>
    <xf numFmtId="179" fontId="6" fillId="0" borderId="0" xfId="0" applyNumberFormat="1" applyFont="1" applyBorder="1">
      <alignment vertical="center"/>
    </xf>
    <xf numFmtId="0" fontId="0" fillId="0" borderId="0" xfId="0" applyFont="1" applyBorder="1">
      <alignment vertical="center"/>
    </xf>
    <xf numFmtId="0" fontId="27" fillId="0" borderId="0" xfId="0" applyFont="1">
      <alignment vertical="center"/>
    </xf>
    <xf numFmtId="0" fontId="26" fillId="0" borderId="0" xfId="0" applyFont="1" applyBorder="1" applyAlignment="1">
      <alignment horizontal="left" vertical="center"/>
    </xf>
    <xf numFmtId="178" fontId="25" fillId="0" borderId="0" xfId="0" applyNumberFormat="1" applyFont="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horizontal="left" vertical="center" shrinkToFit="1"/>
    </xf>
    <xf numFmtId="0" fontId="0" fillId="0" borderId="0" xfId="0" applyAlignment="1">
      <alignment horizontal="left" vertical="center" shrinkToFit="1"/>
    </xf>
    <xf numFmtId="0" fontId="6" fillId="0" borderId="0" xfId="0" applyFont="1" applyBorder="1" applyAlignment="1">
      <alignment horizontal="left" vertical="top" wrapText="1"/>
    </xf>
    <xf numFmtId="0" fontId="6" fillId="0" borderId="0" xfId="0" applyFont="1" applyFill="1" applyAlignment="1">
      <alignment horizontal="right" vertical="center"/>
    </xf>
    <xf numFmtId="0" fontId="6" fillId="0" borderId="0" xfId="0" applyFont="1" applyFill="1" applyBorder="1" applyAlignment="1">
      <alignment horizontal="left" vertical="center" shrinkToFit="1"/>
    </xf>
    <xf numFmtId="0" fontId="0" fillId="0" borderId="0" xfId="0" applyFill="1">
      <alignment vertical="center"/>
    </xf>
    <xf numFmtId="176" fontId="6" fillId="0" borderId="0" xfId="0" applyNumberFormat="1" applyFont="1" applyBorder="1">
      <alignment vertical="center"/>
    </xf>
    <xf numFmtId="0" fontId="6" fillId="0" borderId="0" xfId="0" applyFont="1" applyBorder="1">
      <alignment vertical="center"/>
    </xf>
    <xf numFmtId="0" fontId="17" fillId="0" borderId="29" xfId="0" applyFont="1" applyBorder="1" applyAlignment="1">
      <alignment horizontal="center" vertical="center"/>
    </xf>
    <xf numFmtId="0" fontId="17" fillId="0" borderId="39" xfId="0" applyFont="1" applyBorder="1" applyAlignment="1">
      <alignment horizontal="center" vertical="center"/>
    </xf>
    <xf numFmtId="0" fontId="17" fillId="0" borderId="1" xfId="0" applyFont="1" applyBorder="1" applyAlignment="1">
      <alignment horizontal="center" vertical="center"/>
    </xf>
    <xf numFmtId="0" fontId="17" fillId="0" borderId="33" xfId="0" applyFont="1" applyBorder="1" applyAlignment="1">
      <alignment horizontal="center" vertical="center"/>
    </xf>
    <xf numFmtId="179" fontId="17" fillId="0" borderId="1" xfId="0" applyNumberFormat="1" applyFont="1" applyFill="1" applyBorder="1">
      <alignment vertical="center"/>
    </xf>
    <xf numFmtId="0" fontId="17" fillId="0" borderId="2" xfId="0" applyFont="1" applyFill="1" applyBorder="1">
      <alignment vertical="center"/>
    </xf>
    <xf numFmtId="176" fontId="17" fillId="0" borderId="29" xfId="0" applyNumberFormat="1" applyFont="1" applyFill="1" applyBorder="1">
      <alignment vertical="center"/>
    </xf>
    <xf numFmtId="0" fontId="17" fillId="0" borderId="1" xfId="0" applyFont="1" applyFill="1" applyBorder="1">
      <alignment vertical="center"/>
    </xf>
    <xf numFmtId="178" fontId="17" fillId="0" borderId="1" xfId="0" applyNumberFormat="1" applyFont="1" applyFill="1" applyBorder="1">
      <alignment vertical="center"/>
    </xf>
    <xf numFmtId="0" fontId="17" fillId="0" borderId="0" xfId="0" applyFont="1" applyAlignment="1">
      <alignment horizontal="right" vertical="center"/>
    </xf>
    <xf numFmtId="0" fontId="17" fillId="0" borderId="0" xfId="0" applyFont="1" applyBorder="1" applyAlignment="1">
      <alignment horizontal="left" vertical="center"/>
    </xf>
    <xf numFmtId="0" fontId="17" fillId="0" borderId="0" xfId="0" applyFont="1" applyBorder="1" applyAlignment="1">
      <alignment horizontal="right" vertical="center"/>
    </xf>
    <xf numFmtId="0" fontId="17" fillId="0" borderId="4" xfId="0" applyFont="1" applyBorder="1" applyAlignment="1">
      <alignment horizontal="center" vertical="center"/>
    </xf>
    <xf numFmtId="0" fontId="17" fillId="0" borderId="4" xfId="0" applyFont="1" applyBorder="1" applyAlignment="1">
      <alignment horizontal="center" vertical="center" shrinkToFit="1"/>
    </xf>
    <xf numFmtId="0" fontId="17" fillId="0" borderId="4" xfId="0" applyFont="1" applyBorder="1" applyAlignment="1">
      <alignment horizontal="center" vertical="center" wrapText="1" shrinkToFit="1"/>
    </xf>
    <xf numFmtId="0" fontId="17" fillId="0" borderId="10" xfId="0" applyFont="1" applyBorder="1" applyAlignment="1">
      <alignment horizontal="center" vertical="center"/>
    </xf>
    <xf numFmtId="0" fontId="17" fillId="0" borderId="10" xfId="0" applyFont="1" applyBorder="1" applyAlignment="1">
      <alignment horizontal="center" vertical="center" shrinkToFit="1"/>
    </xf>
    <xf numFmtId="179" fontId="17" fillId="0" borderId="1" xfId="0" applyNumberFormat="1" applyFont="1" applyBorder="1">
      <alignment vertical="center"/>
    </xf>
    <xf numFmtId="0" fontId="17" fillId="0" borderId="3" xfId="0" applyFont="1" applyBorder="1">
      <alignment vertical="center"/>
    </xf>
    <xf numFmtId="176" fontId="17" fillId="0" borderId="29" xfId="0" applyNumberFormat="1" applyFont="1" applyBorder="1">
      <alignment vertical="center"/>
    </xf>
    <xf numFmtId="0" fontId="17" fillId="0" borderId="1" xfId="0" applyFont="1" applyBorder="1">
      <alignment vertical="center"/>
    </xf>
    <xf numFmtId="178" fontId="17" fillId="0" borderId="29" xfId="0" applyNumberFormat="1" applyFont="1" applyBorder="1">
      <alignment vertical="center"/>
    </xf>
    <xf numFmtId="0" fontId="17" fillId="0" borderId="0" xfId="0" applyFont="1" applyBorder="1">
      <alignment vertical="center"/>
    </xf>
    <xf numFmtId="176" fontId="17" fillId="0" borderId="0" xfId="0" applyNumberFormat="1" applyFont="1" applyBorder="1">
      <alignment vertical="center"/>
    </xf>
    <xf numFmtId="178" fontId="17" fillId="0" borderId="0" xfId="0" applyNumberFormat="1" applyFont="1" applyBorder="1">
      <alignment vertical="center"/>
    </xf>
    <xf numFmtId="0" fontId="17" fillId="0" borderId="0" xfId="0" applyFont="1" applyAlignment="1">
      <alignment horizontal="left" vertical="center" shrinkToFit="1"/>
    </xf>
    <xf numFmtId="0" fontId="17" fillId="0" borderId="32" xfId="0" applyFont="1" applyBorder="1" applyAlignment="1">
      <alignment horizontal="center" vertical="center"/>
    </xf>
    <xf numFmtId="0" fontId="17" fillId="0" borderId="0" xfId="0" applyFont="1" applyBorder="1" applyAlignment="1">
      <alignment horizontal="center" vertical="center"/>
    </xf>
    <xf numFmtId="0" fontId="17" fillId="0" borderId="2" xfId="0" applyFont="1" applyBorder="1">
      <alignment vertical="center"/>
    </xf>
    <xf numFmtId="178" fontId="17" fillId="0" borderId="1" xfId="0" applyNumberFormat="1" applyFont="1" applyBorder="1">
      <alignment vertical="center"/>
    </xf>
    <xf numFmtId="178" fontId="17" fillId="0" borderId="32" xfId="0" applyNumberFormat="1" applyFont="1" applyBorder="1">
      <alignment vertical="center"/>
    </xf>
    <xf numFmtId="178" fontId="17" fillId="0" borderId="32" xfId="0" applyNumberFormat="1" applyFont="1" applyFill="1" applyBorder="1">
      <alignment vertical="center"/>
    </xf>
    <xf numFmtId="178" fontId="17" fillId="0" borderId="0" xfId="0" applyNumberFormat="1" applyFont="1" applyFill="1" applyBorder="1">
      <alignment vertical="center"/>
    </xf>
    <xf numFmtId="0" fontId="24" fillId="0" borderId="19" xfId="0" applyFont="1" applyFill="1" applyBorder="1" applyAlignment="1">
      <alignment vertical="center" wrapText="1"/>
    </xf>
    <xf numFmtId="0" fontId="24" fillId="0" borderId="22" xfId="0" applyFont="1" applyFill="1" applyBorder="1" applyAlignment="1">
      <alignment vertical="center" wrapText="1"/>
    </xf>
    <xf numFmtId="0" fontId="24" fillId="0" borderId="0" xfId="0" applyFont="1" applyFill="1" applyBorder="1" applyAlignment="1">
      <alignment vertical="center"/>
    </xf>
    <xf numFmtId="0" fontId="24" fillId="0" borderId="0" xfId="0" applyFont="1" applyBorder="1" applyAlignment="1">
      <alignment vertical="center"/>
    </xf>
    <xf numFmtId="0" fontId="1" fillId="0" borderId="0" xfId="0" applyFont="1" applyAlignment="1">
      <alignment vertical="top"/>
    </xf>
    <xf numFmtId="0" fontId="19" fillId="0" borderId="0" xfId="0" applyFont="1" applyAlignment="1">
      <alignment horizontal="left" vertical="center" wrapText="1"/>
    </xf>
    <xf numFmtId="0" fontId="3" fillId="0" borderId="0" xfId="0" applyFont="1">
      <alignment vertical="center"/>
    </xf>
    <xf numFmtId="178" fontId="25" fillId="0" borderId="0" xfId="0" applyNumberFormat="1" applyFont="1" applyAlignment="1">
      <alignment horizontal="left" vertical="center" wrapText="1"/>
    </xf>
    <xf numFmtId="0" fontId="29" fillId="0" borderId="0" xfId="0" applyFont="1" applyBorder="1" applyAlignment="1">
      <alignment horizontal="left" vertical="center"/>
    </xf>
    <xf numFmtId="0" fontId="0" fillId="0" borderId="0" xfId="0" applyFont="1" applyFill="1" applyBorder="1">
      <alignment vertical="center"/>
    </xf>
    <xf numFmtId="0" fontId="30" fillId="0" borderId="0" xfId="0" applyFont="1">
      <alignment vertical="center"/>
    </xf>
    <xf numFmtId="0" fontId="32" fillId="0" borderId="0" xfId="0" applyFont="1" applyAlignment="1">
      <alignment vertical="center"/>
    </xf>
    <xf numFmtId="176" fontId="33" fillId="0" borderId="0" xfId="0" applyNumberFormat="1" applyFont="1" applyFill="1" applyAlignment="1">
      <alignment vertical="center"/>
    </xf>
    <xf numFmtId="176" fontId="33" fillId="0" borderId="0" xfId="0" applyNumberFormat="1" applyFont="1" applyFill="1">
      <alignment vertical="center"/>
    </xf>
    <xf numFmtId="0" fontId="33" fillId="0" borderId="0" xfId="0" applyFont="1" applyFill="1">
      <alignment vertical="center"/>
    </xf>
    <xf numFmtId="176" fontId="33" fillId="0" borderId="0" xfId="0" applyNumberFormat="1" applyFont="1" applyFill="1" applyBorder="1" applyAlignment="1">
      <alignment horizontal="center" vertical="center"/>
    </xf>
    <xf numFmtId="176" fontId="34" fillId="0" borderId="0" xfId="0" applyNumberFormat="1" applyFont="1" applyFill="1" applyBorder="1" applyAlignment="1">
      <alignment horizontal="center" vertical="center" shrinkToFit="1"/>
    </xf>
    <xf numFmtId="176" fontId="33" fillId="0" borderId="0" xfId="0" applyNumberFormat="1" applyFont="1" applyFill="1" applyBorder="1" applyAlignment="1">
      <alignment horizontal="right" vertical="center"/>
    </xf>
    <xf numFmtId="176" fontId="34" fillId="0" borderId="0" xfId="0" applyNumberFormat="1" applyFont="1" applyFill="1" applyBorder="1" applyAlignment="1">
      <alignment vertical="center" shrinkToFit="1"/>
    </xf>
    <xf numFmtId="176" fontId="33" fillId="0" borderId="0" xfId="0" applyNumberFormat="1" applyFont="1" applyFill="1" applyBorder="1" applyAlignment="1">
      <alignment vertical="center"/>
    </xf>
    <xf numFmtId="0" fontId="35" fillId="0" borderId="0" xfId="0" applyFont="1" applyAlignment="1">
      <alignment vertical="center" wrapText="1"/>
    </xf>
    <xf numFmtId="0" fontId="35" fillId="0" borderId="0" xfId="0" applyFont="1" applyAlignment="1">
      <alignment horizontal="center" vertical="center" wrapText="1"/>
    </xf>
    <xf numFmtId="0" fontId="36" fillId="0" borderId="0" xfId="0" applyFont="1" applyAlignment="1">
      <alignment horizontal="right" vertical="center"/>
    </xf>
    <xf numFmtId="176" fontId="36" fillId="0" borderId="0" xfId="0" applyNumberFormat="1" applyFont="1">
      <alignment vertical="center"/>
    </xf>
    <xf numFmtId="0" fontId="36" fillId="0" borderId="0" xfId="0" applyFont="1">
      <alignment vertical="center"/>
    </xf>
    <xf numFmtId="176" fontId="24" fillId="4" borderId="20" xfId="0" applyNumberFormat="1" applyFont="1" applyFill="1" applyBorder="1" applyAlignment="1">
      <alignment vertical="center"/>
    </xf>
    <xf numFmtId="176" fontId="24" fillId="4" borderId="19" xfId="0" applyNumberFormat="1" applyFont="1" applyFill="1" applyBorder="1" applyAlignment="1">
      <alignment vertical="center"/>
    </xf>
    <xf numFmtId="176" fontId="24" fillId="4" borderId="21" xfId="0" applyNumberFormat="1" applyFont="1" applyFill="1" applyBorder="1" applyAlignment="1">
      <alignment vertical="center"/>
    </xf>
    <xf numFmtId="0" fontId="1" fillId="0" borderId="39" xfId="0" applyFont="1" applyBorder="1" applyAlignment="1">
      <alignment horizontal="distributed" vertical="center" indent="1"/>
    </xf>
    <xf numFmtId="0" fontId="1" fillId="0" borderId="38" xfId="0" applyFont="1" applyBorder="1" applyAlignment="1">
      <alignment horizontal="distributed" vertical="center" indent="1"/>
    </xf>
    <xf numFmtId="0" fontId="1" fillId="0" borderId="9" xfId="0" applyFont="1" applyBorder="1" applyAlignment="1">
      <alignment horizontal="distributed" vertical="center" indent="1"/>
    </xf>
    <xf numFmtId="0" fontId="1" fillId="0" borderId="33" xfId="0" applyFont="1" applyBorder="1" applyAlignment="1">
      <alignment horizontal="distributed" vertical="center" indent="1"/>
    </xf>
    <xf numFmtId="0" fontId="1" fillId="0" borderId="15" xfId="0" applyFont="1" applyBorder="1" applyAlignment="1">
      <alignment horizontal="distributed" vertical="center" indent="1"/>
    </xf>
    <xf numFmtId="0" fontId="1" fillId="0" borderId="16" xfId="0" applyFont="1" applyBorder="1" applyAlignment="1">
      <alignment horizontal="distributed" vertical="center" indent="1"/>
    </xf>
    <xf numFmtId="0" fontId="1" fillId="0" borderId="39" xfId="0" applyFont="1" applyBorder="1" applyAlignment="1">
      <alignment horizontal="distributed" vertical="center"/>
    </xf>
    <xf numFmtId="0" fontId="1" fillId="0" borderId="38" xfId="0" applyFont="1" applyBorder="1" applyAlignment="1">
      <alignment horizontal="distributed" vertical="center"/>
    </xf>
    <xf numFmtId="0" fontId="1" fillId="0" borderId="9" xfId="0" applyFont="1" applyBorder="1" applyAlignment="1">
      <alignment horizontal="distributed" vertical="center"/>
    </xf>
    <xf numFmtId="176" fontId="24" fillId="0" borderId="18" xfId="0" applyNumberFormat="1" applyFont="1" applyFill="1" applyBorder="1" applyAlignment="1">
      <alignment vertical="center"/>
    </xf>
    <xf numFmtId="176" fontId="24" fillId="0" borderId="19" xfId="0" applyNumberFormat="1" applyFont="1" applyFill="1" applyBorder="1" applyAlignment="1">
      <alignment vertical="center"/>
    </xf>
    <xf numFmtId="176" fontId="24" fillId="0" borderId="22" xfId="0" applyNumberFormat="1" applyFont="1" applyFill="1" applyBorder="1" applyAlignment="1">
      <alignment vertical="center"/>
    </xf>
    <xf numFmtId="0" fontId="1" fillId="0" borderId="37" xfId="0" applyFont="1" applyBorder="1" applyAlignment="1">
      <alignment horizontal="distributed" vertical="center" shrinkToFit="1"/>
    </xf>
    <xf numFmtId="0" fontId="1" fillId="0" borderId="35" xfId="0" applyFont="1" applyBorder="1" applyAlignment="1">
      <alignment horizontal="distributed" vertical="center" shrinkToFit="1"/>
    </xf>
    <xf numFmtId="38" fontId="1" fillId="0" borderId="0" xfId="2" applyFont="1" applyAlignment="1">
      <alignment horizontal="center" vertical="center"/>
    </xf>
    <xf numFmtId="0" fontId="24" fillId="0" borderId="39" xfId="0" applyFont="1" applyFill="1" applyBorder="1" applyAlignment="1">
      <alignment horizontal="center" vertical="center" wrapText="1"/>
    </xf>
    <xf numFmtId="0" fontId="24" fillId="0" borderId="38" xfId="0" applyFont="1" applyFill="1" applyBorder="1" applyAlignment="1">
      <alignment horizontal="center" vertical="center" wrapText="1"/>
    </xf>
    <xf numFmtId="0" fontId="24" fillId="0" borderId="45"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46"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15"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0" borderId="37" xfId="0" applyFont="1" applyFill="1" applyBorder="1" applyAlignment="1">
      <alignment horizontal="center" vertical="center" shrinkToFit="1"/>
    </xf>
    <xf numFmtId="0" fontId="24" fillId="0" borderId="36" xfId="0" applyFont="1" applyFill="1" applyBorder="1" applyAlignment="1">
      <alignment horizontal="center" vertical="center" shrinkToFit="1"/>
    </xf>
    <xf numFmtId="0" fontId="24" fillId="0" borderId="47" xfId="0" applyFont="1" applyFill="1" applyBorder="1" applyAlignment="1">
      <alignment horizontal="center" vertical="center" shrinkToFit="1"/>
    </xf>
    <xf numFmtId="176" fontId="24" fillId="4" borderId="37" xfId="0" applyNumberFormat="1" applyFont="1" applyFill="1" applyBorder="1" applyAlignment="1">
      <alignment vertical="center"/>
    </xf>
    <xf numFmtId="176" fontId="24" fillId="4" borderId="36" xfId="0" applyNumberFormat="1" applyFont="1" applyFill="1" applyBorder="1" applyAlignment="1">
      <alignment vertical="center"/>
    </xf>
    <xf numFmtId="176" fontId="24" fillId="4" borderId="35" xfId="0" applyNumberFormat="1" applyFont="1" applyFill="1" applyBorder="1" applyAlignment="1">
      <alignment vertical="center"/>
    </xf>
    <xf numFmtId="176" fontId="24" fillId="0" borderId="37" xfId="0" applyNumberFormat="1" applyFont="1" applyFill="1" applyBorder="1" applyAlignment="1">
      <alignment vertical="center"/>
    </xf>
    <xf numFmtId="176" fontId="24" fillId="0" borderId="36" xfId="0" applyNumberFormat="1" applyFont="1" applyFill="1" applyBorder="1" applyAlignment="1">
      <alignment vertical="center"/>
    </xf>
    <xf numFmtId="176" fontId="24" fillId="0" borderId="47" xfId="0" applyNumberFormat="1" applyFont="1" applyFill="1" applyBorder="1" applyAlignment="1">
      <alignment vertical="center"/>
    </xf>
    <xf numFmtId="176" fontId="24" fillId="0" borderId="20" xfId="0" applyNumberFormat="1" applyFont="1" applyFill="1" applyBorder="1" applyAlignment="1">
      <alignment vertical="center"/>
    </xf>
    <xf numFmtId="176" fontId="24" fillId="0" borderId="20" xfId="0" applyNumberFormat="1" applyFont="1" applyFill="1" applyBorder="1" applyAlignment="1">
      <alignment horizontal="center" vertical="center"/>
    </xf>
    <xf numFmtId="176" fontId="24" fillId="0" borderId="19" xfId="0" applyNumberFormat="1" applyFont="1" applyFill="1" applyBorder="1" applyAlignment="1">
      <alignment horizontal="center" vertical="center"/>
    </xf>
    <xf numFmtId="176" fontId="24" fillId="0" borderId="22" xfId="0" applyNumberFormat="1" applyFont="1" applyFill="1" applyBorder="1" applyAlignment="1">
      <alignment horizontal="center" vertical="center"/>
    </xf>
    <xf numFmtId="176" fontId="24" fillId="0" borderId="34" xfId="0" applyNumberFormat="1" applyFont="1" applyFill="1" applyBorder="1" applyAlignment="1">
      <alignment vertical="center"/>
    </xf>
    <xf numFmtId="0" fontId="19" fillId="0" borderId="33" xfId="0" applyFont="1" applyBorder="1" applyAlignment="1">
      <alignment horizontal="center" vertical="center"/>
    </xf>
    <xf numFmtId="0" fontId="19" fillId="0" borderId="15" xfId="0" applyFont="1" applyBorder="1" applyAlignment="1">
      <alignment horizontal="center" vertical="center"/>
    </xf>
    <xf numFmtId="177" fontId="24" fillId="0" borderId="33" xfId="0" applyNumberFormat="1" applyFont="1" applyBorder="1" applyAlignment="1">
      <alignment vertical="center"/>
    </xf>
    <xf numFmtId="177" fontId="24" fillId="0" borderId="15" xfId="0" applyNumberFormat="1" applyFont="1" applyBorder="1" applyAlignment="1">
      <alignment vertical="center"/>
    </xf>
    <xf numFmtId="177" fontId="24" fillId="0" borderId="16" xfId="0" applyNumberFormat="1" applyFont="1" applyBorder="1" applyAlignment="1">
      <alignment vertical="center"/>
    </xf>
    <xf numFmtId="177" fontId="24" fillId="0" borderId="1" xfId="0" applyNumberFormat="1" applyFont="1" applyBorder="1" applyAlignment="1">
      <alignment horizontal="right" vertical="center"/>
    </xf>
    <xf numFmtId="177" fontId="24" fillId="0" borderId="2" xfId="0" applyNumberFormat="1" applyFont="1" applyBorder="1" applyAlignment="1">
      <alignment horizontal="right" vertical="center"/>
    </xf>
    <xf numFmtId="177" fontId="24" fillId="0" borderId="30" xfId="0" applyNumberFormat="1" applyFont="1" applyBorder="1" applyAlignment="1">
      <alignment horizontal="right" vertical="center"/>
    </xf>
    <xf numFmtId="177" fontId="24" fillId="0" borderId="26" xfId="0" applyNumberFormat="1" applyFont="1" applyBorder="1" applyAlignment="1">
      <alignment horizontal="right" vertical="center"/>
    </xf>
    <xf numFmtId="177" fontId="24" fillId="0" borderId="3" xfId="0" applyNumberFormat="1" applyFont="1" applyBorder="1" applyAlignment="1">
      <alignment horizontal="right" vertical="center"/>
    </xf>
    <xf numFmtId="176" fontId="24" fillId="0" borderId="37" xfId="0" applyNumberFormat="1" applyFont="1" applyFill="1" applyBorder="1" applyAlignment="1">
      <alignment horizontal="center" vertical="center"/>
    </xf>
    <xf numFmtId="176" fontId="24" fillId="0" borderId="36" xfId="0" applyNumberFormat="1" applyFont="1" applyFill="1" applyBorder="1" applyAlignment="1">
      <alignment horizontal="center" vertical="center"/>
    </xf>
    <xf numFmtId="176" fontId="24" fillId="0" borderId="47" xfId="0" applyNumberFormat="1" applyFont="1" applyFill="1" applyBorder="1" applyAlignment="1">
      <alignment horizontal="center" vertical="center"/>
    </xf>
    <xf numFmtId="177" fontId="24" fillId="0" borderId="25" xfId="0" applyNumberFormat="1" applyFont="1" applyBorder="1" applyAlignment="1">
      <alignment horizontal="right" vertical="center"/>
    </xf>
    <xf numFmtId="177" fontId="24" fillId="0" borderId="28" xfId="0" applyNumberFormat="1" applyFont="1" applyBorder="1" applyAlignment="1">
      <alignment horizontal="right" vertical="center"/>
    </xf>
    <xf numFmtId="0" fontId="19" fillId="0" borderId="27" xfId="0" applyFont="1" applyBorder="1" applyAlignment="1">
      <alignment horizontal="distributed" vertical="center"/>
    </xf>
    <xf numFmtId="0" fontId="19" fillId="0" borderId="25" xfId="0" applyFont="1" applyBorder="1" applyAlignment="1">
      <alignment horizontal="distributed" vertical="center"/>
    </xf>
    <xf numFmtId="177" fontId="24" fillId="0" borderId="24" xfId="0" applyNumberFormat="1" applyFont="1" applyBorder="1" applyAlignment="1">
      <alignment vertical="center"/>
    </xf>
    <xf numFmtId="177" fontId="24" fillId="0" borderId="25" xfId="0" applyNumberFormat="1" applyFont="1" applyBorder="1" applyAlignment="1">
      <alignment vertical="center"/>
    </xf>
    <xf numFmtId="177" fontId="24" fillId="0" borderId="28" xfId="0" applyNumberFormat="1" applyFont="1" applyBorder="1" applyAlignment="1">
      <alignment vertical="center"/>
    </xf>
    <xf numFmtId="177" fontId="24" fillId="0" borderId="24" xfId="0" applyNumberFormat="1" applyFont="1" applyBorder="1" applyAlignment="1">
      <alignment horizontal="right" vertical="center"/>
    </xf>
    <xf numFmtId="0" fontId="19" fillId="4" borderId="39" xfId="0" applyFont="1" applyFill="1" applyBorder="1" applyAlignment="1">
      <alignment horizontal="distributed" vertical="center"/>
    </xf>
    <xf numFmtId="0" fontId="19" fillId="4" borderId="38" xfId="0" applyFont="1" applyFill="1" applyBorder="1" applyAlignment="1">
      <alignment horizontal="distributed" vertical="center"/>
    </xf>
    <xf numFmtId="177" fontId="24" fillId="4" borderId="39" xfId="0" applyNumberFormat="1" applyFont="1" applyFill="1" applyBorder="1" applyAlignment="1">
      <alignment vertical="center"/>
    </xf>
    <xf numFmtId="177" fontId="24" fillId="4" borderId="38" xfId="0" applyNumberFormat="1" applyFont="1" applyFill="1" applyBorder="1" applyAlignment="1">
      <alignment vertical="center"/>
    </xf>
    <xf numFmtId="177" fontId="24" fillId="4" borderId="9" xfId="0" applyNumberFormat="1" applyFont="1" applyFill="1" applyBorder="1" applyAlignment="1">
      <alignment vertical="center"/>
    </xf>
    <xf numFmtId="177" fontId="24" fillId="4" borderId="18" xfId="0" applyNumberFormat="1" applyFont="1" applyFill="1" applyBorder="1" applyAlignment="1">
      <alignment horizontal="right" vertical="center"/>
    </xf>
    <xf numFmtId="177" fontId="24" fillId="4" borderId="19" xfId="0" applyNumberFormat="1" applyFont="1" applyFill="1" applyBorder="1" applyAlignment="1">
      <alignment horizontal="right" vertical="center"/>
    </xf>
    <xf numFmtId="177" fontId="24" fillId="4" borderId="7" xfId="0" applyNumberFormat="1" applyFont="1" applyFill="1" applyBorder="1" applyAlignment="1">
      <alignment horizontal="right" vertical="center"/>
    </xf>
    <xf numFmtId="177" fontId="24" fillId="4" borderId="21" xfId="0" applyNumberFormat="1" applyFont="1" applyFill="1" applyBorder="1" applyAlignment="1">
      <alignment horizontal="right" vertical="center"/>
    </xf>
    <xf numFmtId="0" fontId="19" fillId="0" borderId="37" xfId="0" applyFont="1" applyBorder="1" applyAlignment="1">
      <alignment horizontal="distributed" vertical="center"/>
    </xf>
    <xf numFmtId="0" fontId="19" fillId="0" borderId="36" xfId="0" applyFont="1" applyBorder="1" applyAlignment="1">
      <alignment horizontal="distributed" vertical="center"/>
    </xf>
    <xf numFmtId="177" fontId="24" fillId="0" borderId="34" xfId="0" applyNumberFormat="1" applyFont="1" applyBorder="1" applyAlignment="1">
      <alignment vertical="center"/>
    </xf>
    <xf numFmtId="177" fontId="24" fillId="0" borderId="36" xfId="0" applyNumberFormat="1" applyFont="1" applyBorder="1" applyAlignment="1">
      <alignment vertical="center"/>
    </xf>
    <xf numFmtId="177" fontId="24" fillId="0" borderId="35" xfId="0" applyNumberFormat="1" applyFont="1" applyBorder="1" applyAlignment="1">
      <alignment vertical="center"/>
    </xf>
    <xf numFmtId="177" fontId="24" fillId="0" borderId="13" xfId="0" applyNumberFormat="1" applyFont="1" applyBorder="1" applyAlignment="1">
      <alignment horizontal="right" vertical="center"/>
    </xf>
    <xf numFmtId="0" fontId="19" fillId="0" borderId="41" xfId="0" applyFont="1" applyBorder="1" applyAlignment="1">
      <alignment horizontal="center" vertical="center" shrinkToFit="1"/>
    </xf>
    <xf numFmtId="0" fontId="19" fillId="0" borderId="42" xfId="0" applyFont="1" applyBorder="1" applyAlignment="1">
      <alignment horizontal="center" vertical="center" shrinkToFit="1"/>
    </xf>
    <xf numFmtId="177" fontId="24" fillId="0" borderId="43" xfId="0" applyNumberFormat="1" applyFont="1" applyBorder="1" applyAlignment="1">
      <alignment vertical="center"/>
    </xf>
    <xf numFmtId="177" fontId="24" fillId="0" borderId="42" xfId="0" applyNumberFormat="1" applyFont="1" applyBorder="1" applyAlignment="1">
      <alignment vertical="center"/>
    </xf>
    <xf numFmtId="177" fontId="24" fillId="0" borderId="44" xfId="0" applyNumberFormat="1" applyFont="1" applyBorder="1" applyAlignment="1">
      <alignment vertical="center"/>
    </xf>
    <xf numFmtId="177" fontId="24" fillId="0" borderId="34" xfId="0" applyNumberFormat="1" applyFont="1" applyBorder="1" applyAlignment="1">
      <alignment horizontal="right" vertical="center"/>
    </xf>
    <xf numFmtId="177" fontId="24" fillId="0" borderId="36" xfId="0" applyNumberFormat="1" applyFont="1" applyBorder="1" applyAlignment="1">
      <alignment horizontal="right" vertical="center"/>
    </xf>
    <xf numFmtId="177" fontId="24" fillId="0" borderId="37" xfId="0" applyNumberFormat="1" applyFont="1" applyBorder="1" applyAlignment="1">
      <alignment horizontal="right" vertical="center"/>
    </xf>
    <xf numFmtId="177" fontId="24" fillId="0" borderId="35" xfId="0" applyNumberFormat="1" applyFont="1" applyBorder="1" applyAlignment="1">
      <alignment horizontal="right" vertical="center"/>
    </xf>
    <xf numFmtId="0" fontId="19" fillId="4" borderId="32" xfId="0" applyFont="1" applyFill="1" applyBorder="1" applyAlignment="1">
      <alignment horizontal="distributed" vertical="center"/>
    </xf>
    <xf numFmtId="0" fontId="19" fillId="4" borderId="0" xfId="0" applyFont="1" applyFill="1" applyBorder="1" applyAlignment="1">
      <alignment horizontal="distributed" vertical="center"/>
    </xf>
    <xf numFmtId="177" fontId="24" fillId="4" borderId="32" xfId="0" applyNumberFormat="1" applyFont="1" applyFill="1" applyBorder="1" applyAlignment="1">
      <alignment vertical="center"/>
    </xf>
    <xf numFmtId="177" fontId="24" fillId="4" borderId="0" xfId="0" applyNumberFormat="1" applyFont="1" applyFill="1" applyBorder="1" applyAlignment="1">
      <alignment vertical="center"/>
    </xf>
    <xf numFmtId="177" fontId="24" fillId="4" borderId="40" xfId="0" applyNumberFormat="1" applyFont="1" applyFill="1" applyBorder="1" applyAlignment="1">
      <alignment vertical="center"/>
    </xf>
    <xf numFmtId="177" fontId="24" fillId="4" borderId="20" xfId="0" applyNumberFormat="1" applyFont="1" applyFill="1" applyBorder="1" applyAlignment="1">
      <alignment horizontal="right" vertical="center"/>
    </xf>
    <xf numFmtId="0" fontId="19" fillId="0" borderId="27" xfId="0" applyFont="1" applyBorder="1" applyAlignment="1">
      <alignment horizontal="center" vertical="center" shrinkToFit="1"/>
    </xf>
    <xf numFmtId="0" fontId="0" fillId="0" borderId="25" xfId="0" applyFont="1" applyBorder="1">
      <alignment vertical="center"/>
    </xf>
    <xf numFmtId="177" fontId="24" fillId="0" borderId="27" xfId="0" applyNumberFormat="1" applyFont="1" applyBorder="1" applyAlignment="1">
      <alignment horizontal="right" vertical="center"/>
    </xf>
    <xf numFmtId="0" fontId="24" fillId="0" borderId="34" xfId="0" applyFont="1" applyBorder="1" applyAlignment="1">
      <alignment horizontal="distributed" vertical="center"/>
    </xf>
    <xf numFmtId="0" fontId="24" fillId="0" borderId="35" xfId="0" applyFont="1" applyBorder="1" applyAlignment="1">
      <alignment horizontal="distributed" vertical="center"/>
    </xf>
    <xf numFmtId="177" fontId="24" fillId="0" borderId="47" xfId="0" applyNumberFormat="1" applyFont="1" applyBorder="1" applyAlignment="1">
      <alignment vertical="center"/>
    </xf>
    <xf numFmtId="177" fontId="24" fillId="0" borderId="37" xfId="0" applyNumberFormat="1" applyFont="1" applyBorder="1" applyAlignment="1">
      <alignment vertical="center"/>
    </xf>
    <xf numFmtId="177" fontId="24" fillId="4" borderId="37" xfId="0" applyNumberFormat="1" applyFont="1" applyFill="1" applyBorder="1" applyAlignment="1">
      <alignment vertical="center"/>
    </xf>
    <xf numFmtId="177" fontId="24" fillId="4" borderId="36" xfId="0" applyNumberFormat="1" applyFont="1" applyFill="1" applyBorder="1" applyAlignment="1">
      <alignment vertical="center"/>
    </xf>
    <xf numFmtId="177" fontId="24" fillId="4" borderId="47" xfId="0" applyNumberFormat="1" applyFont="1" applyFill="1" applyBorder="1" applyAlignment="1">
      <alignment vertical="center"/>
    </xf>
    <xf numFmtId="9" fontId="24" fillId="0" borderId="37" xfId="3" applyFont="1" applyFill="1" applyBorder="1" applyAlignment="1">
      <alignment vertical="center"/>
    </xf>
    <xf numFmtId="9" fontId="24" fillId="0" borderId="35" xfId="3" applyFont="1" applyFill="1" applyBorder="1" applyAlignment="1">
      <alignment vertical="center"/>
    </xf>
    <xf numFmtId="0" fontId="19" fillId="0" borderId="39" xfId="0" applyFont="1" applyBorder="1" applyAlignment="1">
      <alignment horizontal="center" vertical="center"/>
    </xf>
    <xf numFmtId="0" fontId="19" fillId="0" borderId="38" xfId="0" applyFont="1" applyBorder="1" applyAlignment="1">
      <alignment horizontal="center" vertical="center"/>
    </xf>
    <xf numFmtId="0" fontId="19" fillId="0" borderId="9" xfId="0" applyFont="1" applyBorder="1" applyAlignment="1">
      <alignment horizontal="center" vertical="center"/>
    </xf>
    <xf numFmtId="0" fontId="19" fillId="0" borderId="16" xfId="0" applyFont="1" applyBorder="1" applyAlignment="1">
      <alignment horizontal="center" vertical="center"/>
    </xf>
    <xf numFmtId="0" fontId="19" fillId="0" borderId="34" xfId="0" applyFont="1" applyBorder="1" applyAlignment="1">
      <alignment horizontal="center" vertical="center"/>
    </xf>
    <xf numFmtId="0" fontId="19" fillId="0" borderId="36" xfId="0" applyFont="1" applyBorder="1" applyAlignment="1">
      <alignment horizontal="center" vertical="center"/>
    </xf>
    <xf numFmtId="0" fontId="19" fillId="0" borderId="13" xfId="0" applyFont="1" applyBorder="1" applyAlignment="1">
      <alignment horizontal="center" vertical="center"/>
    </xf>
    <xf numFmtId="0" fontId="19" fillId="0" borderId="37" xfId="0" applyFont="1" applyBorder="1" applyAlignment="1">
      <alignment horizontal="center" vertical="center"/>
    </xf>
    <xf numFmtId="0" fontId="19" fillId="0" borderId="35" xfId="0" applyFont="1" applyBorder="1" applyAlignment="1">
      <alignment horizontal="center" vertical="center"/>
    </xf>
    <xf numFmtId="177" fontId="24" fillId="4" borderId="31" xfId="0" applyNumberFormat="1" applyFont="1" applyFill="1" applyBorder="1" applyAlignment="1">
      <alignment vertical="center"/>
    </xf>
    <xf numFmtId="177" fontId="24" fillId="4" borderId="2" xfId="0" applyNumberFormat="1" applyFont="1" applyFill="1" applyBorder="1" applyAlignment="1">
      <alignment vertical="center"/>
    </xf>
    <xf numFmtId="177" fontId="24" fillId="4" borderId="48" xfId="0" applyNumberFormat="1" applyFont="1" applyFill="1" applyBorder="1" applyAlignment="1">
      <alignment vertical="center"/>
    </xf>
    <xf numFmtId="0" fontId="24" fillId="0" borderId="18" xfId="0" applyFont="1" applyFill="1" applyBorder="1" applyAlignment="1">
      <alignment horizontal="distributed" vertical="center"/>
    </xf>
    <xf numFmtId="0" fontId="24" fillId="0" borderId="21" xfId="0" applyFont="1" applyFill="1" applyBorder="1" applyAlignment="1">
      <alignment horizontal="distributed" vertical="center"/>
    </xf>
    <xf numFmtId="177" fontId="24" fillId="0" borderId="18" xfId="0" applyNumberFormat="1" applyFont="1" applyBorder="1" applyAlignment="1">
      <alignment vertical="center"/>
    </xf>
    <xf numFmtId="177" fontId="24" fillId="0" borderId="19" xfId="0" applyNumberFormat="1" applyFont="1" applyBorder="1" applyAlignment="1">
      <alignment vertical="center"/>
    </xf>
    <xf numFmtId="177" fontId="24" fillId="0" borderId="22" xfId="0" applyNumberFormat="1" applyFont="1" applyBorder="1" applyAlignment="1">
      <alignment vertical="center"/>
    </xf>
    <xf numFmtId="177" fontId="24" fillId="0" borderId="20" xfId="0" applyNumberFormat="1" applyFont="1" applyBorder="1" applyAlignment="1">
      <alignment vertical="center"/>
    </xf>
    <xf numFmtId="177" fontId="24" fillId="4" borderId="20" xfId="0" applyNumberFormat="1" applyFont="1" applyFill="1" applyBorder="1" applyAlignment="1">
      <alignment vertical="center"/>
    </xf>
    <xf numFmtId="177" fontId="24" fillId="4" borderId="19" xfId="0" applyNumberFormat="1" applyFont="1" applyFill="1" applyBorder="1" applyAlignment="1">
      <alignment vertical="center"/>
    </xf>
    <xf numFmtId="177" fontId="24" fillId="4" borderId="22" xfId="0" applyNumberFormat="1" applyFont="1" applyFill="1" applyBorder="1" applyAlignment="1">
      <alignment vertical="center"/>
    </xf>
    <xf numFmtId="9" fontId="24" fillId="0" borderId="20" xfId="3" applyFont="1" applyFill="1" applyBorder="1" applyAlignment="1">
      <alignment vertical="center"/>
    </xf>
    <xf numFmtId="9" fontId="24" fillId="0" borderId="21" xfId="3" applyFont="1" applyFill="1" applyBorder="1" applyAlignment="1">
      <alignment vertical="center"/>
    </xf>
    <xf numFmtId="177" fontId="24" fillId="0" borderId="21" xfId="0" applyNumberFormat="1" applyFont="1" applyBorder="1" applyAlignment="1">
      <alignment vertical="center"/>
    </xf>
    <xf numFmtId="9" fontId="24" fillId="4" borderId="31" xfId="3" applyFont="1" applyFill="1" applyBorder="1" applyAlignment="1">
      <alignment vertical="center"/>
    </xf>
    <xf numFmtId="9" fontId="24" fillId="4" borderId="3" xfId="3" applyFont="1" applyFill="1" applyBorder="1" applyAlignment="1">
      <alignment vertical="center"/>
    </xf>
    <xf numFmtId="177" fontId="24" fillId="4" borderId="1" xfId="0" applyNumberFormat="1" applyFont="1" applyFill="1" applyBorder="1" applyAlignment="1">
      <alignment vertical="center"/>
    </xf>
    <xf numFmtId="177" fontId="24" fillId="4" borderId="3" xfId="0" applyNumberFormat="1" applyFont="1" applyFill="1" applyBorder="1" applyAlignment="1">
      <alignment vertical="center"/>
    </xf>
    <xf numFmtId="0" fontId="24" fillId="4" borderId="4" xfId="0" applyFont="1" applyFill="1" applyBorder="1" applyAlignment="1">
      <alignment horizontal="distributed" vertical="center"/>
    </xf>
    <xf numFmtId="0" fontId="24" fillId="4" borderId="29" xfId="0" applyFont="1" applyFill="1" applyBorder="1" applyAlignment="1">
      <alignment horizontal="distributed" vertical="center"/>
    </xf>
    <xf numFmtId="0" fontId="24" fillId="0" borderId="23" xfId="0" applyFont="1" applyBorder="1" applyAlignment="1">
      <alignment horizontal="distributed" vertical="center"/>
    </xf>
    <xf numFmtId="177" fontId="24" fillId="0" borderId="34" xfId="0" applyNumberFormat="1" applyFont="1" applyFill="1" applyBorder="1" applyAlignment="1">
      <alignment vertical="center"/>
    </xf>
    <xf numFmtId="177" fontId="24" fillId="0" borderId="36" xfId="0" applyNumberFormat="1" applyFont="1" applyFill="1" applyBorder="1" applyAlignment="1">
      <alignment vertical="center"/>
    </xf>
    <xf numFmtId="177" fontId="24" fillId="0" borderId="47" xfId="0" applyNumberFormat="1" applyFont="1" applyFill="1" applyBorder="1" applyAlignment="1">
      <alignment vertical="center"/>
    </xf>
    <xf numFmtId="177" fontId="24" fillId="0" borderId="37" xfId="0" applyNumberFormat="1" applyFont="1" applyFill="1" applyBorder="1" applyAlignment="1">
      <alignment vertical="center"/>
    </xf>
    <xf numFmtId="9" fontId="24" fillId="0" borderId="27" xfId="3" applyFont="1" applyFill="1" applyBorder="1" applyAlignment="1">
      <alignment vertical="center"/>
    </xf>
    <xf numFmtId="9" fontId="24" fillId="0" borderId="28" xfId="3" applyFont="1" applyFill="1" applyBorder="1" applyAlignment="1">
      <alignment vertical="center"/>
    </xf>
    <xf numFmtId="9" fontId="24" fillId="0" borderId="20" xfId="3" applyFont="1" applyBorder="1" applyAlignment="1">
      <alignment vertical="center"/>
    </xf>
    <xf numFmtId="9" fontId="24" fillId="0" borderId="21" xfId="3" applyFont="1" applyBorder="1" applyAlignment="1">
      <alignment vertical="center"/>
    </xf>
    <xf numFmtId="0" fontId="24" fillId="0" borderId="17" xfId="0" applyFont="1" applyBorder="1" applyAlignment="1">
      <alignment horizontal="distributed" vertical="center"/>
    </xf>
    <xf numFmtId="177" fontId="24" fillId="0" borderId="18" xfId="0" applyNumberFormat="1" applyFont="1" applyFill="1" applyBorder="1" applyAlignment="1">
      <alignment vertical="center"/>
    </xf>
    <xf numFmtId="177" fontId="24" fillId="0" borderId="19" xfId="0" applyNumberFormat="1" applyFont="1" applyFill="1" applyBorder="1" applyAlignment="1">
      <alignment vertical="center"/>
    </xf>
    <xf numFmtId="177" fontId="24" fillId="0" borderId="22" xfId="0" applyNumberFormat="1" applyFont="1" applyFill="1" applyBorder="1" applyAlignment="1">
      <alignment vertical="center"/>
    </xf>
    <xf numFmtId="177" fontId="24" fillId="0" borderId="20" xfId="0" applyNumberFormat="1" applyFont="1" applyFill="1" applyBorder="1" applyAlignment="1">
      <alignment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4" borderId="14" xfId="0" applyFont="1" applyFill="1" applyBorder="1" applyAlignment="1">
      <alignment horizontal="center" vertical="center" shrinkToFit="1"/>
    </xf>
    <xf numFmtId="0" fontId="24" fillId="4" borderId="15" xfId="0" applyFont="1" applyFill="1" applyBorder="1" applyAlignment="1">
      <alignment horizontal="center" vertical="center" shrinkToFit="1"/>
    </xf>
    <xf numFmtId="0" fontId="1" fillId="0" borderId="0" xfId="0" applyFont="1" applyAlignment="1">
      <alignment horizontal="center" vertical="center"/>
    </xf>
    <xf numFmtId="0" fontId="24" fillId="0" borderId="4" xfId="0" applyFont="1" applyBorder="1" applyAlignment="1">
      <alignment horizontal="center" vertical="center"/>
    </xf>
    <xf numFmtId="0" fontId="24" fillId="0" borderId="10"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6" xfId="0" applyFont="1" applyBorder="1" applyAlignment="1">
      <alignment horizontal="center" vertical="center" shrinkToFit="1"/>
    </xf>
    <xf numFmtId="0" fontId="24" fillId="4" borderId="6" xfId="0" applyFont="1" applyFill="1" applyBorder="1" applyAlignment="1">
      <alignment horizontal="center" vertical="center" shrinkToFit="1"/>
    </xf>
    <xf numFmtId="0" fontId="24" fillId="4" borderId="8" xfId="0" applyFont="1" applyFill="1" applyBorder="1" applyAlignment="1">
      <alignment horizontal="center" vertical="center" shrinkToFit="1"/>
    </xf>
    <xf numFmtId="0" fontId="24" fillId="0" borderId="8"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4" xfId="0" applyFont="1" applyBorder="1" applyAlignment="1">
      <alignment vertical="center"/>
    </xf>
    <xf numFmtId="0" fontId="24" fillId="0" borderId="14"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0" xfId="0" applyFont="1" applyBorder="1" applyAlignment="1">
      <alignment horizontal="center" vertical="center" shrinkToFit="1"/>
    </xf>
    <xf numFmtId="0" fontId="3" fillId="0" borderId="0" xfId="0" applyFont="1" applyBorder="1" applyAlignment="1">
      <alignment vertical="center"/>
    </xf>
    <xf numFmtId="0" fontId="19" fillId="0" borderId="0" xfId="0" applyFont="1" applyAlignment="1">
      <alignment horizontal="left" vertical="center" wrapText="1"/>
    </xf>
    <xf numFmtId="0" fontId="19" fillId="0" borderId="0" xfId="0" applyFont="1" applyAlignment="1">
      <alignment horizontal="left" vertical="top" wrapText="1"/>
    </xf>
    <xf numFmtId="0" fontId="11" fillId="0" borderId="0" xfId="0" applyFont="1" applyAlignment="1">
      <alignment vertical="center" wrapText="1"/>
    </xf>
    <xf numFmtId="0" fontId="31" fillId="0" borderId="0" xfId="0" applyFont="1" applyAlignment="1">
      <alignment horizontal="justify" vertical="justify" wrapText="1"/>
    </xf>
    <xf numFmtId="0" fontId="32" fillId="0" borderId="0" xfId="0" applyFont="1" applyAlignment="1">
      <alignment vertical="center"/>
    </xf>
    <xf numFmtId="0" fontId="17" fillId="0" borderId="39" xfId="0" applyFont="1" applyBorder="1" applyAlignment="1">
      <alignment horizontal="center" vertical="center"/>
    </xf>
    <xf numFmtId="0" fontId="17" fillId="0" borderId="38" xfId="0" applyFont="1" applyBorder="1" applyAlignment="1">
      <alignment horizontal="center" vertical="center"/>
    </xf>
    <xf numFmtId="0" fontId="17" fillId="0" borderId="33" xfId="0" applyFont="1" applyBorder="1" applyAlignment="1">
      <alignment horizontal="center" vertical="center"/>
    </xf>
    <xf numFmtId="0" fontId="17" fillId="0" borderId="15" xfId="0" applyFont="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178" fontId="25" fillId="0" borderId="0" xfId="0" applyNumberFormat="1" applyFont="1" applyAlignment="1">
      <alignment horizontal="left" vertical="center" wrapText="1"/>
    </xf>
    <xf numFmtId="0" fontId="0" fillId="0" borderId="0" xfId="0" applyFont="1" applyBorder="1" applyAlignment="1">
      <alignment horizontal="left" vertical="center" wrapText="1"/>
    </xf>
    <xf numFmtId="0" fontId="6" fillId="0" borderId="0" xfId="0" applyFont="1" applyBorder="1" applyAlignment="1">
      <alignment horizontal="left" vertical="center" wrapText="1"/>
    </xf>
    <xf numFmtId="0" fontId="26" fillId="0" borderId="0" xfId="0" applyFont="1" applyBorder="1" applyAlignment="1">
      <alignment horizontal="left" vertical="center"/>
    </xf>
    <xf numFmtId="0" fontId="0" fillId="0" borderId="0" xfId="0" applyFont="1" applyBorder="1" applyAlignment="1">
      <alignment horizontal="left" vertical="center" shrinkToFit="1"/>
    </xf>
    <xf numFmtId="0" fontId="6" fillId="0" borderId="0" xfId="0" applyFont="1" applyBorder="1" applyAlignment="1">
      <alignment horizontal="left" vertical="center" shrinkToFit="1"/>
    </xf>
    <xf numFmtId="0" fontId="0" fillId="0" borderId="0" xfId="0" applyFont="1" applyBorder="1" applyAlignment="1">
      <alignment horizontal="left" vertical="center" wrapText="1" shrinkToFit="1"/>
    </xf>
    <xf numFmtId="0" fontId="0" fillId="0" borderId="0" xfId="0" applyAlignment="1">
      <alignment horizontal="left" vertical="center" shrinkToFit="1"/>
    </xf>
    <xf numFmtId="0" fontId="0" fillId="0" borderId="0" xfId="0" applyFont="1" applyFill="1" applyBorder="1" applyAlignment="1">
      <alignment horizontal="left" vertical="center" wrapText="1" shrinkToFit="1"/>
    </xf>
    <xf numFmtId="0" fontId="6" fillId="0" borderId="0" xfId="0" applyFont="1" applyFill="1" applyBorder="1" applyAlignment="1">
      <alignment horizontal="left" vertical="center" shrinkToFit="1"/>
    </xf>
    <xf numFmtId="0" fontId="0" fillId="0" borderId="0" xfId="0" applyFont="1" applyBorder="1" applyAlignment="1">
      <alignment horizontal="left" vertical="top" wrapText="1"/>
    </xf>
    <xf numFmtId="0" fontId="6" fillId="0" borderId="0" xfId="0" applyFont="1" applyBorder="1" applyAlignment="1">
      <alignment horizontal="left" vertical="top" wrapText="1"/>
    </xf>
    <xf numFmtId="0" fontId="17" fillId="0" borderId="9" xfId="0" applyFont="1" applyBorder="1" applyAlignment="1">
      <alignment horizontal="center" vertical="center"/>
    </xf>
    <xf numFmtId="0" fontId="17" fillId="0" borderId="16" xfId="0" applyFont="1" applyBorder="1" applyAlignment="1">
      <alignment horizontal="center" vertical="center"/>
    </xf>
  </cellXfs>
  <cellStyles count="4">
    <cellStyle name="パーセント" xfId="3" builtinId="5"/>
    <cellStyle name="桁区切り" xfId="2" builtinId="6"/>
    <cellStyle name="標準" xfId="0" builtinId="0"/>
    <cellStyle name="未定義"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452628380709947E-3"/>
          <c:y val="0.11830168494473155"/>
          <c:w val="0.99225473716192902"/>
          <c:h val="0.75645708970571579"/>
        </c:manualLayout>
      </c:layout>
      <c:barChart>
        <c:barDir val="bar"/>
        <c:grouping val="stacked"/>
        <c:varyColors val="0"/>
        <c:ser>
          <c:idx val="2"/>
          <c:order val="0"/>
          <c:tx>
            <c:strRef>
              <c:f>基金の状況!$BY$62</c:f>
              <c:strCache>
                <c:ptCount val="1"/>
                <c:pt idx="0">
                  <c:v>その他（臨財債等以外）</c:v>
                </c:pt>
              </c:strCache>
            </c:strRef>
          </c:tx>
          <c:spPr>
            <a:solidFill>
              <a:schemeClr val="tx2">
                <a:lumMod val="40000"/>
                <a:lumOff val="60000"/>
              </a:schemeClr>
            </a:solidFill>
            <a:ln w="12700">
              <a:solidFill>
                <a:schemeClr val="tx1"/>
              </a:solidFill>
            </a:ln>
          </c:spPr>
          <c:invertIfNegative val="0"/>
          <c:dLbls>
            <c:dLbl>
              <c:idx val="0"/>
              <c:layout>
                <c:manualLayout>
                  <c:x val="-4.0688779381454678E-3"/>
                  <c:y val="-3.9146879180265316E-3"/>
                </c:manualLayout>
              </c:layout>
              <c:tx>
                <c:rich>
                  <a:bodyPr/>
                  <a:lstStyle/>
                  <a:p>
                    <a:r>
                      <a:rPr lang="ja-JP" altLang="en-US" sz="700">
                        <a:latin typeface="+mn-ea"/>
                        <a:ea typeface="+mn-ea"/>
                      </a:rPr>
                      <a:t>その他（臨財債等以外）</a:t>
                    </a:r>
                    <a:endParaRPr lang="en-US" altLang="ja-JP" sz="800">
                      <a:latin typeface="+mn-ea"/>
                      <a:ea typeface="+mn-ea"/>
                    </a:endParaRPr>
                  </a:p>
                  <a:p>
                    <a:r>
                      <a:rPr lang="ja-JP" altLang="en-US" sz="800">
                        <a:latin typeface="+mn-ea"/>
                        <a:ea typeface="+mn-ea"/>
                      </a:rPr>
                      <a:t>３，０３５</a:t>
                    </a:r>
                    <a:endParaRPr lang="en-US" altLang="ja-JP" sz="800">
                      <a:latin typeface="+mn-ea"/>
                      <a:ea typeface="+mn-ea"/>
                    </a:endParaRPr>
                  </a:p>
                  <a:p>
                    <a:r>
                      <a:rPr lang="ja-JP" altLang="en-US" sz="800">
                        <a:latin typeface="+mn-ea"/>
                        <a:ea typeface="+mn-ea"/>
                      </a:rPr>
                      <a:t>（２，７１３）</a:t>
                    </a:r>
                    <a:endParaRPr lang="en-US" altLang="ja-JP" sz="800">
                      <a:latin typeface="+mn-ea"/>
                      <a:ea typeface="+mn-ea"/>
                    </a:endParaRPr>
                  </a:p>
                </c:rich>
              </c:tx>
              <c:dLblPos val="ctr"/>
              <c:showLegendKey val="0"/>
              <c:showVal val="0"/>
              <c:showCatName val="0"/>
              <c:showSerName val="0"/>
              <c:showPercent val="0"/>
              <c:showBubbleSize val="0"/>
            </c:dLbl>
            <c:dLbl>
              <c:idx val="1"/>
              <c:tx>
                <c:rich>
                  <a:bodyPr/>
                  <a:lstStyle/>
                  <a:p>
                    <a:r>
                      <a:rPr lang="ja-JP" altLang="en-US" sz="800"/>
                      <a:t>その他（臨財債等以外）</a:t>
                    </a:r>
                    <a:r>
                      <a:rPr lang="ja-JP" altLang="en-US"/>
                      <a:t>
２，１７９</a:t>
                    </a:r>
                    <a:endParaRPr lang="en-US" altLang="ja-JP"/>
                  </a:p>
                </c:rich>
              </c:tx>
              <c:showLegendKey val="0"/>
              <c:showVal val="0"/>
              <c:showCatName val="0"/>
              <c:showSerName val="0"/>
              <c:showPercent val="0"/>
              <c:showBubbleSize val="0"/>
            </c:dLbl>
            <c:dLbl>
              <c:idx val="2"/>
              <c:tx>
                <c:rich>
                  <a:bodyPr/>
                  <a:lstStyle/>
                  <a:p>
                    <a:r>
                      <a:rPr lang="ja-JP" altLang="en-US" sz="800"/>
                      <a:t>その他（臨財債等以外）</a:t>
                    </a:r>
                    <a:r>
                      <a:rPr lang="ja-JP" altLang="en-US"/>
                      <a:t>
１，５５６</a:t>
                    </a:r>
                    <a:endParaRPr lang="en-US" altLang="ja-JP"/>
                  </a:p>
                </c:rich>
              </c:tx>
              <c:showLegendKey val="0"/>
              <c:showVal val="0"/>
              <c:showCatName val="0"/>
              <c:showSerName val="0"/>
              <c:showPercent val="0"/>
              <c:showBubbleSize val="0"/>
            </c:dLbl>
            <c:spPr>
              <a:solidFill>
                <a:schemeClr val="bg1"/>
              </a:solidFill>
            </c:spPr>
            <c:showLegendKey val="0"/>
            <c:showVal val="1"/>
            <c:showCatName val="0"/>
            <c:showSerName val="1"/>
            <c:showPercent val="0"/>
            <c:showBubbleSize val="0"/>
            <c:separator>
</c:separator>
            <c:showLeaderLines val="0"/>
          </c:dLbls>
          <c:cat>
            <c:strRef>
              <c:f>基金の状況!$BZ$59</c:f>
              <c:strCache>
                <c:ptCount val="1"/>
                <c:pt idx="0">
                  <c:v>H26末残高</c:v>
                </c:pt>
              </c:strCache>
            </c:strRef>
          </c:cat>
          <c:val>
            <c:numRef>
              <c:f>基金の状況!$BZ$62</c:f>
              <c:numCache>
                <c:formatCode>#,##0;"▲ "#,##0</c:formatCode>
                <c:ptCount val="1"/>
                <c:pt idx="0">
                  <c:v>3035</c:v>
                </c:pt>
              </c:numCache>
            </c:numRef>
          </c:val>
        </c:ser>
        <c:ser>
          <c:idx val="3"/>
          <c:order val="1"/>
          <c:tx>
            <c:strRef>
              <c:f>基金の状況!$BY$63</c:f>
              <c:strCache>
                <c:ptCount val="1"/>
                <c:pt idx="0">
                  <c:v>積立不足額</c:v>
                </c:pt>
              </c:strCache>
            </c:strRef>
          </c:tx>
          <c:spPr>
            <a:pattFill prst="pct5">
              <a:fgClr>
                <a:schemeClr val="accent1"/>
              </a:fgClr>
              <a:bgClr>
                <a:schemeClr val="bg1"/>
              </a:bgClr>
            </a:pattFill>
            <a:ln w="12700">
              <a:solidFill>
                <a:schemeClr val="tx1"/>
              </a:solidFill>
              <a:prstDash val="dash"/>
            </a:ln>
          </c:spPr>
          <c:invertIfNegative val="0"/>
          <c:cat>
            <c:strRef>
              <c:f>基金の状況!$BZ$59</c:f>
              <c:strCache>
                <c:ptCount val="1"/>
                <c:pt idx="0">
                  <c:v>H26末残高</c:v>
                </c:pt>
              </c:strCache>
            </c:strRef>
          </c:cat>
          <c:val>
            <c:numRef>
              <c:f>基金の状況!$BZ$63</c:f>
              <c:numCache>
                <c:formatCode>#,##0;"▲ "#,##0</c:formatCode>
                <c:ptCount val="1"/>
                <c:pt idx="0">
                  <c:v>1833</c:v>
                </c:pt>
              </c:numCache>
            </c:numRef>
          </c:val>
        </c:ser>
        <c:ser>
          <c:idx val="4"/>
          <c:order val="2"/>
          <c:tx>
            <c:strRef>
              <c:f>基金の状況!$BY$64</c:f>
              <c:strCache>
                <c:ptCount val="1"/>
                <c:pt idx="0">
                  <c:v>臨財債等</c:v>
                </c:pt>
              </c:strCache>
            </c:strRef>
          </c:tx>
          <c:spPr>
            <a:solidFill>
              <a:schemeClr val="accent1">
                <a:lumMod val="75000"/>
              </a:schemeClr>
            </a:solidFill>
            <a:ln w="12700">
              <a:solidFill>
                <a:schemeClr val="tx1"/>
              </a:solidFill>
            </a:ln>
          </c:spPr>
          <c:invertIfNegative val="0"/>
          <c:dPt>
            <c:idx val="0"/>
            <c:invertIfNegative val="0"/>
            <c:bubble3D val="0"/>
            <c:spPr>
              <a:solidFill>
                <a:schemeClr val="accent1">
                  <a:lumMod val="50000"/>
                </a:schemeClr>
              </a:solidFill>
              <a:ln w="12700">
                <a:solidFill>
                  <a:schemeClr val="tx1"/>
                </a:solidFill>
              </a:ln>
            </c:spPr>
          </c:dPt>
          <c:dLbls>
            <c:dLbl>
              <c:idx val="0"/>
              <c:layout>
                <c:manualLayout>
                  <c:x val="-6.1207055000477885E-3"/>
                  <c:y val="5.0509236584661363E-3"/>
                </c:manualLayout>
              </c:layout>
              <c:tx>
                <c:rich>
                  <a:bodyPr/>
                  <a:lstStyle/>
                  <a:p>
                    <a:r>
                      <a:rPr lang="ja-JP" sz="700">
                        <a:latin typeface="+mj-ea"/>
                        <a:ea typeface="+mj-ea"/>
                      </a:rPr>
                      <a:t>臨財債等</a:t>
                    </a:r>
                    <a:endParaRPr lang="en-US" sz="700">
                      <a:latin typeface="+mj-ea"/>
                      <a:ea typeface="+mj-ea"/>
                    </a:endParaRPr>
                  </a:p>
                  <a:p>
                    <a:r>
                      <a:rPr lang="ja-JP" sz="800">
                        <a:latin typeface="+mj-ea"/>
                        <a:ea typeface="+mj-ea"/>
                      </a:rPr>
                      <a:t>１，０８９</a:t>
                    </a:r>
                    <a:endParaRPr lang="en-US" sz="800">
                      <a:latin typeface="+mj-ea"/>
                      <a:ea typeface="+mj-ea"/>
                    </a:endParaRPr>
                  </a:p>
                  <a:p>
                    <a:r>
                      <a:rPr lang="en-US" altLang="ja-JP" sz="800">
                        <a:latin typeface="+mj-ea"/>
                        <a:ea typeface="+mj-ea"/>
                      </a:rPr>
                      <a:t>    </a:t>
                    </a:r>
                    <a:r>
                      <a:rPr lang="ja-JP" sz="800">
                        <a:latin typeface="+mj-ea"/>
                        <a:ea typeface="+mj-ea"/>
                      </a:rPr>
                      <a:t>（８２２）</a:t>
                    </a:r>
                  </a:p>
                </c:rich>
              </c:tx>
              <c:dLblPos val="ctr"/>
              <c:showLegendKey val="0"/>
              <c:showVal val="0"/>
              <c:showCatName val="0"/>
              <c:showSerName val="0"/>
              <c:showPercent val="0"/>
              <c:showBubbleSize val="0"/>
            </c:dLbl>
            <c:dLbl>
              <c:idx val="1"/>
              <c:tx>
                <c:rich>
                  <a:bodyPr/>
                  <a:lstStyle/>
                  <a:p>
                    <a:r>
                      <a:rPr lang="ja-JP" altLang="en-US">
                        <a:solidFill>
                          <a:schemeClr val="tx1"/>
                        </a:solidFill>
                      </a:rPr>
                      <a:t>臨財債等
６３８</a:t>
                    </a:r>
                    <a:endParaRPr lang="en-US" altLang="ja-JP">
                      <a:solidFill>
                        <a:schemeClr val="tx1"/>
                      </a:solidFill>
                    </a:endParaRPr>
                  </a:p>
                </c:rich>
              </c:tx>
              <c:dLblPos val="inEnd"/>
              <c:showLegendKey val="0"/>
              <c:showVal val="0"/>
              <c:showCatName val="0"/>
              <c:showSerName val="0"/>
              <c:showPercent val="0"/>
              <c:showBubbleSize val="0"/>
            </c:dLbl>
            <c:dLbl>
              <c:idx val="2"/>
              <c:tx>
                <c:rich>
                  <a:bodyPr/>
                  <a:lstStyle/>
                  <a:p>
                    <a:r>
                      <a:rPr lang="ja-JP" altLang="en-US" sz="900">
                        <a:solidFill>
                          <a:schemeClr val="tx1"/>
                        </a:solidFill>
                        <a:latin typeface="+mn-ea"/>
                        <a:ea typeface="+mn-ea"/>
                      </a:rPr>
                      <a:t>臨財債等
１０９</a:t>
                    </a:r>
                    <a:endParaRPr lang="en-US" altLang="ja-JP" sz="900">
                      <a:solidFill>
                        <a:sysClr val="windowText" lastClr="000000"/>
                      </a:solidFill>
                      <a:latin typeface="+mn-ea"/>
                      <a:ea typeface="+mn-ea"/>
                    </a:endParaRPr>
                  </a:p>
                </c:rich>
              </c:tx>
              <c:dLblPos val="inEnd"/>
              <c:showLegendKey val="0"/>
              <c:showVal val="0"/>
              <c:showCatName val="0"/>
              <c:showSerName val="0"/>
              <c:showPercent val="0"/>
              <c:showBubbleSize val="0"/>
            </c:dLbl>
            <c:spPr>
              <a:solidFill>
                <a:schemeClr val="bg1"/>
              </a:solidFill>
            </c:spPr>
            <c:dLblPos val="inEnd"/>
            <c:showLegendKey val="0"/>
            <c:showVal val="1"/>
            <c:showCatName val="0"/>
            <c:showSerName val="1"/>
            <c:showPercent val="0"/>
            <c:showBubbleSize val="0"/>
            <c:separator>
</c:separator>
            <c:showLeaderLines val="0"/>
          </c:dLbls>
          <c:cat>
            <c:strRef>
              <c:f>基金の状況!$BZ$59</c:f>
              <c:strCache>
                <c:ptCount val="1"/>
                <c:pt idx="0">
                  <c:v>H26末残高</c:v>
                </c:pt>
              </c:strCache>
            </c:strRef>
          </c:cat>
          <c:val>
            <c:numRef>
              <c:f>基金の状況!$BZ$64</c:f>
              <c:numCache>
                <c:formatCode>#,##0;"▲ "#,##0</c:formatCode>
                <c:ptCount val="1"/>
                <c:pt idx="0">
                  <c:v>-1089</c:v>
                </c:pt>
              </c:numCache>
            </c:numRef>
          </c:val>
        </c:ser>
        <c:ser>
          <c:idx val="5"/>
          <c:order val="3"/>
          <c:tx>
            <c:strRef>
              <c:f>基金の状況!$BY$65</c:f>
              <c:strCache>
                <c:ptCount val="1"/>
                <c:pt idx="0">
                  <c:v>積立不足額</c:v>
                </c:pt>
              </c:strCache>
            </c:strRef>
          </c:tx>
          <c:spPr>
            <a:pattFill prst="pct5">
              <a:fgClr>
                <a:schemeClr val="accent1"/>
              </a:fgClr>
              <a:bgClr>
                <a:schemeClr val="bg1"/>
              </a:bgClr>
            </a:pattFill>
            <a:ln w="12700">
              <a:solidFill>
                <a:schemeClr val="tx1"/>
              </a:solidFill>
              <a:prstDash val="dash"/>
            </a:ln>
          </c:spPr>
          <c:invertIfNegative val="0"/>
          <c:cat>
            <c:strRef>
              <c:f>基金の状況!$BZ$59</c:f>
              <c:strCache>
                <c:ptCount val="1"/>
                <c:pt idx="0">
                  <c:v>H26末残高</c:v>
                </c:pt>
              </c:strCache>
            </c:strRef>
          </c:cat>
          <c:val>
            <c:numRef>
              <c:f>基金の状況!$BZ$65</c:f>
              <c:numCache>
                <c:formatCode>#,##0;"▲ "#,##0</c:formatCode>
                <c:ptCount val="1"/>
                <c:pt idx="0">
                  <c:v>-854.1</c:v>
                </c:pt>
              </c:numCache>
            </c:numRef>
          </c:val>
        </c:ser>
        <c:dLbls>
          <c:showLegendKey val="0"/>
          <c:showVal val="0"/>
          <c:showCatName val="0"/>
          <c:showSerName val="0"/>
          <c:showPercent val="0"/>
          <c:showBubbleSize val="0"/>
        </c:dLbls>
        <c:gapWidth val="200"/>
        <c:overlap val="100"/>
        <c:axId val="202644864"/>
        <c:axId val="203032064"/>
      </c:barChart>
      <c:catAx>
        <c:axId val="202644864"/>
        <c:scaling>
          <c:orientation val="minMax"/>
        </c:scaling>
        <c:delete val="0"/>
        <c:axPos val="r"/>
        <c:majorTickMark val="none"/>
        <c:minorTickMark val="none"/>
        <c:tickLblPos val="none"/>
        <c:spPr>
          <a:ln>
            <a:solidFill>
              <a:schemeClr val="tx1"/>
            </a:solidFill>
          </a:ln>
        </c:spPr>
        <c:crossAx val="203032064"/>
        <c:crosses val="autoZero"/>
        <c:auto val="1"/>
        <c:lblAlgn val="ctr"/>
        <c:lblOffset val="100"/>
        <c:noMultiLvlLbl val="0"/>
      </c:catAx>
      <c:valAx>
        <c:axId val="203032064"/>
        <c:scaling>
          <c:orientation val="maxMin"/>
          <c:max val="5000"/>
          <c:min val="-2000"/>
        </c:scaling>
        <c:delete val="0"/>
        <c:axPos val="b"/>
        <c:numFmt formatCode="#,##0;&quot;▲ &quot;#,##0" sourceLinked="1"/>
        <c:majorTickMark val="none"/>
        <c:minorTickMark val="none"/>
        <c:tickLblPos val="none"/>
        <c:spPr>
          <a:ln>
            <a:noFill/>
          </a:ln>
        </c:spPr>
        <c:crossAx val="202644864"/>
        <c:crosses val="autoZero"/>
        <c:crossBetween val="between"/>
      </c:valAx>
      <c:spPr>
        <a:ln>
          <a:noFill/>
        </a:ln>
      </c:spPr>
    </c:plotArea>
    <c:plotVisOnly val="1"/>
    <c:dispBlanksAs val="gap"/>
    <c:showDLblsOverMax val="0"/>
  </c:chart>
  <c:spPr>
    <a:noFill/>
    <a:ln>
      <a:noFill/>
    </a:ln>
  </c:spPr>
  <c:txPr>
    <a:bodyPr/>
    <a:lstStyle/>
    <a:p>
      <a:pPr>
        <a:defRPr>
          <a:latin typeface="+mn-ea"/>
          <a:ea typeface="+mn-ea"/>
        </a:defRPr>
      </a:pPr>
      <a:endParaRPr lang="ja-JP"/>
    </a:p>
  </c:txPr>
  <c:printSettings>
    <c:headerFooter/>
    <c:pageMargins b="0.15748031496062992" l="0.39370078740157483" r="0.31496062992125984" t="0.35433070866141736" header="0.31496062992125984" footer="0.1181102362204724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333333333333329E-2"/>
          <c:y val="3.2696757975675577E-3"/>
          <c:w val="0.61622464805535671"/>
          <c:h val="0.95311548917458222"/>
        </c:manualLayout>
      </c:layout>
      <c:barChart>
        <c:barDir val="bar"/>
        <c:grouping val="clustered"/>
        <c:varyColors val="0"/>
        <c:ser>
          <c:idx val="0"/>
          <c:order val="0"/>
          <c:tx>
            <c:strRef>
              <c:f>基金の状況!$BY$60</c:f>
              <c:strCache>
                <c:ptCount val="1"/>
                <c:pt idx="0">
                  <c:v>繰上償還等</c:v>
                </c:pt>
              </c:strCache>
            </c:strRef>
          </c:tx>
          <c:spPr>
            <a:solidFill>
              <a:schemeClr val="bg1">
                <a:lumMod val="75000"/>
              </a:schemeClr>
            </a:solidFill>
            <a:ln w="12700">
              <a:solidFill>
                <a:srgbClr xmlns:mc="http://schemas.openxmlformats.org/markup-compatibility/2006" xmlns:a14="http://schemas.microsoft.com/office/drawing/2010/main" val="000000" mc:Ignorable="a14" a14:legacySpreadsheetColorIndex="64"/>
              </a:solidFill>
            </a:ln>
          </c:spPr>
          <c:invertIfNegative val="0"/>
          <c:cat>
            <c:strRef>
              <c:f>基金の状況!$BZ$59</c:f>
              <c:strCache>
                <c:ptCount val="1"/>
                <c:pt idx="0">
                  <c:v>H26末残高</c:v>
                </c:pt>
              </c:strCache>
            </c:strRef>
          </c:cat>
          <c:val>
            <c:numRef>
              <c:f>基金の状況!$BZ$60</c:f>
              <c:numCache>
                <c:formatCode>#,##0;"▲ "#,##0</c:formatCode>
                <c:ptCount val="1"/>
                <c:pt idx="0">
                  <c:v>617</c:v>
                </c:pt>
              </c:numCache>
            </c:numRef>
          </c:val>
        </c:ser>
        <c:dLbls>
          <c:showLegendKey val="0"/>
          <c:showVal val="0"/>
          <c:showCatName val="0"/>
          <c:showSerName val="0"/>
          <c:showPercent val="0"/>
          <c:showBubbleSize val="0"/>
        </c:dLbls>
        <c:gapWidth val="200"/>
        <c:axId val="202384512"/>
        <c:axId val="202386048"/>
      </c:barChart>
      <c:catAx>
        <c:axId val="202384512"/>
        <c:scaling>
          <c:orientation val="minMax"/>
        </c:scaling>
        <c:delete val="1"/>
        <c:axPos val="l"/>
        <c:majorTickMark val="out"/>
        <c:minorTickMark val="none"/>
        <c:tickLblPos val="nextTo"/>
        <c:crossAx val="202386048"/>
        <c:crosses val="autoZero"/>
        <c:auto val="1"/>
        <c:lblAlgn val="ctr"/>
        <c:lblOffset val="100"/>
        <c:noMultiLvlLbl val="0"/>
      </c:catAx>
      <c:valAx>
        <c:axId val="202386048"/>
        <c:scaling>
          <c:orientation val="minMax"/>
        </c:scaling>
        <c:delete val="1"/>
        <c:axPos val="b"/>
        <c:numFmt formatCode="#,##0;&quot;▲ &quot;#,##0" sourceLinked="1"/>
        <c:majorTickMark val="out"/>
        <c:minorTickMark val="none"/>
        <c:tickLblPos val="nextTo"/>
        <c:crossAx val="20238451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9270017075138"/>
          <c:y val="0.16784971643457713"/>
          <c:w val="0.85423328354053729"/>
          <c:h val="0.75645708970571579"/>
        </c:manualLayout>
      </c:layout>
      <c:barChart>
        <c:barDir val="bar"/>
        <c:grouping val="stacked"/>
        <c:varyColors val="0"/>
        <c:ser>
          <c:idx val="2"/>
          <c:order val="0"/>
          <c:tx>
            <c:strRef>
              <c:f>基金の状況!$BY$62</c:f>
              <c:strCache>
                <c:ptCount val="1"/>
                <c:pt idx="0">
                  <c:v>その他（臨財債等以外）</c:v>
                </c:pt>
              </c:strCache>
            </c:strRef>
          </c:tx>
          <c:spPr>
            <a:solidFill>
              <a:schemeClr val="tx2">
                <a:lumMod val="40000"/>
                <a:lumOff val="60000"/>
              </a:schemeClr>
            </a:solidFill>
            <a:ln w="12700">
              <a:solidFill>
                <a:schemeClr val="tx1"/>
              </a:solidFill>
            </a:ln>
          </c:spPr>
          <c:invertIfNegative val="0"/>
          <c:dLbls>
            <c:dLbl>
              <c:idx val="0"/>
              <c:layout>
                <c:manualLayout>
                  <c:x val="-1.8791341290934312E-3"/>
                  <c:y val="1.2292933932467037E-3"/>
                </c:manualLayout>
              </c:layout>
              <c:tx>
                <c:rich>
                  <a:bodyPr/>
                  <a:lstStyle/>
                  <a:p>
                    <a:r>
                      <a:rPr lang="ja-JP" altLang="en-US" sz="700"/>
                      <a:t>その他（臨財債等以外）</a:t>
                    </a:r>
                    <a:endParaRPr lang="en-US" altLang="ja-JP" sz="700"/>
                  </a:p>
                </c:rich>
              </c:tx>
              <c:dLblPos val="ctr"/>
              <c:showLegendKey val="0"/>
              <c:showVal val="0"/>
              <c:showCatName val="0"/>
              <c:showSerName val="0"/>
              <c:showPercent val="0"/>
              <c:showBubbleSize val="0"/>
            </c:dLbl>
            <c:dLbl>
              <c:idx val="1"/>
              <c:tx>
                <c:rich>
                  <a:bodyPr/>
                  <a:lstStyle/>
                  <a:p>
                    <a:r>
                      <a:rPr lang="ja-JP" altLang="en-US" sz="800"/>
                      <a:t>その他（臨財債等以外）</a:t>
                    </a:r>
                    <a:r>
                      <a:rPr lang="ja-JP" altLang="en-US"/>
                      <a:t>
２，１７９</a:t>
                    </a:r>
                    <a:endParaRPr lang="en-US" altLang="ja-JP"/>
                  </a:p>
                </c:rich>
              </c:tx>
              <c:showLegendKey val="0"/>
              <c:showVal val="0"/>
              <c:showCatName val="0"/>
              <c:showSerName val="0"/>
              <c:showPercent val="0"/>
              <c:showBubbleSize val="0"/>
            </c:dLbl>
            <c:dLbl>
              <c:idx val="2"/>
              <c:tx>
                <c:rich>
                  <a:bodyPr/>
                  <a:lstStyle/>
                  <a:p>
                    <a:r>
                      <a:rPr lang="ja-JP" altLang="en-US" sz="800"/>
                      <a:t>その他（臨財債等以外）</a:t>
                    </a:r>
                    <a:r>
                      <a:rPr lang="ja-JP" altLang="en-US"/>
                      <a:t>
１，５５６</a:t>
                    </a:r>
                    <a:endParaRPr lang="en-US" altLang="ja-JP"/>
                  </a:p>
                </c:rich>
              </c:tx>
              <c:showLegendKey val="0"/>
              <c:showVal val="0"/>
              <c:showCatName val="0"/>
              <c:showSerName val="0"/>
              <c:showPercent val="0"/>
              <c:showBubbleSize val="0"/>
            </c:dLbl>
            <c:spPr>
              <a:solidFill>
                <a:schemeClr val="bg1"/>
              </a:solidFill>
            </c:spPr>
            <c:txPr>
              <a:bodyPr/>
              <a:lstStyle/>
              <a:p>
                <a:pPr>
                  <a:defRPr sz="900">
                    <a:latin typeface="+mn-ea"/>
                    <a:ea typeface="+mn-ea"/>
                  </a:defRPr>
                </a:pPr>
                <a:endParaRPr lang="ja-JP"/>
              </a:p>
            </c:txPr>
            <c:showLegendKey val="0"/>
            <c:showVal val="1"/>
            <c:showCatName val="0"/>
            <c:showSerName val="1"/>
            <c:showPercent val="0"/>
            <c:showBubbleSize val="0"/>
            <c:separator>
</c:separator>
            <c:showLeaderLines val="0"/>
          </c:dLbls>
          <c:cat>
            <c:strRef>
              <c:f>基金の状況!$CA$59</c:f>
              <c:strCache>
                <c:ptCount val="1"/>
                <c:pt idx="0">
                  <c:v>H25末残高</c:v>
                </c:pt>
              </c:strCache>
            </c:strRef>
          </c:cat>
          <c:val>
            <c:numRef>
              <c:f>基金の状況!$CA$62</c:f>
              <c:numCache>
                <c:formatCode>#,##0;"▲ "#,##0</c:formatCode>
                <c:ptCount val="1"/>
                <c:pt idx="0">
                  <c:v>3035</c:v>
                </c:pt>
              </c:numCache>
            </c:numRef>
          </c:val>
        </c:ser>
        <c:ser>
          <c:idx val="3"/>
          <c:order val="1"/>
          <c:tx>
            <c:strRef>
              <c:f>基金の状況!$BY$63</c:f>
              <c:strCache>
                <c:ptCount val="1"/>
                <c:pt idx="0">
                  <c:v>積立不足額</c:v>
                </c:pt>
              </c:strCache>
            </c:strRef>
          </c:tx>
          <c:spPr>
            <a:pattFill prst="pct5">
              <a:fgClr>
                <a:schemeClr val="accent1"/>
              </a:fgClr>
              <a:bgClr>
                <a:schemeClr val="bg1"/>
              </a:bgClr>
            </a:pattFill>
            <a:ln w="12700">
              <a:solidFill>
                <a:schemeClr val="tx1"/>
              </a:solidFill>
              <a:prstDash val="dash"/>
            </a:ln>
          </c:spPr>
          <c:invertIfNegative val="0"/>
          <c:cat>
            <c:strRef>
              <c:f>基金の状況!$CA$59</c:f>
              <c:strCache>
                <c:ptCount val="1"/>
                <c:pt idx="0">
                  <c:v>H25末残高</c:v>
                </c:pt>
              </c:strCache>
            </c:strRef>
          </c:cat>
          <c:val>
            <c:numRef>
              <c:f>基金の状況!$CA$63</c:f>
              <c:numCache>
                <c:formatCode>#,##0;"▲ "#,##0</c:formatCode>
                <c:ptCount val="1"/>
                <c:pt idx="0">
                  <c:v>1833</c:v>
                </c:pt>
              </c:numCache>
            </c:numRef>
          </c:val>
        </c:ser>
        <c:ser>
          <c:idx val="4"/>
          <c:order val="2"/>
          <c:tx>
            <c:strRef>
              <c:f>基金の状況!$BY$64</c:f>
              <c:strCache>
                <c:ptCount val="1"/>
                <c:pt idx="0">
                  <c:v>臨財債等</c:v>
                </c:pt>
              </c:strCache>
            </c:strRef>
          </c:tx>
          <c:spPr>
            <a:solidFill>
              <a:schemeClr val="accent1">
                <a:lumMod val="75000"/>
              </a:schemeClr>
            </a:solidFill>
            <a:ln w="12700">
              <a:solidFill>
                <a:schemeClr val="tx1"/>
              </a:solidFill>
            </a:ln>
          </c:spPr>
          <c:invertIfNegative val="0"/>
          <c:dPt>
            <c:idx val="0"/>
            <c:invertIfNegative val="0"/>
            <c:bubble3D val="0"/>
            <c:spPr>
              <a:solidFill>
                <a:schemeClr val="accent1">
                  <a:lumMod val="50000"/>
                </a:schemeClr>
              </a:solidFill>
              <a:ln w="12700">
                <a:solidFill>
                  <a:schemeClr val="tx1"/>
                </a:solidFill>
              </a:ln>
            </c:spPr>
          </c:dPt>
          <c:dLbls>
            <c:dLbl>
              <c:idx val="0"/>
              <c:layout>
                <c:manualLayout>
                  <c:x val="-3.6140682936473568E-4"/>
                  <c:y val="-5.2363443123207192E-3"/>
                </c:manualLayout>
              </c:layout>
              <c:tx>
                <c:rich>
                  <a:bodyPr/>
                  <a:lstStyle/>
                  <a:p>
                    <a:pPr>
                      <a:defRPr sz="800">
                        <a:solidFill>
                          <a:schemeClr val="tx1"/>
                        </a:solidFill>
                        <a:latin typeface="+mn-ea"/>
                        <a:ea typeface="+mn-ea"/>
                      </a:defRPr>
                    </a:pPr>
                    <a:r>
                      <a:rPr lang="ja-JP" altLang="en-US" sz="700"/>
                      <a:t>臨財債等</a:t>
                    </a:r>
                  </a:p>
                </c:rich>
              </c:tx>
              <c:spPr>
                <a:solidFill>
                  <a:schemeClr val="bg1"/>
                </a:solidFill>
              </c:spPr>
              <c:dLblPos val="ctr"/>
              <c:showLegendKey val="0"/>
              <c:showVal val="0"/>
              <c:showCatName val="0"/>
              <c:showSerName val="0"/>
              <c:showPercent val="0"/>
              <c:showBubbleSize val="0"/>
            </c:dLbl>
            <c:dLbl>
              <c:idx val="1"/>
              <c:tx>
                <c:rich>
                  <a:bodyPr/>
                  <a:lstStyle/>
                  <a:p>
                    <a:r>
                      <a:rPr lang="ja-JP" altLang="en-US">
                        <a:solidFill>
                          <a:schemeClr val="tx1"/>
                        </a:solidFill>
                      </a:rPr>
                      <a:t>臨財債等
６３８</a:t>
                    </a:r>
                    <a:endParaRPr lang="en-US" altLang="ja-JP">
                      <a:solidFill>
                        <a:schemeClr val="tx1"/>
                      </a:solidFill>
                    </a:endParaRPr>
                  </a:p>
                </c:rich>
              </c:tx>
              <c:dLblPos val="inEnd"/>
              <c:showLegendKey val="0"/>
              <c:showVal val="0"/>
              <c:showCatName val="0"/>
              <c:showSerName val="0"/>
              <c:showPercent val="0"/>
              <c:showBubbleSize val="0"/>
            </c:dLbl>
            <c:dLbl>
              <c:idx val="2"/>
              <c:tx>
                <c:rich>
                  <a:bodyPr/>
                  <a:lstStyle/>
                  <a:p>
                    <a:r>
                      <a:rPr lang="ja-JP" altLang="en-US" sz="900">
                        <a:solidFill>
                          <a:schemeClr val="tx1"/>
                        </a:solidFill>
                        <a:latin typeface="+mn-ea"/>
                        <a:ea typeface="+mn-ea"/>
                      </a:rPr>
                      <a:t>臨財債等
１０９</a:t>
                    </a:r>
                    <a:endParaRPr lang="en-US" altLang="ja-JP" sz="900">
                      <a:solidFill>
                        <a:sysClr val="windowText" lastClr="000000"/>
                      </a:solidFill>
                      <a:latin typeface="+mn-ea"/>
                      <a:ea typeface="+mn-ea"/>
                    </a:endParaRPr>
                  </a:p>
                </c:rich>
              </c:tx>
              <c:dLblPos val="inEnd"/>
              <c:showLegendKey val="0"/>
              <c:showVal val="0"/>
              <c:showCatName val="0"/>
              <c:showSerName val="0"/>
              <c:showPercent val="0"/>
              <c:showBubbleSize val="0"/>
            </c:dLbl>
            <c:spPr>
              <a:solidFill>
                <a:schemeClr val="bg1"/>
              </a:solidFill>
            </c:spPr>
            <c:txPr>
              <a:bodyPr/>
              <a:lstStyle/>
              <a:p>
                <a:pPr>
                  <a:defRPr sz="900">
                    <a:solidFill>
                      <a:schemeClr val="tx1"/>
                    </a:solidFill>
                    <a:latin typeface="+mn-ea"/>
                    <a:ea typeface="+mn-ea"/>
                  </a:defRPr>
                </a:pPr>
                <a:endParaRPr lang="ja-JP"/>
              </a:p>
            </c:txPr>
            <c:dLblPos val="inEnd"/>
            <c:showLegendKey val="0"/>
            <c:showVal val="1"/>
            <c:showCatName val="0"/>
            <c:showSerName val="1"/>
            <c:showPercent val="0"/>
            <c:showBubbleSize val="0"/>
            <c:separator>
</c:separator>
            <c:showLeaderLines val="0"/>
          </c:dLbls>
          <c:cat>
            <c:strRef>
              <c:f>基金の状況!$CA$59</c:f>
              <c:strCache>
                <c:ptCount val="1"/>
                <c:pt idx="0">
                  <c:v>H25末残高</c:v>
                </c:pt>
              </c:strCache>
            </c:strRef>
          </c:cat>
          <c:val>
            <c:numRef>
              <c:f>基金の状況!$CA$64</c:f>
              <c:numCache>
                <c:formatCode>#,##0;"▲ "#,##0</c:formatCode>
                <c:ptCount val="1"/>
                <c:pt idx="0">
                  <c:v>-1089</c:v>
                </c:pt>
              </c:numCache>
            </c:numRef>
          </c:val>
        </c:ser>
        <c:ser>
          <c:idx val="5"/>
          <c:order val="3"/>
          <c:tx>
            <c:strRef>
              <c:f>基金の状況!$BY$65</c:f>
              <c:strCache>
                <c:ptCount val="1"/>
                <c:pt idx="0">
                  <c:v>積立不足額</c:v>
                </c:pt>
              </c:strCache>
            </c:strRef>
          </c:tx>
          <c:spPr>
            <a:pattFill prst="pct5">
              <a:fgClr>
                <a:schemeClr val="accent1"/>
              </a:fgClr>
              <a:bgClr>
                <a:schemeClr val="bg1"/>
              </a:bgClr>
            </a:pattFill>
            <a:ln w="12700">
              <a:solidFill>
                <a:schemeClr val="tx1"/>
              </a:solidFill>
              <a:prstDash val="dash"/>
            </a:ln>
          </c:spPr>
          <c:invertIfNegative val="0"/>
          <c:cat>
            <c:strRef>
              <c:f>基金の状況!$CA$59</c:f>
              <c:strCache>
                <c:ptCount val="1"/>
                <c:pt idx="0">
                  <c:v>H25末残高</c:v>
                </c:pt>
              </c:strCache>
            </c:strRef>
          </c:cat>
          <c:val>
            <c:numRef>
              <c:f>基金の状況!$CA$65</c:f>
              <c:numCache>
                <c:formatCode>#,##0;"▲ "#,##0</c:formatCode>
                <c:ptCount val="1"/>
                <c:pt idx="0">
                  <c:v>-854.1</c:v>
                </c:pt>
              </c:numCache>
            </c:numRef>
          </c:val>
        </c:ser>
        <c:dLbls>
          <c:showLegendKey val="0"/>
          <c:showVal val="0"/>
          <c:showCatName val="0"/>
          <c:showSerName val="0"/>
          <c:showPercent val="0"/>
          <c:showBubbleSize val="0"/>
        </c:dLbls>
        <c:gapWidth val="200"/>
        <c:overlap val="100"/>
        <c:axId val="202431104"/>
        <c:axId val="202449280"/>
      </c:barChart>
      <c:catAx>
        <c:axId val="202431104"/>
        <c:scaling>
          <c:orientation val="minMax"/>
        </c:scaling>
        <c:delete val="1"/>
        <c:axPos val="r"/>
        <c:majorTickMark val="none"/>
        <c:minorTickMark val="none"/>
        <c:tickLblPos val="none"/>
        <c:crossAx val="202449280"/>
        <c:crosses val="autoZero"/>
        <c:auto val="1"/>
        <c:lblAlgn val="ctr"/>
        <c:lblOffset val="100"/>
        <c:noMultiLvlLbl val="0"/>
      </c:catAx>
      <c:valAx>
        <c:axId val="202449280"/>
        <c:scaling>
          <c:orientation val="maxMin"/>
          <c:max val="5000"/>
          <c:min val="-2000"/>
        </c:scaling>
        <c:delete val="0"/>
        <c:axPos val="b"/>
        <c:numFmt formatCode="#,##0;&quot;▲ &quot;#,##0" sourceLinked="1"/>
        <c:majorTickMark val="none"/>
        <c:minorTickMark val="none"/>
        <c:tickLblPos val="none"/>
        <c:spPr>
          <a:ln>
            <a:noFill/>
          </a:ln>
        </c:spPr>
        <c:crossAx val="202431104"/>
        <c:crosses val="autoZero"/>
        <c:crossBetween val="between"/>
      </c:valAx>
      <c:spPr>
        <a:noFill/>
        <a:ln w="25400">
          <a:noFill/>
        </a:ln>
      </c:spPr>
    </c:plotArea>
    <c:plotVisOnly val="1"/>
    <c:dispBlanksAs val="gap"/>
    <c:showDLblsOverMax val="0"/>
  </c:chart>
  <c:spPr>
    <a:noFill/>
    <a:ln>
      <a:noFill/>
    </a:ln>
  </c:spPr>
  <c:printSettings>
    <c:headerFooter/>
    <c:pageMargins b="0.15748031496062992" l="0.39370078740157483" r="0.31496062992125984" t="0.35433070866141736" header="0.31496062992125984" footer="0.1181102362204724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24171925169191"/>
          <c:y val="3.2695626589931358E-3"/>
          <c:w val="0.58592132505175987"/>
          <c:h val="0.95311548917458222"/>
        </c:manualLayout>
      </c:layout>
      <c:barChart>
        <c:barDir val="bar"/>
        <c:grouping val="clustered"/>
        <c:varyColors val="0"/>
        <c:ser>
          <c:idx val="0"/>
          <c:order val="0"/>
          <c:tx>
            <c:strRef>
              <c:f>基金の状況!$BY$60</c:f>
              <c:strCache>
                <c:ptCount val="1"/>
                <c:pt idx="0">
                  <c:v>繰上償還等</c:v>
                </c:pt>
              </c:strCache>
            </c:strRef>
          </c:tx>
          <c:spPr>
            <a:solidFill>
              <a:schemeClr val="bg1">
                <a:lumMod val="75000"/>
              </a:schemeClr>
            </a:solidFill>
            <a:ln w="12700">
              <a:solidFill>
                <a:schemeClr val="tx1"/>
              </a:solidFill>
            </a:ln>
          </c:spPr>
          <c:invertIfNegative val="0"/>
          <c:cat>
            <c:strRef>
              <c:f>基金の状況!$CA$59</c:f>
              <c:strCache>
                <c:ptCount val="1"/>
                <c:pt idx="0">
                  <c:v>H25末残高</c:v>
                </c:pt>
              </c:strCache>
            </c:strRef>
          </c:cat>
          <c:val>
            <c:numRef>
              <c:f>基金の状況!$CA$60</c:f>
              <c:numCache>
                <c:formatCode>#,##0;"▲ "#,##0</c:formatCode>
                <c:ptCount val="1"/>
                <c:pt idx="0">
                  <c:v>617</c:v>
                </c:pt>
              </c:numCache>
            </c:numRef>
          </c:val>
        </c:ser>
        <c:dLbls>
          <c:showLegendKey val="0"/>
          <c:showVal val="0"/>
          <c:showCatName val="0"/>
          <c:showSerName val="0"/>
          <c:showPercent val="0"/>
          <c:showBubbleSize val="0"/>
        </c:dLbls>
        <c:gapWidth val="200"/>
        <c:axId val="202456448"/>
        <c:axId val="202458240"/>
      </c:barChart>
      <c:catAx>
        <c:axId val="202456448"/>
        <c:scaling>
          <c:orientation val="minMax"/>
        </c:scaling>
        <c:delete val="1"/>
        <c:axPos val="l"/>
        <c:majorTickMark val="out"/>
        <c:minorTickMark val="none"/>
        <c:tickLblPos val="nextTo"/>
        <c:crossAx val="202458240"/>
        <c:crosses val="autoZero"/>
        <c:auto val="1"/>
        <c:lblAlgn val="ctr"/>
        <c:lblOffset val="100"/>
        <c:noMultiLvlLbl val="0"/>
      </c:catAx>
      <c:valAx>
        <c:axId val="202458240"/>
        <c:scaling>
          <c:orientation val="minMax"/>
        </c:scaling>
        <c:delete val="1"/>
        <c:axPos val="b"/>
        <c:numFmt formatCode="#,##0;&quot;▲ &quot;#,##0" sourceLinked="1"/>
        <c:majorTickMark val="out"/>
        <c:minorTickMark val="none"/>
        <c:tickLblPos val="nextTo"/>
        <c:crossAx val="20245644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3043684237686605E-2"/>
          <c:y val="7.0487083288826233E-2"/>
          <c:w val="0.97233421408312204"/>
          <c:h val="0.92758121901428969"/>
        </c:manualLayout>
      </c:layout>
      <c:barChart>
        <c:barDir val="bar"/>
        <c:grouping val="stacked"/>
        <c:varyColors val="0"/>
        <c:ser>
          <c:idx val="0"/>
          <c:order val="0"/>
          <c:spPr>
            <a:solidFill>
              <a:schemeClr val="accent1">
                <a:lumMod val="75000"/>
              </a:schemeClr>
            </a:solidFill>
            <a:ln w="12700">
              <a:solidFill>
                <a:schemeClr val="tx1"/>
              </a:solidFill>
            </a:ln>
          </c:spPr>
          <c:invertIfNegative val="0"/>
          <c:dPt>
            <c:idx val="0"/>
            <c:invertIfNegative val="0"/>
            <c:bubble3D val="0"/>
            <c:spPr>
              <a:solidFill>
                <a:schemeClr val="bg1">
                  <a:lumMod val="50000"/>
                </a:schemeClr>
              </a:solidFill>
              <a:ln w="12700">
                <a:solidFill>
                  <a:schemeClr val="tx1"/>
                </a:solidFill>
              </a:ln>
            </c:spPr>
          </c:dPt>
          <c:dLbls>
            <c:dLbl>
              <c:idx val="0"/>
              <c:layout>
                <c:manualLayout>
                  <c:x val="-1.0743897903078762E-2"/>
                  <c:y val="-6.4990506908921557E-4"/>
                </c:manualLayout>
              </c:layout>
              <c:tx>
                <c:rich>
                  <a:bodyPr/>
                  <a:lstStyle/>
                  <a:p>
                    <a:pPr>
                      <a:defRPr/>
                    </a:pPr>
                    <a:r>
                      <a:rPr lang="ja-JP" altLang="en-US" sz="800"/>
                      <a:t>基準財政需要額</a:t>
                    </a:r>
                    <a:endParaRPr lang="en-US" altLang="ja-JP" sz="800"/>
                  </a:p>
                  <a:p>
                    <a:pPr>
                      <a:defRPr/>
                    </a:pPr>
                    <a:r>
                      <a:rPr lang="ja-JP" altLang="en-US" sz="800"/>
                      <a:t>既算入額</a:t>
                    </a:r>
                    <a:endParaRPr lang="en-US" altLang="ja-JP" sz="800"/>
                  </a:p>
                  <a:p>
                    <a:pPr>
                      <a:defRPr/>
                    </a:pPr>
                    <a:r>
                      <a:rPr lang="ja-JP" altLang="en-US" sz="800"/>
                      <a:t>４，８５７</a:t>
                    </a:r>
                    <a:endParaRPr lang="en-US" altLang="ja-JP" sz="800"/>
                  </a:p>
                  <a:p>
                    <a:pPr>
                      <a:defRPr/>
                    </a:pPr>
                    <a:r>
                      <a:rPr lang="ja-JP" altLang="en-US" sz="800"/>
                      <a:t>（４，７６０）</a:t>
                    </a:r>
                    <a:endParaRPr lang="en-US" altLang="ja-JP" sz="900"/>
                  </a:p>
                </c:rich>
              </c:tx>
              <c:spPr/>
              <c:dLblPos val="ctr"/>
              <c:showLegendKey val="0"/>
              <c:showVal val="0"/>
              <c:showCatName val="0"/>
              <c:showSerName val="0"/>
              <c:showPercent val="0"/>
              <c:showBubbleSize val="0"/>
            </c:dLbl>
            <c:showLegendKey val="0"/>
            <c:showVal val="0"/>
            <c:showCatName val="0"/>
            <c:showSerName val="0"/>
            <c:showPercent val="0"/>
            <c:showBubbleSize val="0"/>
          </c:dLbls>
          <c:val>
            <c:numRef>
              <c:f>臨財債等について!$CC$18:$CD$18</c:f>
              <c:numCache>
                <c:formatCode>#,##0;"▲ "#,##0</c:formatCode>
                <c:ptCount val="2"/>
                <c:pt idx="0">
                  <c:v>4858</c:v>
                </c:pt>
                <c:pt idx="1">
                  <c:v>1089</c:v>
                </c:pt>
              </c:numCache>
            </c:numRef>
          </c:val>
        </c:ser>
        <c:ser>
          <c:idx val="1"/>
          <c:order val="1"/>
          <c:spPr>
            <a:ln w="12700">
              <a:solidFill>
                <a:schemeClr val="tx1"/>
              </a:solidFill>
              <a:prstDash val="dash"/>
            </a:ln>
          </c:spPr>
          <c:invertIfNegative val="0"/>
          <c:dPt>
            <c:idx val="0"/>
            <c:invertIfNegative val="0"/>
            <c:bubble3D val="0"/>
            <c:spPr>
              <a:solidFill>
                <a:schemeClr val="bg1">
                  <a:lumMod val="95000"/>
                </a:schemeClr>
              </a:solidFill>
              <a:ln w="12700">
                <a:solidFill>
                  <a:schemeClr val="tx1"/>
                </a:solidFill>
                <a:prstDash val="solid"/>
              </a:ln>
            </c:spPr>
          </c:dPt>
          <c:dPt>
            <c:idx val="1"/>
            <c:invertIfNegative val="0"/>
            <c:bubble3D val="0"/>
            <c:spPr>
              <a:pattFill prst="pct10">
                <a:fgClr>
                  <a:schemeClr val="accent1"/>
                </a:fgClr>
                <a:bgClr>
                  <a:schemeClr val="bg1"/>
                </a:bgClr>
              </a:pattFill>
              <a:ln w="12700">
                <a:solidFill>
                  <a:schemeClr val="tx1"/>
                </a:solidFill>
                <a:prstDash val="solid"/>
              </a:ln>
            </c:spPr>
          </c:dPt>
          <c:val>
            <c:numRef>
              <c:f>臨財債等について!$CC$19:$CD$19</c:f>
              <c:numCache>
                <c:formatCode>#,##0;"▲ "#,##0</c:formatCode>
                <c:ptCount val="2"/>
                <c:pt idx="0">
                  <c:v>9937</c:v>
                </c:pt>
                <c:pt idx="1">
                  <c:v>949</c:v>
                </c:pt>
              </c:numCache>
            </c:numRef>
          </c:val>
        </c:ser>
        <c:ser>
          <c:idx val="2"/>
          <c:order val="2"/>
          <c:invertIfNegative val="0"/>
          <c:dPt>
            <c:idx val="0"/>
            <c:invertIfNegative val="0"/>
            <c:bubble3D val="0"/>
            <c:spPr>
              <a:pattFill prst="pct5">
                <a:fgClr>
                  <a:schemeClr val="accent2"/>
                </a:fgClr>
                <a:bgClr>
                  <a:schemeClr val="bg1"/>
                </a:bgClr>
              </a:pattFill>
              <a:ln w="12700">
                <a:solidFill>
                  <a:schemeClr val="tx1"/>
                </a:solidFill>
                <a:prstDash val="dash"/>
              </a:ln>
            </c:spPr>
          </c:dPt>
          <c:dPt>
            <c:idx val="1"/>
            <c:invertIfNegative val="0"/>
            <c:bubble3D val="0"/>
            <c:spPr>
              <a:solidFill>
                <a:schemeClr val="accent5">
                  <a:lumMod val="40000"/>
                  <a:lumOff val="60000"/>
                </a:schemeClr>
              </a:solidFill>
              <a:ln w="12700">
                <a:solidFill>
                  <a:schemeClr val="tx1"/>
                </a:solidFill>
              </a:ln>
            </c:spPr>
          </c:dPt>
          <c:dLbls>
            <c:dLbl>
              <c:idx val="0"/>
              <c:layout>
                <c:manualLayout>
                  <c:x val="-5.3719489515393808E-3"/>
                  <c:y val="-1.5008489253413916E-2"/>
                </c:manualLayout>
              </c:layout>
              <c:tx>
                <c:rich>
                  <a:bodyPr/>
                  <a:lstStyle/>
                  <a:p>
                    <a:pPr>
                      <a:defRPr/>
                    </a:pPr>
                    <a:r>
                      <a:rPr lang="ja-JP" altLang="en-US" sz="800"/>
                      <a:t> 算入対象外</a:t>
                    </a:r>
                    <a:endParaRPr lang="en-US" altLang="ja-JP" sz="800"/>
                  </a:p>
                  <a:p>
                    <a:pPr>
                      <a:defRPr/>
                    </a:pPr>
                    <a:r>
                      <a:rPr lang="ja-JP" altLang="en-US" sz="800"/>
                      <a:t>　     １，７６６ </a:t>
                    </a:r>
                    <a:r>
                      <a:rPr lang="en-US" altLang="ja-JP" sz="800"/>
                      <a:t>(</a:t>
                    </a:r>
                    <a:r>
                      <a:rPr lang="ja-JP" altLang="en-US" sz="800"/>
                      <a:t>エ</a:t>
                    </a:r>
                    <a:r>
                      <a:rPr lang="en-US" altLang="ja-JP" sz="800"/>
                      <a:t>)</a:t>
                    </a:r>
                  </a:p>
                  <a:p>
                    <a:pPr>
                      <a:defRPr/>
                    </a:pPr>
                    <a:r>
                      <a:rPr lang="ja-JP" altLang="en-US" sz="800"/>
                      <a:t>（１，８７０）</a:t>
                    </a:r>
                    <a:endParaRPr lang="en-US" altLang="en-US" sz="700"/>
                  </a:p>
                </c:rich>
              </c:tx>
              <c:spPr/>
              <c:dLblPos val="ctr"/>
              <c:showLegendKey val="0"/>
              <c:showVal val="0"/>
              <c:showCatName val="0"/>
              <c:showSerName val="0"/>
              <c:showPercent val="0"/>
              <c:showBubbleSize val="0"/>
            </c:dLbl>
            <c:showLegendKey val="0"/>
            <c:showVal val="0"/>
            <c:showCatName val="0"/>
            <c:showSerName val="0"/>
            <c:showPercent val="0"/>
            <c:showBubbleSize val="0"/>
          </c:dLbls>
          <c:val>
            <c:numRef>
              <c:f>臨財債等について!$CC$20:$CD$20</c:f>
              <c:numCache>
                <c:formatCode>#,##0;"▲ "#,##0</c:formatCode>
                <c:ptCount val="2"/>
                <c:pt idx="0">
                  <c:v>1766</c:v>
                </c:pt>
                <c:pt idx="1">
                  <c:v>14523</c:v>
                </c:pt>
              </c:numCache>
            </c:numRef>
          </c:val>
        </c:ser>
        <c:dLbls>
          <c:showLegendKey val="0"/>
          <c:showVal val="0"/>
          <c:showCatName val="0"/>
          <c:showSerName val="0"/>
          <c:showPercent val="0"/>
          <c:showBubbleSize val="0"/>
        </c:dLbls>
        <c:gapWidth val="60"/>
        <c:overlap val="100"/>
        <c:axId val="202589312"/>
        <c:axId val="202590848"/>
      </c:barChart>
      <c:catAx>
        <c:axId val="202589312"/>
        <c:scaling>
          <c:orientation val="minMax"/>
        </c:scaling>
        <c:delete val="1"/>
        <c:axPos val="l"/>
        <c:majorTickMark val="out"/>
        <c:minorTickMark val="none"/>
        <c:tickLblPos val="nextTo"/>
        <c:crossAx val="202590848"/>
        <c:crosses val="autoZero"/>
        <c:auto val="1"/>
        <c:lblAlgn val="ctr"/>
        <c:lblOffset val="100"/>
        <c:noMultiLvlLbl val="0"/>
      </c:catAx>
      <c:valAx>
        <c:axId val="202590848"/>
        <c:scaling>
          <c:orientation val="minMax"/>
        </c:scaling>
        <c:delete val="1"/>
        <c:axPos val="b"/>
        <c:numFmt formatCode="#,##0;&quot;▲ &quot;#,##0" sourceLinked="1"/>
        <c:majorTickMark val="out"/>
        <c:minorTickMark val="none"/>
        <c:tickLblPos val="nextTo"/>
        <c:crossAx val="202589312"/>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orientation="portrait"/>
  </c:printSettings>
  <c:userShapes r:id="rId1"/>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831274</xdr:colOff>
      <xdr:row>0</xdr:row>
      <xdr:rowOff>19050</xdr:rowOff>
    </xdr:from>
    <xdr:to>
      <xdr:col>25</xdr:col>
      <xdr:colOff>0</xdr:colOff>
      <xdr:row>1</xdr:row>
      <xdr:rowOff>161925</xdr:rowOff>
    </xdr:to>
    <xdr:sp macro="" textlink="">
      <xdr:nvSpPr>
        <xdr:cNvPr id="2" name="AutoShape 5"/>
        <xdr:cNvSpPr>
          <a:spLocks noChangeArrowheads="1"/>
        </xdr:cNvSpPr>
      </xdr:nvSpPr>
      <xdr:spPr bwMode="auto">
        <a:xfrm>
          <a:off x="1240849" y="19050"/>
          <a:ext cx="4312226" cy="32385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◆府債の状況（平成２６年度決算</a:t>
          </a:r>
          <a:r>
            <a:rPr lang="ja-JP" altLang="en-US" sz="1400" b="1" i="0" u="sng" strike="noStrike" baseline="0">
              <a:solidFill>
                <a:srgbClr val="000000"/>
              </a:solidFill>
              <a:latin typeface="ＭＳ Ｐゴシック"/>
              <a:ea typeface="ＭＳ Ｐゴシック"/>
            </a:rPr>
            <a:t>全会計ベース</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10</xdr:col>
      <xdr:colOff>95250</xdr:colOff>
      <xdr:row>27</xdr:row>
      <xdr:rowOff>0</xdr:rowOff>
    </xdr:from>
    <xdr:to>
      <xdr:col>27</xdr:col>
      <xdr:colOff>95250</xdr:colOff>
      <xdr:row>27</xdr:row>
      <xdr:rowOff>0</xdr:rowOff>
    </xdr:to>
    <xdr:sp macro="" textlink="">
      <xdr:nvSpPr>
        <xdr:cNvPr id="3" name="AutoShape 8"/>
        <xdr:cNvSpPr>
          <a:spLocks noChangeArrowheads="1"/>
        </xdr:cNvSpPr>
      </xdr:nvSpPr>
      <xdr:spPr bwMode="auto">
        <a:xfrm>
          <a:off x="2505075" y="4933950"/>
          <a:ext cx="35623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9524</xdr:colOff>
      <xdr:row>23</xdr:row>
      <xdr:rowOff>53010</xdr:rowOff>
    </xdr:from>
    <xdr:to>
      <xdr:col>30</xdr:col>
      <xdr:colOff>180974</xdr:colOff>
      <xdr:row>28</xdr:row>
      <xdr:rowOff>57150</xdr:rowOff>
    </xdr:to>
    <xdr:sp macro="" textlink="">
      <xdr:nvSpPr>
        <xdr:cNvPr id="4" name="AutoShape 9"/>
        <xdr:cNvSpPr>
          <a:spLocks noChangeArrowheads="1"/>
        </xdr:cNvSpPr>
      </xdr:nvSpPr>
      <xdr:spPr bwMode="auto">
        <a:xfrm>
          <a:off x="238124" y="4015410"/>
          <a:ext cx="6543675" cy="918540"/>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Ｐ明朝"/>
              <a:ea typeface="ＭＳ Ｐ明朝"/>
            </a:rPr>
            <a:t>21</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4</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14</a:t>
          </a:r>
          <a:r>
            <a:rPr lang="ja-JP" altLang="en-US" sz="800" b="0" i="0" u="none" strike="noStrike" baseline="0">
              <a:solidFill>
                <a:srgbClr val="000000"/>
              </a:solidFill>
              <a:latin typeface="ＭＳ Ｐ明朝"/>
              <a:ea typeface="ＭＳ Ｐ明朝"/>
            </a:rPr>
            <a:t>日付総務省通知（総財地第</a:t>
          </a:r>
          <a:r>
            <a:rPr lang="en-US" altLang="ja-JP" sz="800" b="0" i="0" u="none" strike="noStrike" baseline="0">
              <a:solidFill>
                <a:srgbClr val="000000"/>
              </a:solidFill>
              <a:latin typeface="ＭＳ Ｐ明朝"/>
              <a:ea typeface="ＭＳ Ｐ明朝"/>
            </a:rPr>
            <a:t>115</a:t>
          </a:r>
          <a:r>
            <a:rPr lang="ja-JP" altLang="en-US" sz="800" b="0" i="0" u="none" strike="noStrike" baseline="0">
              <a:solidFill>
                <a:srgbClr val="000000"/>
              </a:solidFill>
              <a:latin typeface="ＭＳ Ｐ明朝"/>
              <a:ea typeface="ＭＳ Ｐ明朝"/>
            </a:rPr>
            <a:t>号）による満期一括償還地方債の借換については別紙のとおり。</a:t>
          </a:r>
          <a:endParaRPr lang="en-US" altLang="ja-JP" sz="800" b="0" i="0" baseline="0">
            <a:effectLst/>
            <a:latin typeface="+mn-lt"/>
            <a:ea typeface="+mn-ea"/>
            <a:cs typeface="+mn-cs"/>
          </a:endParaRPr>
        </a:p>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「臨財債等」とは、税や交付税の代替として発行した府債（臨時財政対策債、減税補塡債、臨時税収補塡債、減収補塡債）の合計。</a:t>
          </a:r>
          <a:endParaRPr lang="en-US" altLang="ja-JP" sz="800" b="0" i="0" u="none" strike="noStrike" baseline="0">
            <a:solidFill>
              <a:srgbClr val="000000"/>
            </a:solidFill>
            <a:latin typeface="ＭＳ Ｐ明朝"/>
            <a:ea typeface="ＭＳ Ｐ明朝"/>
          </a:endParaRPr>
        </a:p>
        <a:p>
          <a:pPr rtl="0"/>
          <a:r>
            <a:rPr lang="en-US" altLang="ja-JP" sz="800" b="0" i="0" baseline="0">
              <a:effectLst/>
              <a:latin typeface="ＭＳ Ｐ明朝" panose="02020600040205080304" pitchFamily="18" charset="-128"/>
              <a:ea typeface="ＭＳ Ｐ明朝" panose="02020600040205080304" pitchFamily="18" charset="-128"/>
              <a:cs typeface="+mn-cs"/>
            </a:rPr>
            <a:t>※</a:t>
          </a:r>
          <a:r>
            <a:rPr lang="ja-JP" altLang="ja-JP" sz="800" b="0" i="0" baseline="0">
              <a:effectLst/>
              <a:latin typeface="ＭＳ Ｐ明朝" panose="02020600040205080304" pitchFamily="18" charset="-128"/>
              <a:ea typeface="ＭＳ Ｐ明朝" panose="02020600040205080304" pitchFamily="18" charset="-128"/>
              <a:cs typeface="+mn-cs"/>
            </a:rPr>
            <a:t>「その他」とは、全会計の府債合計額から臨財債等を除いたものであり、地方財政法第</a:t>
          </a:r>
          <a:r>
            <a:rPr lang="en-US" altLang="ja-JP" sz="800" b="0" i="0" baseline="0">
              <a:effectLst/>
              <a:latin typeface="ＭＳ Ｐ明朝" panose="02020600040205080304" pitchFamily="18" charset="-128"/>
              <a:ea typeface="ＭＳ Ｐ明朝" panose="02020600040205080304" pitchFamily="18" charset="-128"/>
              <a:cs typeface="+mn-cs"/>
            </a:rPr>
            <a:t>5</a:t>
          </a:r>
          <a:r>
            <a:rPr lang="ja-JP" altLang="ja-JP" sz="800" b="0" i="0" baseline="0">
              <a:effectLst/>
              <a:latin typeface="ＭＳ Ｐ明朝" panose="02020600040205080304" pitchFamily="18" charset="-128"/>
              <a:ea typeface="ＭＳ Ｐ明朝" panose="02020600040205080304" pitchFamily="18" charset="-128"/>
              <a:cs typeface="+mn-cs"/>
            </a:rPr>
            <a:t>条に基づき公共施設又は公用施設の</a:t>
          </a:r>
          <a:endParaRPr lang="ja-JP" altLang="ja-JP" sz="800">
            <a:effectLst/>
            <a:latin typeface="ＭＳ Ｐ明朝" panose="02020600040205080304" pitchFamily="18" charset="-128"/>
            <a:ea typeface="ＭＳ Ｐ明朝" panose="02020600040205080304" pitchFamily="18" charset="-128"/>
          </a:endParaRPr>
        </a:p>
        <a:p>
          <a:pPr rtl="0"/>
          <a:r>
            <a:rPr lang="ja-JP" altLang="ja-JP" sz="800" b="0" i="0" baseline="0">
              <a:effectLst/>
              <a:latin typeface="ＭＳ Ｐ明朝" panose="02020600040205080304" pitchFamily="18" charset="-128"/>
              <a:ea typeface="ＭＳ Ｐ明朝" panose="02020600040205080304" pitchFamily="18" charset="-128"/>
              <a:cs typeface="+mn-cs"/>
            </a:rPr>
            <a:t>　 建設事業費の財源に充当した府債</a:t>
          </a:r>
          <a:r>
            <a:rPr lang="ja-JP" altLang="en-US" sz="800" b="0" i="0" baseline="0">
              <a:effectLst/>
              <a:latin typeface="ＭＳ Ｐ明朝" panose="02020600040205080304" pitchFamily="18" charset="-128"/>
              <a:ea typeface="ＭＳ Ｐ明朝" panose="02020600040205080304" pitchFamily="18" charset="-128"/>
              <a:cs typeface="+mn-cs"/>
            </a:rPr>
            <a:t>等</a:t>
          </a:r>
          <a:r>
            <a:rPr lang="ja-JP" altLang="ja-JP" sz="800" b="0" i="0" baseline="0">
              <a:effectLst/>
              <a:latin typeface="ＭＳ Ｐ明朝" panose="02020600040205080304" pitchFamily="18" charset="-128"/>
              <a:ea typeface="ＭＳ Ｐ明朝" panose="02020600040205080304" pitchFamily="18" charset="-128"/>
              <a:cs typeface="+mn-cs"/>
            </a:rPr>
            <a:t>の合計。</a:t>
          </a:r>
          <a:endParaRPr lang="ja-JP" altLang="ja-JP" sz="800">
            <a:effectLst/>
            <a:latin typeface="ＭＳ Ｐ明朝" panose="02020600040205080304" pitchFamily="18" charset="-128"/>
            <a:ea typeface="ＭＳ Ｐ明朝" panose="02020600040205080304" pitchFamily="18" charset="-128"/>
          </a:endParaRPr>
        </a:p>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特別会計分</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年度末残高は、中小企業高度化資金貸付金の</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年度償還免除額</a:t>
          </a:r>
          <a:r>
            <a:rPr lang="en-US" altLang="ja-JP" sz="800" b="0" i="0" u="none" strike="noStrike" baseline="0">
              <a:solidFill>
                <a:srgbClr val="000000"/>
              </a:solidFill>
              <a:latin typeface="ＭＳ Ｐ明朝"/>
              <a:ea typeface="ＭＳ Ｐ明朝"/>
            </a:rPr>
            <a:t>100</a:t>
          </a:r>
          <a:r>
            <a:rPr lang="ja-JP" altLang="en-US" sz="800" b="0" i="0" u="none" strike="noStrike" baseline="0">
              <a:solidFill>
                <a:srgbClr val="000000"/>
              </a:solidFill>
              <a:latin typeface="ＭＳ Ｐ明朝"/>
              <a:ea typeface="ＭＳ Ｐ明朝"/>
            </a:rPr>
            <a:t>百万円を控除した額である。</a:t>
          </a:r>
          <a:endParaRPr lang="en-US" altLang="ja-JP" sz="800" b="0" i="0" u="none" strike="noStrike" baseline="0">
            <a:solidFill>
              <a:srgbClr val="000000"/>
            </a:solidFill>
            <a:latin typeface="ＭＳ Ｐ明朝"/>
            <a:ea typeface="ＭＳ Ｐ明朝"/>
          </a:endParaRPr>
        </a:p>
      </xdr:txBody>
    </xdr:sp>
    <xdr:clientData/>
  </xdr:twoCellAnchor>
  <xdr:twoCellAnchor editAs="oneCell">
    <xdr:from>
      <xdr:col>1</xdr:col>
      <xdr:colOff>95250</xdr:colOff>
      <xdr:row>57</xdr:row>
      <xdr:rowOff>49354</xdr:rowOff>
    </xdr:from>
    <xdr:to>
      <xdr:col>30</xdr:col>
      <xdr:colOff>38100</xdr:colOff>
      <xdr:row>66</xdr:row>
      <xdr:rowOff>152400</xdr:rowOff>
    </xdr:to>
    <xdr:sp macro="" textlink="">
      <xdr:nvSpPr>
        <xdr:cNvPr id="5" name="AutoShape 2"/>
        <xdr:cNvSpPr>
          <a:spLocks noChangeArrowheads="1"/>
        </xdr:cNvSpPr>
      </xdr:nvSpPr>
      <xdr:spPr bwMode="auto">
        <a:xfrm>
          <a:off x="209550" y="9783904"/>
          <a:ext cx="6429375" cy="1808021"/>
        </a:xfrm>
        <a:prstGeom prst="roundRect">
          <a:avLst>
            <a:gd name="adj" fmla="val 1097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en-US" altLang="ja-JP" sz="800" b="0" i="0" u="none" strike="noStrike" baseline="0">
              <a:solidFill>
                <a:srgbClr val="000000"/>
              </a:solidFill>
              <a:latin typeface="ＭＳ Ｐ明朝" pitchFamily="18" charset="-128"/>
              <a:ea typeface="ＭＳ Ｐ明朝" pitchFamily="18" charset="-128"/>
            </a:rPr>
            <a:t>※</a:t>
          </a:r>
          <a:r>
            <a:rPr lang="ja-JP" altLang="en-US" sz="800" b="0" i="0" u="none" strike="noStrike" baseline="0">
              <a:solidFill>
                <a:srgbClr val="000000"/>
              </a:solidFill>
              <a:latin typeface="ＭＳ Ｐ明朝" pitchFamily="18" charset="-128"/>
              <a:ea typeface="ＭＳ Ｐ明朝" pitchFamily="18" charset="-128"/>
            </a:rPr>
            <a:t>「府ルール積立」とは、満期一括償還の方法により発行した府債の償還のため、満期時に一度に多額の償還財源が必要となることから、</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ja-JP" altLang="en-US" sz="800" b="0" i="0" u="none" strike="noStrike" baseline="0">
              <a:solidFill>
                <a:srgbClr val="000000"/>
              </a:solidFill>
              <a:latin typeface="ＭＳ Ｐ明朝" pitchFamily="18" charset="-128"/>
              <a:ea typeface="ＭＳ Ｐ明朝" pitchFamily="18" charset="-128"/>
            </a:rPr>
            <a:t>　　府債（地方債）の本来の機能である世代間の公平を果すために、満期日が来るまでの間、一定ルールに基づいて積み立てる額のこと。</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ja-JP" altLang="en-US" sz="800" b="0" i="0" u="none" strike="noStrike" baseline="0">
              <a:solidFill>
                <a:srgbClr val="000000"/>
              </a:solidFill>
              <a:latin typeface="ＭＳ Ｐ明朝" pitchFamily="18" charset="-128"/>
              <a:ea typeface="ＭＳ Ｐ明朝" pitchFamily="18" charset="-128"/>
            </a:rPr>
            <a:t>　　また、「積立不足」とは、この積み立てられるべき金額に不足する額をいい、「復元積立」とは、この不足した金額を復元するために積み</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ja-JP" altLang="en-US" sz="800" b="0" i="0" u="none" strike="noStrike" baseline="0">
              <a:solidFill>
                <a:srgbClr val="000000"/>
              </a:solidFill>
              <a:latin typeface="ＭＳ Ｐ明朝" pitchFamily="18" charset="-128"/>
              <a:ea typeface="ＭＳ Ｐ明朝" pitchFamily="18" charset="-128"/>
            </a:rPr>
            <a:t>　　立てる額のこと。</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en-US" altLang="ja-JP" sz="800" b="0" i="0" u="none" strike="noStrike" baseline="0">
              <a:solidFill>
                <a:srgbClr val="000000"/>
              </a:solidFill>
              <a:latin typeface="ＭＳ Ｐ明朝" pitchFamily="18" charset="-128"/>
              <a:ea typeface="ＭＳ Ｐ明朝" pitchFamily="18" charset="-128"/>
            </a:rPr>
            <a:t>※</a:t>
          </a:r>
          <a:r>
            <a:rPr lang="ja-JP" altLang="en-US" sz="800" b="0" i="0" u="none" strike="noStrike" baseline="0">
              <a:solidFill>
                <a:srgbClr val="000000"/>
              </a:solidFill>
              <a:latin typeface="ＭＳ Ｐ明朝" pitchFamily="18" charset="-128"/>
              <a:ea typeface="ＭＳ Ｐ明朝" pitchFamily="18" charset="-128"/>
            </a:rPr>
            <a:t>府では、財政再建団体転落回避のため、</a:t>
          </a:r>
          <a:r>
            <a:rPr lang="en-US" altLang="ja-JP" sz="800" b="0" i="0" u="none" strike="noStrike" baseline="0">
              <a:solidFill>
                <a:srgbClr val="000000"/>
              </a:solidFill>
              <a:latin typeface="ＭＳ Ｐ明朝" pitchFamily="18" charset="-128"/>
              <a:ea typeface="ＭＳ Ｐ明朝" pitchFamily="18" charset="-128"/>
            </a:rPr>
            <a:t>13</a:t>
          </a:r>
          <a:r>
            <a:rPr lang="ja-JP" altLang="en-US" sz="800" b="0" i="0" u="none" strike="noStrike" baseline="0">
              <a:solidFill>
                <a:srgbClr val="000000"/>
              </a:solidFill>
              <a:latin typeface="ＭＳ Ｐ明朝" pitchFamily="18" charset="-128"/>
              <a:ea typeface="ＭＳ Ｐ明朝" pitchFamily="18" charset="-128"/>
            </a:rPr>
            <a:t>～</a:t>
          </a:r>
          <a:r>
            <a:rPr lang="en-US" altLang="ja-JP" sz="800" b="0" i="0" u="none" strike="noStrike" baseline="0">
              <a:solidFill>
                <a:srgbClr val="000000"/>
              </a:solidFill>
              <a:latin typeface="ＭＳ Ｐ明朝" pitchFamily="18" charset="-128"/>
              <a:ea typeface="ＭＳ Ｐ明朝" pitchFamily="18" charset="-128"/>
            </a:rPr>
            <a:t>19</a:t>
          </a:r>
          <a:r>
            <a:rPr lang="ja-JP" altLang="en-US" sz="800" b="0" i="0" u="none" strike="noStrike" baseline="0">
              <a:solidFill>
                <a:srgbClr val="000000"/>
              </a:solidFill>
              <a:latin typeface="ＭＳ Ｐ明朝" pitchFamily="18" charset="-128"/>
              <a:ea typeface="ＭＳ Ｐ明朝" pitchFamily="18" charset="-128"/>
            </a:rPr>
            <a:t>年度の間に、減債基金から</a:t>
          </a:r>
          <a:r>
            <a:rPr lang="en-US" altLang="ja-JP" sz="800" b="0" i="0" u="none" strike="noStrike" baseline="0">
              <a:solidFill>
                <a:srgbClr val="000000"/>
              </a:solidFill>
              <a:latin typeface="ＭＳ Ｐ明朝" pitchFamily="18" charset="-128"/>
              <a:ea typeface="ＭＳ Ｐ明朝" pitchFamily="18" charset="-128"/>
            </a:rPr>
            <a:t>520,200</a:t>
          </a:r>
          <a:r>
            <a:rPr lang="ja-JP" altLang="en-US" sz="800" b="0" i="0" u="none" strike="noStrike" baseline="0">
              <a:solidFill>
                <a:srgbClr val="000000"/>
              </a:solidFill>
              <a:latin typeface="ＭＳ Ｐ明朝" pitchFamily="18" charset="-128"/>
              <a:ea typeface="ＭＳ Ｐ明朝" pitchFamily="18" charset="-128"/>
            </a:rPr>
            <a:t>百万円の借入れを行ってきたが、</a:t>
          </a:r>
          <a:r>
            <a:rPr lang="en-US" altLang="ja-JP" sz="800" b="0" i="0" u="none" strike="noStrike" baseline="0">
              <a:solidFill>
                <a:srgbClr val="000000"/>
              </a:solidFill>
              <a:latin typeface="ＭＳ Ｐ明朝" pitchFamily="18" charset="-128"/>
              <a:ea typeface="ＭＳ Ｐ明朝" pitchFamily="18" charset="-128"/>
            </a:rPr>
            <a:t>22</a:t>
          </a:r>
          <a:r>
            <a:rPr lang="ja-JP" altLang="en-US" sz="800" b="0" i="0" u="none" strike="noStrike" baseline="0">
              <a:solidFill>
                <a:srgbClr val="000000"/>
              </a:solidFill>
              <a:latin typeface="ＭＳ Ｐ明朝" pitchFamily="18" charset="-128"/>
              <a:ea typeface="ＭＳ Ｐ明朝" pitchFamily="18" charset="-128"/>
            </a:rPr>
            <a:t>年度に財務</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ja-JP" altLang="en-US" sz="800" b="0" i="0" u="none" strike="noStrike" baseline="0">
              <a:solidFill>
                <a:srgbClr val="000000"/>
              </a:solidFill>
              <a:latin typeface="ＭＳ Ｐ明朝" pitchFamily="18" charset="-128"/>
              <a:ea typeface="ＭＳ Ｐ明朝" pitchFamily="18" charset="-128"/>
            </a:rPr>
            <a:t>　 マネジメントの適正化の観点から、基金からの借入れの見直しを行った（基金への償還を行うとともに、現金残高にあわせて基金の処分</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ja-JP" altLang="en-US" sz="800" b="0" i="0" u="none" strike="noStrike" baseline="0">
              <a:solidFill>
                <a:srgbClr val="000000"/>
              </a:solidFill>
              <a:latin typeface="ＭＳ Ｐ明朝" pitchFamily="18" charset="-128"/>
              <a:ea typeface="ＭＳ Ｐ明朝" pitchFamily="18" charset="-128"/>
            </a:rPr>
            <a:t>　 を実施）。その結果、基金残高が積み立てておくべき額に比べて不足している。そのため、</a:t>
          </a:r>
          <a:r>
            <a:rPr lang="en-US" altLang="ja-JP" sz="800" b="0" i="0" u="none" strike="noStrike" baseline="0">
              <a:solidFill>
                <a:srgbClr val="000000"/>
              </a:solidFill>
              <a:latin typeface="ＭＳ Ｐ明朝" pitchFamily="18" charset="-128"/>
              <a:ea typeface="ＭＳ Ｐ明朝" pitchFamily="18" charset="-128"/>
            </a:rPr>
            <a:t>21</a:t>
          </a:r>
          <a:r>
            <a:rPr lang="ja-JP" altLang="en-US" sz="800" b="0" i="0" u="none" strike="noStrike" baseline="0">
              <a:solidFill>
                <a:srgbClr val="000000"/>
              </a:solidFill>
              <a:latin typeface="ＭＳ Ｐ明朝" pitchFamily="18" charset="-128"/>
              <a:ea typeface="ＭＳ Ｐ明朝" pitchFamily="18" charset="-128"/>
            </a:rPr>
            <a:t>年度から減債基金への復元（返済</a:t>
          </a:r>
          <a:r>
            <a:rPr lang="en-US" altLang="ja-JP" sz="800" b="0" i="0" u="none" strike="noStrike" baseline="0">
              <a:solidFill>
                <a:srgbClr val="000000"/>
              </a:solidFill>
              <a:latin typeface="ＭＳ Ｐ明朝" pitchFamily="18" charset="-128"/>
              <a:ea typeface="ＭＳ Ｐ明朝" pitchFamily="18" charset="-128"/>
            </a:rPr>
            <a:t>)</a:t>
          </a:r>
          <a:r>
            <a:rPr lang="ja-JP" altLang="en-US" sz="800" b="0" i="0" u="none" strike="noStrike" baseline="0">
              <a:solidFill>
                <a:srgbClr val="000000"/>
              </a:solidFill>
              <a:latin typeface="ＭＳ Ｐ明朝" pitchFamily="18" charset="-128"/>
              <a:ea typeface="ＭＳ Ｐ明朝" pitchFamily="18" charset="-128"/>
            </a:rPr>
            <a:t> を実施</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ja-JP" altLang="en-US" sz="800" b="0" i="0" u="none" strike="noStrike" baseline="0">
              <a:solidFill>
                <a:srgbClr val="000000"/>
              </a:solidFill>
              <a:latin typeface="ＭＳ Ｐ明朝" pitchFamily="18" charset="-128"/>
              <a:ea typeface="ＭＳ Ｐ明朝" pitchFamily="18" charset="-128"/>
            </a:rPr>
            <a:t>　 しており、</a:t>
          </a:r>
          <a:r>
            <a:rPr lang="en-US" altLang="ja-JP" sz="800" b="0" i="0" u="none" strike="noStrike" baseline="0">
              <a:solidFill>
                <a:srgbClr val="000000"/>
              </a:solidFill>
              <a:latin typeface="ＭＳ Ｐ明朝" pitchFamily="18" charset="-128"/>
              <a:ea typeface="ＭＳ Ｐ明朝" pitchFamily="18" charset="-128"/>
            </a:rPr>
            <a:t>21</a:t>
          </a:r>
          <a:r>
            <a:rPr lang="ja-JP" altLang="en-US" sz="800" b="0" i="0" u="none" strike="noStrike" baseline="0">
              <a:solidFill>
                <a:srgbClr val="000000"/>
              </a:solidFill>
              <a:latin typeface="ＭＳ Ｐ明朝" pitchFamily="18" charset="-128"/>
              <a:ea typeface="ＭＳ Ｐ明朝" pitchFamily="18" charset="-128"/>
            </a:rPr>
            <a:t>～</a:t>
          </a:r>
          <a:r>
            <a:rPr lang="en-US" altLang="ja-JP" sz="800" b="0" i="0" u="none" strike="noStrike" baseline="0">
              <a:solidFill>
                <a:srgbClr val="000000"/>
              </a:solidFill>
              <a:latin typeface="ＭＳ Ｐ明朝" pitchFamily="18" charset="-128"/>
              <a:ea typeface="ＭＳ Ｐ明朝" pitchFamily="18" charset="-128"/>
            </a:rPr>
            <a:t>26</a:t>
          </a:r>
          <a:r>
            <a:rPr lang="ja-JP" altLang="en-US" sz="800" b="0" i="0" u="none" strike="noStrike" baseline="0">
              <a:solidFill>
                <a:srgbClr val="000000"/>
              </a:solidFill>
              <a:latin typeface="ＭＳ Ｐ明朝" pitchFamily="18" charset="-128"/>
              <a:ea typeface="ＭＳ Ｐ明朝" pitchFamily="18" charset="-128"/>
            </a:rPr>
            <a:t>年度合わせて</a:t>
          </a:r>
          <a:r>
            <a:rPr lang="en-US" altLang="ja-JP" sz="800" b="0" i="0" u="none" strike="noStrike" baseline="0">
              <a:solidFill>
                <a:srgbClr val="000000"/>
              </a:solidFill>
              <a:latin typeface="ＭＳ Ｐ明朝" pitchFamily="18" charset="-128"/>
              <a:ea typeface="ＭＳ Ｐ明朝" pitchFamily="18" charset="-128"/>
            </a:rPr>
            <a:t>241,967</a:t>
          </a:r>
          <a:r>
            <a:rPr lang="ja-JP" altLang="en-US" sz="800" b="0" i="0" u="none" strike="noStrike" baseline="0">
              <a:solidFill>
                <a:srgbClr val="000000"/>
              </a:solidFill>
              <a:latin typeface="ＭＳ Ｐ明朝" pitchFamily="18" charset="-128"/>
              <a:ea typeface="ＭＳ Ｐ明朝" pitchFamily="18" charset="-128"/>
            </a:rPr>
            <a:t>百万円を復元し、</a:t>
          </a:r>
          <a:r>
            <a:rPr lang="en-US" altLang="ja-JP" sz="800" b="0" i="0" u="none" strike="noStrike" baseline="0">
              <a:solidFill>
                <a:srgbClr val="000000"/>
              </a:solidFill>
              <a:latin typeface="ＭＳ Ｐ明朝" pitchFamily="18" charset="-128"/>
              <a:ea typeface="ＭＳ Ｐ明朝" pitchFamily="18" charset="-128"/>
            </a:rPr>
            <a:t>26</a:t>
          </a:r>
          <a:r>
            <a:rPr lang="ja-JP" altLang="en-US" sz="800" b="0" i="0" u="none" strike="noStrike" baseline="0">
              <a:solidFill>
                <a:srgbClr val="000000"/>
              </a:solidFill>
              <a:latin typeface="ＭＳ Ｐ明朝" pitchFamily="18" charset="-128"/>
              <a:ea typeface="ＭＳ Ｐ明朝" pitchFamily="18" charset="-128"/>
            </a:rPr>
            <a:t>年度末で</a:t>
          </a:r>
          <a:r>
            <a:rPr lang="en-US" altLang="ja-JP" sz="800" b="0" i="0" u="none" strike="noStrike" baseline="0">
              <a:solidFill>
                <a:srgbClr val="000000"/>
              </a:solidFill>
              <a:latin typeface="ＭＳ Ｐ明朝" pitchFamily="18" charset="-128"/>
              <a:ea typeface="ＭＳ Ｐ明朝" pitchFamily="18" charset="-128"/>
            </a:rPr>
            <a:t>278,233</a:t>
          </a:r>
          <a:r>
            <a:rPr lang="ja-JP" altLang="en-US" sz="800" b="0" i="0" u="none" strike="noStrike" baseline="0">
              <a:solidFill>
                <a:srgbClr val="000000"/>
              </a:solidFill>
              <a:latin typeface="ＭＳ Ｐ明朝" pitchFamily="18" charset="-128"/>
              <a:ea typeface="ＭＳ Ｐ明朝" pitchFamily="18" charset="-128"/>
            </a:rPr>
            <a:t>百万円の積立不足となっている。</a:t>
          </a:r>
        </a:p>
        <a:p>
          <a:pPr algn="l" rtl="0">
            <a:defRPr sz="1000"/>
          </a:pPr>
          <a:r>
            <a:rPr lang="en-US" altLang="ja-JP" sz="800" b="0" i="0" u="none" strike="noStrike" baseline="0">
              <a:solidFill>
                <a:srgbClr val="000000"/>
              </a:solidFill>
              <a:latin typeface="ＭＳ Ｐ明朝" pitchFamily="18" charset="-128"/>
              <a:ea typeface="ＭＳ Ｐ明朝" pitchFamily="18" charset="-128"/>
            </a:rPr>
            <a:t>※</a:t>
          </a:r>
          <a:r>
            <a:rPr lang="ja-JP" altLang="en-US" sz="800" b="0" i="0" u="none" strike="noStrike" baseline="0">
              <a:solidFill>
                <a:srgbClr val="000000"/>
              </a:solidFill>
              <a:latin typeface="ＭＳ Ｐ明朝" pitchFamily="18" charset="-128"/>
              <a:ea typeface="ＭＳ Ｐ明朝" pitchFamily="18" charset="-128"/>
            </a:rPr>
            <a:t>「決算剰余金」とは、</a:t>
          </a:r>
          <a:r>
            <a:rPr lang="en-US" altLang="ja-JP" sz="800" b="0" i="0" u="none" strike="noStrike" baseline="0">
              <a:solidFill>
                <a:srgbClr val="000000"/>
              </a:solidFill>
              <a:latin typeface="ＭＳ Ｐ明朝" pitchFamily="18" charset="-128"/>
              <a:ea typeface="ＭＳ Ｐ明朝" pitchFamily="18" charset="-128"/>
            </a:rPr>
            <a:t>25</a:t>
          </a:r>
          <a:r>
            <a:rPr lang="ja-JP" altLang="en-US" sz="800" b="0" i="0" u="none" strike="noStrike" baseline="0">
              <a:solidFill>
                <a:srgbClr val="000000"/>
              </a:solidFill>
              <a:latin typeface="ＭＳ Ｐ明朝" pitchFamily="18" charset="-128"/>
              <a:ea typeface="ＭＳ Ｐ明朝" pitchFamily="18" charset="-128"/>
            </a:rPr>
            <a:t>年度一般会計決算剰余金（</a:t>
          </a:r>
          <a:r>
            <a:rPr lang="en-US" altLang="ja-JP" sz="800" b="0" i="0" u="none" strike="noStrike" baseline="0">
              <a:solidFill>
                <a:srgbClr val="000000"/>
              </a:solidFill>
              <a:latin typeface="ＭＳ Ｐ明朝" pitchFamily="18" charset="-128"/>
              <a:ea typeface="ＭＳ Ｐ明朝" pitchFamily="18" charset="-128"/>
            </a:rPr>
            <a:t>1/2</a:t>
          </a:r>
          <a:r>
            <a:rPr lang="ja-JP" altLang="en-US" sz="800" b="0" i="0" u="none" strike="noStrike" baseline="0">
              <a:solidFill>
                <a:srgbClr val="000000"/>
              </a:solidFill>
              <a:latin typeface="ＭＳ Ｐ明朝" pitchFamily="18" charset="-128"/>
              <a:ea typeface="ＭＳ Ｐ明朝" pitchFamily="18" charset="-128"/>
            </a:rPr>
            <a:t>相当）の減債基金への編入額。</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en-US" altLang="ja-JP" sz="800" b="0" i="0" u="none" strike="noStrike" baseline="0">
              <a:solidFill>
                <a:srgbClr val="000000"/>
              </a:solidFill>
              <a:latin typeface="ＭＳ Ｐ明朝" pitchFamily="18" charset="-128"/>
              <a:ea typeface="ＭＳ Ｐ明朝" pitchFamily="18" charset="-128"/>
            </a:rPr>
            <a:t>※26</a:t>
          </a:r>
          <a:r>
            <a:rPr lang="ja-JP" altLang="en-US" sz="800" b="0" i="0" u="none" strike="noStrike" baseline="0">
              <a:solidFill>
                <a:srgbClr val="000000"/>
              </a:solidFill>
              <a:latin typeface="ＭＳ Ｐ明朝" pitchFamily="18" charset="-128"/>
              <a:ea typeface="ＭＳ Ｐ明朝" pitchFamily="18" charset="-128"/>
            </a:rPr>
            <a:t>年度積立金の「復元積立」と「決算剰余金」は、臨財債等とその他（臨財債等以外）の積立不足額見合いで按分して積立。</a:t>
          </a:r>
          <a:endParaRPr lang="en-US" altLang="ja-JP" sz="800" b="0" i="0" u="none" strike="noStrike" baseline="0">
            <a:solidFill>
              <a:srgbClr val="000000"/>
            </a:solidFill>
            <a:latin typeface="ＭＳ Ｐ明朝" pitchFamily="18" charset="-128"/>
            <a:ea typeface="ＭＳ Ｐ明朝" pitchFamily="18" charset="-128"/>
          </a:endParaRPr>
        </a:p>
        <a:p>
          <a:pPr algn="l" rtl="0">
            <a:lnSpc>
              <a:spcPts val="900"/>
            </a:lnSpc>
            <a:defRPr sz="1000"/>
          </a:pPr>
          <a:r>
            <a:rPr lang="ja-JP" altLang="en-US" sz="800" b="0" i="0" u="none" strike="noStrike" baseline="0">
              <a:solidFill>
                <a:srgbClr val="000000"/>
              </a:solidFill>
              <a:latin typeface="ＭＳ Ｐ明朝" pitchFamily="18" charset="-128"/>
              <a:ea typeface="ＭＳ Ｐ明朝" pitchFamily="18" charset="-128"/>
            </a:rPr>
            <a:t>　 ⇒ </a:t>
          </a:r>
          <a:r>
            <a:rPr lang="ja-JP" altLang="en-US" sz="800" b="0" i="0" baseline="0">
              <a:effectLst/>
              <a:latin typeface="ＭＳ Ｐ明朝" pitchFamily="18" charset="-128"/>
              <a:ea typeface="ＭＳ Ｐ明朝" pitchFamily="18" charset="-128"/>
              <a:cs typeface="+mn-cs"/>
            </a:rPr>
            <a:t>臨財債等</a:t>
          </a:r>
          <a:r>
            <a:rPr lang="en-US" altLang="ja-JP" sz="800" b="0" i="0" baseline="0">
              <a:effectLst/>
              <a:latin typeface="ＭＳ Ｐ明朝" pitchFamily="18" charset="-128"/>
              <a:ea typeface="ＭＳ Ｐ明朝" pitchFamily="18" charset="-128"/>
              <a:cs typeface="+mn-cs"/>
            </a:rPr>
            <a:t>13,372</a:t>
          </a:r>
          <a:r>
            <a:rPr lang="ja-JP" altLang="en-US" sz="800" b="0" i="0" baseline="0">
              <a:effectLst/>
              <a:latin typeface="ＭＳ Ｐ明朝" pitchFamily="18" charset="-128"/>
              <a:ea typeface="ＭＳ Ｐ明朝" pitchFamily="18" charset="-128"/>
              <a:cs typeface="+mn-cs"/>
            </a:rPr>
            <a:t>百万円、臨財債等以外</a:t>
          </a:r>
          <a:r>
            <a:rPr lang="en-US" altLang="ja-JP" sz="800" b="0" i="0" baseline="0">
              <a:effectLst/>
              <a:latin typeface="ＭＳ Ｐ明朝" pitchFamily="18" charset="-128"/>
              <a:ea typeface="ＭＳ Ｐ明朝" pitchFamily="18" charset="-128"/>
              <a:cs typeface="+mn-cs"/>
            </a:rPr>
            <a:t>25,824</a:t>
          </a:r>
          <a:r>
            <a:rPr lang="ja-JP" altLang="en-US" sz="800" b="0" i="0" baseline="0">
              <a:effectLst/>
              <a:latin typeface="ＭＳ Ｐ明朝" pitchFamily="18" charset="-128"/>
              <a:ea typeface="ＭＳ Ｐ明朝" pitchFamily="18" charset="-128"/>
              <a:cs typeface="+mn-cs"/>
            </a:rPr>
            <a:t>百万円</a:t>
          </a:r>
          <a:endParaRPr lang="ja-JP" altLang="en-US" sz="800" b="0" i="0" u="none" strike="noStrike" baseline="0">
            <a:solidFill>
              <a:srgbClr val="000000"/>
            </a:solidFill>
            <a:latin typeface="ＭＳ Ｐ明朝" pitchFamily="18" charset="-128"/>
            <a:ea typeface="ＭＳ Ｐ明朝" pitchFamily="18" charset="-128"/>
          </a:endParaRPr>
        </a:p>
      </xdr:txBody>
    </xdr:sp>
    <xdr:clientData/>
  </xdr:twoCellAnchor>
  <xdr:twoCellAnchor>
    <xdr:from>
      <xdr:col>0</xdr:col>
      <xdr:colOff>47624</xdr:colOff>
      <xdr:row>2</xdr:row>
      <xdr:rowOff>66673</xdr:rowOff>
    </xdr:from>
    <xdr:to>
      <xdr:col>30</xdr:col>
      <xdr:colOff>200025</xdr:colOff>
      <xdr:row>9</xdr:row>
      <xdr:rowOff>142875</xdr:rowOff>
    </xdr:to>
    <xdr:sp macro="" textlink="">
      <xdr:nvSpPr>
        <xdr:cNvPr id="8" name="正方形/長方形 7"/>
        <xdr:cNvSpPr/>
      </xdr:nvSpPr>
      <xdr:spPr bwMode="auto">
        <a:xfrm>
          <a:off x="47624" y="428623"/>
          <a:ext cx="6753226" cy="1343027"/>
        </a:xfrm>
        <a:prstGeom prst="rect">
          <a:avLst/>
        </a:prstGeom>
        <a:solidFill>
          <a:srgbClr xmlns:mc="http://schemas.openxmlformats.org/markup-compatibility/2006" xmlns:a14="http://schemas.microsoft.com/office/drawing/2010/main" val="FFFF99" mc:Ignorable="a14" a14:legacySpreadsheetColorIndex="43"/>
        </a:solid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kumimoji="1" lang="ja-JP" altLang="ja-JP" sz="1100" b="1">
              <a:effectLst/>
              <a:latin typeface="+mn-lt"/>
              <a:ea typeface="+mn-ea"/>
              <a:cs typeface="+mn-cs"/>
            </a:rPr>
            <a:t>＜府債の状況の主なポイント＞</a:t>
          </a:r>
          <a:endParaRPr lang="ja-JP" altLang="ja-JP">
            <a:effectLst/>
          </a:endParaRPr>
        </a:p>
        <a:p>
          <a:r>
            <a:rPr kumimoji="1" lang="ja-JP" altLang="ja-JP" sz="1100" b="0">
              <a:effectLst/>
              <a:latin typeface="+mn-lt"/>
              <a:ea typeface="+mn-ea"/>
              <a:cs typeface="+mn-cs"/>
            </a:rPr>
            <a:t>　➢　府債残高は、対前年度比１０１％、</a:t>
          </a:r>
          <a:r>
            <a:rPr kumimoji="1" lang="ja-JP" altLang="ja-JP" sz="1100" b="0">
              <a:effectLst/>
              <a:latin typeface="+mn-ea"/>
              <a:ea typeface="+mn-ea"/>
              <a:cs typeface="+mn-cs"/>
            </a:rPr>
            <a:t>６兆３，</a:t>
          </a:r>
          <a:r>
            <a:rPr kumimoji="1" lang="ja-JP" altLang="en-US" sz="1100" b="0">
              <a:effectLst/>
              <a:latin typeface="+mn-ea"/>
              <a:ea typeface="+mn-ea"/>
              <a:cs typeface="+mn-cs"/>
            </a:rPr>
            <a:t>７</a:t>
          </a:r>
          <a:r>
            <a:rPr kumimoji="1" lang="ja-JP" altLang="ja-JP" sz="1100" b="0">
              <a:effectLst/>
              <a:latin typeface="+mn-ea"/>
              <a:ea typeface="+mn-ea"/>
              <a:cs typeface="+mn-cs"/>
            </a:rPr>
            <a:t>５１億円</a:t>
          </a:r>
          <a:r>
            <a:rPr kumimoji="1" lang="ja-JP" altLang="ja-JP" sz="1100" b="0">
              <a:effectLst/>
              <a:latin typeface="+mn-lt"/>
              <a:ea typeface="+mn-ea"/>
              <a:cs typeface="+mn-cs"/>
            </a:rPr>
            <a:t>。</a:t>
          </a:r>
          <a:endParaRPr lang="ja-JP" altLang="ja-JP">
            <a:effectLst/>
          </a:endParaRPr>
        </a:p>
        <a:p>
          <a:r>
            <a:rPr kumimoji="1" lang="ja-JP" altLang="ja-JP" sz="1100" b="0">
              <a:effectLst/>
              <a:latin typeface="+mn-lt"/>
              <a:ea typeface="+mn-ea"/>
              <a:cs typeface="+mn-cs"/>
            </a:rPr>
            <a:t>　</a:t>
          </a:r>
          <a:r>
            <a:rPr kumimoji="1" lang="en-US" altLang="ja-JP" sz="1100" b="0" baseline="0">
              <a:effectLst/>
              <a:latin typeface="+mn-lt"/>
              <a:ea typeface="+mn-ea"/>
              <a:cs typeface="+mn-cs"/>
            </a:rPr>
            <a:t>       </a:t>
          </a:r>
          <a:r>
            <a:rPr kumimoji="1" lang="ja-JP" altLang="ja-JP" sz="1100" b="0" baseline="0">
              <a:effectLst/>
              <a:latin typeface="+mn-lt"/>
              <a:ea typeface="+mn-ea"/>
              <a:cs typeface="+mn-cs"/>
            </a:rPr>
            <a:t>うち、</a:t>
          </a:r>
          <a:r>
            <a:rPr kumimoji="1" lang="ja-JP" altLang="ja-JP" sz="1100" b="0">
              <a:effectLst/>
              <a:latin typeface="+mn-lt"/>
              <a:ea typeface="+mn-ea"/>
              <a:cs typeface="+mn-cs"/>
            </a:rPr>
            <a:t>臨財債等の残高は、対前年度比１０５％、３兆５６１億円で、１，４４３億円の増。</a:t>
          </a:r>
          <a:endParaRPr lang="ja-JP" altLang="ja-JP">
            <a:effectLst/>
          </a:endParaRPr>
        </a:p>
        <a:p>
          <a:r>
            <a:rPr kumimoji="1" lang="ja-JP" altLang="ja-JP" sz="1100" b="0">
              <a:effectLst/>
              <a:latin typeface="+mn-lt"/>
              <a:ea typeface="+mn-ea"/>
              <a:cs typeface="+mn-cs"/>
            </a:rPr>
            <a:t>　　</a:t>
          </a:r>
          <a:r>
            <a:rPr kumimoji="1" lang="ja-JP" altLang="ja-JP" sz="1100" b="0" baseline="0">
              <a:effectLst/>
              <a:latin typeface="+mn-lt"/>
              <a:ea typeface="+mn-ea"/>
              <a:cs typeface="+mn-cs"/>
            </a:rPr>
            <a:t> </a:t>
          </a:r>
          <a:r>
            <a:rPr kumimoji="1" lang="ja-JP" altLang="ja-JP" sz="1100" b="0">
              <a:effectLst/>
              <a:latin typeface="+mn-lt"/>
              <a:ea typeface="+mn-ea"/>
              <a:cs typeface="+mn-cs"/>
            </a:rPr>
            <a:t>　一方で、臨財債等を除いた残高は、対前年度比９７％、３兆３，１９０億円で、９８５億円の減。</a:t>
          </a:r>
          <a:endParaRPr lang="ja-JP" altLang="ja-JP">
            <a:effectLst/>
          </a:endParaRPr>
        </a:p>
        <a:p>
          <a:r>
            <a:rPr kumimoji="1" lang="ja-JP" altLang="ja-JP" sz="1100" b="0">
              <a:effectLst/>
              <a:latin typeface="+mn-lt"/>
              <a:ea typeface="+mn-ea"/>
              <a:cs typeface="+mn-cs"/>
            </a:rPr>
            <a:t>　➢　過去に減債基金から５，２０２億円を借り入れたことにより生じた積立不足額は、復元積立２８０億円と</a:t>
          </a:r>
          <a:endParaRPr lang="ja-JP" altLang="ja-JP">
            <a:effectLst/>
          </a:endParaRPr>
        </a:p>
        <a:p>
          <a:r>
            <a:rPr kumimoji="1" lang="ja-JP" altLang="ja-JP" sz="1100" b="0">
              <a:effectLst/>
              <a:latin typeface="+mn-lt"/>
              <a:ea typeface="+mn-ea"/>
              <a:cs typeface="+mn-cs"/>
            </a:rPr>
            <a:t>　　　</a:t>
          </a:r>
          <a:r>
            <a:rPr kumimoji="1" lang="ja-JP" altLang="ja-JP" sz="1100" b="0" baseline="0">
              <a:effectLst/>
              <a:latin typeface="+mn-lt"/>
              <a:ea typeface="+mn-ea"/>
              <a:cs typeface="+mn-cs"/>
            </a:rPr>
            <a:t> </a:t>
          </a:r>
          <a:r>
            <a:rPr kumimoji="1" lang="ja-JP" altLang="ja-JP" sz="1100" b="0">
              <a:effectLst/>
              <a:latin typeface="+mn-lt"/>
              <a:ea typeface="+mn-ea"/>
              <a:cs typeface="+mn-cs"/>
            </a:rPr>
            <a:t>決算剰余金１１２億円の積立により</a:t>
          </a:r>
          <a:r>
            <a:rPr kumimoji="1" lang="ja-JP" altLang="ja-JP" sz="1100" b="0" baseline="0">
              <a:effectLst/>
              <a:latin typeface="+mn-lt"/>
              <a:ea typeface="+mn-ea"/>
              <a:cs typeface="+mn-cs"/>
            </a:rPr>
            <a:t> </a:t>
          </a:r>
          <a:r>
            <a:rPr kumimoji="1" lang="ja-JP" altLang="ja-JP" sz="1100" b="0">
              <a:effectLst/>
              <a:latin typeface="+mn-lt"/>
              <a:ea typeface="+mn-ea"/>
              <a:cs typeface="+mn-cs"/>
            </a:rPr>
            <a:t>２，７８２億円となり、前年度に比べ</a:t>
          </a:r>
          <a:r>
            <a:rPr kumimoji="1" lang="ja-JP" altLang="ja-JP" sz="1100" b="0" baseline="0">
              <a:effectLst/>
              <a:latin typeface="+mn-lt"/>
              <a:ea typeface="+mn-ea"/>
              <a:cs typeface="+mn-cs"/>
            </a:rPr>
            <a:t>３９２億円の減。</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194263</xdr:colOff>
      <xdr:row>25</xdr:row>
      <xdr:rowOff>154663</xdr:rowOff>
    </xdr:from>
    <xdr:to>
      <xdr:col>26</xdr:col>
      <xdr:colOff>92849</xdr:colOff>
      <xdr:row>33</xdr:row>
      <xdr:rowOff>124865</xdr:rowOff>
    </xdr:to>
    <xdr:sp macro="" textlink="">
      <xdr:nvSpPr>
        <xdr:cNvPr id="9" name="右矢印 1"/>
        <xdr:cNvSpPr>
          <a:spLocks noChangeArrowheads="1"/>
        </xdr:cNvSpPr>
      </xdr:nvSpPr>
      <xdr:spPr bwMode="auto">
        <a:xfrm>
          <a:off x="5011192" y="4400092"/>
          <a:ext cx="715014" cy="500880"/>
        </a:xfrm>
        <a:prstGeom prst="rightArrow">
          <a:avLst>
            <a:gd name="adj1" fmla="val 46954"/>
            <a:gd name="adj2" fmla="val 62706"/>
          </a:avLst>
        </a:prstGeom>
        <a:solidFill>
          <a:srgbClr val="17375E"/>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0</xdr:col>
      <xdr:colOff>11203</xdr:colOff>
      <xdr:row>0</xdr:row>
      <xdr:rowOff>11204</xdr:rowOff>
    </xdr:from>
    <xdr:to>
      <xdr:col>26</xdr:col>
      <xdr:colOff>103500</xdr:colOff>
      <xdr:row>2</xdr:row>
      <xdr:rowOff>71992</xdr:rowOff>
    </xdr:to>
    <xdr:sp macro="" textlink="">
      <xdr:nvSpPr>
        <xdr:cNvPr id="19" name="AutoShape 2"/>
        <xdr:cNvSpPr>
          <a:spLocks noChangeArrowheads="1"/>
        </xdr:cNvSpPr>
      </xdr:nvSpPr>
      <xdr:spPr bwMode="auto">
        <a:xfrm>
          <a:off x="11203" y="11204"/>
          <a:ext cx="5919356" cy="419376"/>
        </a:xfrm>
        <a:prstGeom prst="roundRect">
          <a:avLst>
            <a:gd name="adj" fmla="val 16667"/>
          </a:avLst>
        </a:prstGeom>
        <a:solidFill>
          <a:schemeClr val="bg1"/>
        </a:solidFill>
        <a:ln w="9525">
          <a:noFill/>
          <a:round/>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100"/>
            </a:lnSpc>
            <a:defRPr sz="1000"/>
          </a:pPr>
          <a:r>
            <a:rPr lang="en-US" altLang="ja-JP" sz="1200" b="1">
              <a:effectLst/>
              <a:latin typeface="+mj-ea"/>
              <a:ea typeface="+mj-ea"/>
            </a:rPr>
            <a:t>【</a:t>
          </a:r>
          <a:r>
            <a:rPr lang="ja-JP" altLang="ja-JP" sz="1200" b="1">
              <a:effectLst/>
              <a:latin typeface="+mj-ea"/>
              <a:ea typeface="+mj-ea"/>
            </a:rPr>
            <a:t>参考（１）：減債基金の積立不足の状況</a:t>
          </a:r>
          <a:r>
            <a:rPr lang="en-US" altLang="ja-JP" sz="1200" b="1">
              <a:effectLst/>
              <a:latin typeface="+mj-ea"/>
              <a:ea typeface="+mj-ea"/>
            </a:rPr>
            <a:t>】</a:t>
          </a:r>
          <a:endParaRPr lang="en-US" altLang="ja-JP" sz="1100" b="1" i="0" baseline="0">
            <a:effectLst/>
            <a:latin typeface="+mj-ea"/>
            <a:ea typeface="+mj-ea"/>
            <a:cs typeface="+mn-cs"/>
          </a:endParaRPr>
        </a:p>
      </xdr:txBody>
    </xdr:sp>
    <xdr:clientData/>
  </xdr:twoCellAnchor>
  <xdr:twoCellAnchor>
    <xdr:from>
      <xdr:col>2</xdr:col>
      <xdr:colOff>28575</xdr:colOff>
      <xdr:row>10</xdr:row>
      <xdr:rowOff>144232</xdr:rowOff>
    </xdr:from>
    <xdr:to>
      <xdr:col>30</xdr:col>
      <xdr:colOff>36271</xdr:colOff>
      <xdr:row>41</xdr:row>
      <xdr:rowOff>9525</xdr:rowOff>
    </xdr:to>
    <xdr:grpSp>
      <xdr:nvGrpSpPr>
        <xdr:cNvPr id="11" name="グループ化 10"/>
        <xdr:cNvGrpSpPr/>
      </xdr:nvGrpSpPr>
      <xdr:grpSpPr>
        <a:xfrm>
          <a:off x="257175" y="1887307"/>
          <a:ext cx="6379921" cy="5475518"/>
          <a:chOff x="-82035" y="1493304"/>
          <a:chExt cx="6242707" cy="4517571"/>
        </a:xfrm>
      </xdr:grpSpPr>
      <xdr:graphicFrame macro="">
        <xdr:nvGraphicFramePr>
          <xdr:cNvPr id="25" name="グラフ 8"/>
          <xdr:cNvGraphicFramePr>
            <a:graphicFrameLocks/>
          </xdr:cNvGraphicFramePr>
        </xdr:nvGraphicFramePr>
        <xdr:xfrm>
          <a:off x="486494" y="1493304"/>
          <a:ext cx="5674178" cy="4517571"/>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27" name="グラフ 16"/>
          <xdr:cNvGraphicFramePr>
            <a:graphicFrameLocks/>
          </xdr:cNvGraphicFramePr>
        </xdr:nvGraphicFramePr>
        <xdr:xfrm>
          <a:off x="-82035" y="2001394"/>
          <a:ext cx="1500543" cy="361807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54031</xdr:colOff>
      <xdr:row>36</xdr:row>
      <xdr:rowOff>85723</xdr:rowOff>
    </xdr:from>
    <xdr:to>
      <xdr:col>30</xdr:col>
      <xdr:colOff>95251</xdr:colOff>
      <xdr:row>53</xdr:row>
      <xdr:rowOff>133349</xdr:rowOff>
    </xdr:to>
    <xdr:grpSp>
      <xdr:nvGrpSpPr>
        <xdr:cNvPr id="33" name="グループ化 32"/>
        <xdr:cNvGrpSpPr/>
      </xdr:nvGrpSpPr>
      <xdr:grpSpPr>
        <a:xfrm>
          <a:off x="54031" y="6534148"/>
          <a:ext cx="6642045" cy="3124201"/>
          <a:chOff x="766397" y="7608093"/>
          <a:chExt cx="6665423" cy="2603855"/>
        </a:xfrm>
      </xdr:grpSpPr>
      <xdr:graphicFrame macro="">
        <xdr:nvGraphicFramePr>
          <xdr:cNvPr id="30" name="グラフ 8"/>
          <xdr:cNvGraphicFramePr>
            <a:graphicFrameLocks/>
          </xdr:cNvGraphicFramePr>
        </xdr:nvGraphicFramePr>
        <xdr:xfrm>
          <a:off x="768214" y="7608093"/>
          <a:ext cx="6663606" cy="2603855"/>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1" name="グラフ 16"/>
          <xdr:cNvGraphicFramePr>
            <a:graphicFrameLocks/>
          </xdr:cNvGraphicFramePr>
        </xdr:nvGraphicFramePr>
        <xdr:xfrm>
          <a:off x="766397" y="8033062"/>
          <a:ext cx="1809692" cy="206774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1</xdr:col>
      <xdr:colOff>42184</xdr:colOff>
      <xdr:row>51</xdr:row>
      <xdr:rowOff>152400</xdr:rowOff>
    </xdr:from>
    <xdr:to>
      <xdr:col>31</xdr:col>
      <xdr:colOff>47625</xdr:colOff>
      <xdr:row>53</xdr:row>
      <xdr:rowOff>523875</xdr:rowOff>
    </xdr:to>
    <xdr:sp macro="" textlink="">
      <xdr:nvSpPr>
        <xdr:cNvPr id="7" name="AutoShape 2"/>
        <xdr:cNvSpPr>
          <a:spLocks noChangeArrowheads="1"/>
        </xdr:cNvSpPr>
      </xdr:nvSpPr>
      <xdr:spPr bwMode="auto">
        <a:xfrm>
          <a:off x="156484" y="9315450"/>
          <a:ext cx="6701516" cy="73342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800" b="0" i="0" u="none" strike="noStrike" baseline="0">
              <a:solidFill>
                <a:srgbClr val="000000"/>
              </a:solidFill>
              <a:latin typeface="ＭＳ Ｐ明朝" pitchFamily="18" charset="-128"/>
              <a:ea typeface="ＭＳ Ｐ明朝" pitchFamily="18" charset="-128"/>
            </a:rPr>
            <a:t>※</a:t>
          </a:r>
          <a:r>
            <a:rPr lang="ja-JP" altLang="en-US" sz="800" b="0" i="0" u="none" strike="noStrike" baseline="0">
              <a:solidFill>
                <a:srgbClr val="000000"/>
              </a:solidFill>
              <a:latin typeface="ＭＳ Ｐ明朝" pitchFamily="18" charset="-128"/>
              <a:ea typeface="ＭＳ Ｐ明朝" pitchFamily="18" charset="-128"/>
            </a:rPr>
            <a:t>繰上償還等とは、市場公募債等の流通を前提とした証券で発行した府債において、事業の中止など償還を行うべき事由が発生した場合に、</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ja-JP" altLang="en-US" sz="800" b="0" i="0" u="none" strike="noStrike" baseline="0">
              <a:solidFill>
                <a:srgbClr val="000000"/>
              </a:solidFill>
              <a:latin typeface="ＭＳ Ｐ明朝" pitchFamily="18" charset="-128"/>
              <a:ea typeface="ＭＳ Ｐ明朝" pitchFamily="18" charset="-128"/>
            </a:rPr>
            <a:t>　 繰上償還に相当する部分を減債基金に積み立てた額等。</a:t>
          </a:r>
          <a:endParaRPr lang="en-US" altLang="ja-JP" sz="800" b="0" i="0" u="none" strike="noStrike" baseline="0">
            <a:solidFill>
              <a:srgbClr val="000000"/>
            </a:solidFill>
            <a:latin typeface="ＭＳ Ｐ明朝" pitchFamily="18" charset="-128"/>
            <a:ea typeface="ＭＳ Ｐ明朝" pitchFamily="18" charset="-128"/>
          </a:endParaRPr>
        </a:p>
        <a:p>
          <a:pPr algn="l" rtl="0">
            <a:lnSpc>
              <a:spcPts val="900"/>
            </a:lnSpc>
            <a:defRPr sz="1000"/>
          </a:pPr>
          <a:r>
            <a:rPr lang="ja-JP" altLang="en-US" sz="800" b="0" i="0" u="none" strike="noStrike" baseline="0">
              <a:solidFill>
                <a:srgbClr val="000000"/>
              </a:solidFill>
              <a:latin typeface="ＭＳ Ｐ明朝" pitchFamily="18" charset="-128"/>
              <a:ea typeface="ＭＳ Ｐ明朝" pitchFamily="18" charset="-128"/>
            </a:rPr>
            <a:t>　 なお、繰上償還等には積立不足は生じていない。</a:t>
          </a:r>
        </a:p>
      </xdr:txBody>
    </xdr:sp>
    <xdr:clientData/>
  </xdr:twoCellAnchor>
  <xdr:twoCellAnchor>
    <xdr:from>
      <xdr:col>1</xdr:col>
      <xdr:colOff>66885</xdr:colOff>
      <xdr:row>40</xdr:row>
      <xdr:rowOff>52023</xdr:rowOff>
    </xdr:from>
    <xdr:to>
      <xdr:col>9</xdr:col>
      <xdr:colOff>105545</xdr:colOff>
      <xdr:row>41</xdr:row>
      <xdr:rowOff>117504</xdr:rowOff>
    </xdr:to>
    <xdr:sp macro="" textlink="">
      <xdr:nvSpPr>
        <xdr:cNvPr id="35" name="テキスト ボックス 1"/>
        <xdr:cNvSpPr txBox="1"/>
      </xdr:nvSpPr>
      <xdr:spPr>
        <a:xfrm>
          <a:off x="181185" y="7224348"/>
          <a:ext cx="2124635" cy="24645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r>
            <a:rPr kumimoji="1" lang="ja-JP" altLang="en-US" sz="900" b="0" u="none" baseline="0">
              <a:latin typeface="+mj-ea"/>
              <a:ea typeface="+mj-ea"/>
            </a:rPr>
            <a:t>○復元積立の考え方</a:t>
          </a:r>
          <a:endParaRPr kumimoji="1" lang="ja-JP" altLang="en-US" sz="1050" b="0" u="none">
            <a:latin typeface="+mj-ea"/>
            <a:ea typeface="+mj-ea"/>
          </a:endParaRPr>
        </a:p>
      </xdr:txBody>
    </xdr:sp>
    <xdr:clientData/>
  </xdr:twoCellAnchor>
  <xdr:twoCellAnchor>
    <xdr:from>
      <xdr:col>2</xdr:col>
      <xdr:colOff>122675</xdr:colOff>
      <xdr:row>41</xdr:row>
      <xdr:rowOff>83320</xdr:rowOff>
    </xdr:from>
    <xdr:to>
      <xdr:col>29</xdr:col>
      <xdr:colOff>76200</xdr:colOff>
      <xdr:row>42</xdr:row>
      <xdr:rowOff>132130</xdr:rowOff>
    </xdr:to>
    <xdr:sp macro="" textlink="">
      <xdr:nvSpPr>
        <xdr:cNvPr id="36" name="テキスト ボックス 1"/>
        <xdr:cNvSpPr txBox="1"/>
      </xdr:nvSpPr>
      <xdr:spPr>
        <a:xfrm>
          <a:off x="351275" y="7436620"/>
          <a:ext cx="6116200" cy="22978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r>
            <a:rPr kumimoji="1" lang="ja-JP" altLang="en-US" sz="800" b="0" u="none" baseline="0">
              <a:latin typeface="+mj-ea"/>
              <a:ea typeface="+mj-ea"/>
            </a:rPr>
            <a:t>減債基金の積立不足の復元は、臨財債等とその他（臨財債等以外）の積立不足額見合いで按分して積立。</a:t>
          </a:r>
          <a:endParaRPr kumimoji="1" lang="ja-JP" altLang="en-US" sz="1000" b="0" u="none">
            <a:latin typeface="+mj-ea"/>
            <a:ea typeface="+mj-ea"/>
          </a:endParaRPr>
        </a:p>
      </xdr:txBody>
    </xdr:sp>
    <xdr:clientData/>
  </xdr:twoCellAnchor>
  <xdr:twoCellAnchor>
    <xdr:from>
      <xdr:col>1</xdr:col>
      <xdr:colOff>9525</xdr:colOff>
      <xdr:row>39</xdr:row>
      <xdr:rowOff>47625</xdr:rowOff>
    </xdr:from>
    <xdr:to>
      <xdr:col>31</xdr:col>
      <xdr:colOff>95250</xdr:colOff>
      <xdr:row>50</xdr:row>
      <xdr:rowOff>76199</xdr:rowOff>
    </xdr:to>
    <xdr:sp macro="" textlink="">
      <xdr:nvSpPr>
        <xdr:cNvPr id="10" name="正方形/長方形 9"/>
        <xdr:cNvSpPr/>
      </xdr:nvSpPr>
      <xdr:spPr>
        <a:xfrm>
          <a:off x="123825" y="7038975"/>
          <a:ext cx="6781800" cy="20192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66676</xdr:colOff>
      <xdr:row>29</xdr:row>
      <xdr:rowOff>142876</xdr:rowOff>
    </xdr:from>
    <xdr:to>
      <xdr:col>26</xdr:col>
      <xdr:colOff>123826</xdr:colOff>
      <xdr:row>34</xdr:row>
      <xdr:rowOff>66675</xdr:rowOff>
    </xdr:to>
    <xdr:sp macro="" textlink="">
      <xdr:nvSpPr>
        <xdr:cNvPr id="37" name="右矢印 1"/>
        <xdr:cNvSpPr>
          <a:spLocks noChangeArrowheads="1"/>
        </xdr:cNvSpPr>
      </xdr:nvSpPr>
      <xdr:spPr bwMode="auto">
        <a:xfrm>
          <a:off x="4991101" y="5143501"/>
          <a:ext cx="895350" cy="828674"/>
        </a:xfrm>
        <a:prstGeom prst="rightArrow">
          <a:avLst>
            <a:gd name="adj1" fmla="val 46954"/>
            <a:gd name="adj2" fmla="val 48775"/>
          </a:avLst>
        </a:prstGeom>
        <a:solidFill>
          <a:srgbClr val="17375E"/>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1</xdr:col>
      <xdr:colOff>28018</xdr:colOff>
      <xdr:row>1</xdr:row>
      <xdr:rowOff>81645</xdr:rowOff>
    </xdr:from>
    <xdr:to>
      <xdr:col>29</xdr:col>
      <xdr:colOff>123825</xdr:colOff>
      <xdr:row>7</xdr:row>
      <xdr:rowOff>32770</xdr:rowOff>
    </xdr:to>
    <xdr:sp macro="" textlink="">
      <xdr:nvSpPr>
        <xdr:cNvPr id="13" name="AutoShape 2"/>
        <xdr:cNvSpPr>
          <a:spLocks noChangeArrowheads="1"/>
        </xdr:cNvSpPr>
      </xdr:nvSpPr>
      <xdr:spPr bwMode="auto">
        <a:xfrm>
          <a:off x="142318" y="262620"/>
          <a:ext cx="6372782" cy="789325"/>
        </a:xfrm>
        <a:prstGeom prst="roundRect">
          <a:avLst>
            <a:gd name="adj" fmla="val 16667"/>
          </a:avLst>
        </a:prstGeom>
        <a:noFill/>
        <a:ln w="9525">
          <a:noFill/>
          <a:round/>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100"/>
            </a:lnSpc>
            <a:defRPr sz="1000"/>
          </a:pPr>
          <a:r>
            <a:rPr lang="ja-JP" altLang="en-US" sz="900" b="0" i="0" u="none" strike="noStrike" baseline="0">
              <a:solidFill>
                <a:srgbClr val="000000"/>
              </a:solidFill>
              <a:effectLst/>
              <a:latin typeface="+mn-ea"/>
              <a:ea typeface="+mn-ea"/>
              <a:cs typeface="+mn-cs"/>
            </a:rPr>
            <a:t>　減債基金とは、府債の償還財源を確保するため、資金を積み立てることを目的に設置された基金。</a:t>
          </a:r>
          <a:endParaRPr lang="en-US" altLang="ja-JP" sz="900" b="0" i="0" u="none" strike="noStrike" baseline="0">
            <a:solidFill>
              <a:srgbClr val="000000"/>
            </a:solidFill>
            <a:effectLst/>
            <a:latin typeface="+mn-ea"/>
            <a:ea typeface="+mn-ea"/>
            <a:cs typeface="+mn-cs"/>
          </a:endParaRPr>
        </a:p>
        <a:p>
          <a:pPr algn="l" rtl="0">
            <a:lnSpc>
              <a:spcPts val="1100"/>
            </a:lnSpc>
            <a:defRPr sz="1000"/>
          </a:pPr>
          <a:r>
            <a:rPr lang="ja-JP" altLang="en-US" sz="900" b="0" i="0" u="none" strike="noStrike" baseline="0">
              <a:solidFill>
                <a:srgbClr val="000000"/>
              </a:solidFill>
              <a:effectLst/>
              <a:latin typeface="+mn-ea"/>
              <a:ea typeface="+mn-ea"/>
              <a:cs typeface="+mn-cs"/>
            </a:rPr>
            <a:t>　２３年度決算より、府議会での議論を踏まえて、税や交付税の代替として発行した臨財債等とその他（臨財債等以外）の減債基金の内訳を示すこととした。</a:t>
          </a:r>
          <a:endParaRPr lang="en-US" altLang="ja-JP" sz="900" b="0" i="0" baseline="0">
            <a:effectLst/>
            <a:latin typeface="+mn-ea"/>
            <a:ea typeface="+mn-ea"/>
            <a:cs typeface="+mn-cs"/>
          </a:endParaRPr>
        </a:p>
      </xdr:txBody>
    </xdr:sp>
    <xdr:clientData/>
  </xdr:twoCellAnchor>
  <xdr:twoCellAnchor>
    <xdr:from>
      <xdr:col>2</xdr:col>
      <xdr:colOff>77881</xdr:colOff>
      <xdr:row>7</xdr:row>
      <xdr:rowOff>41464</xdr:rowOff>
    </xdr:from>
    <xdr:to>
      <xdr:col>29</xdr:col>
      <xdr:colOff>125290</xdr:colOff>
      <xdr:row>14</xdr:row>
      <xdr:rowOff>100692</xdr:rowOff>
    </xdr:to>
    <xdr:sp macro="" textlink="">
      <xdr:nvSpPr>
        <xdr:cNvPr id="18" name="AutoShape 2"/>
        <xdr:cNvSpPr>
          <a:spLocks noChangeArrowheads="1"/>
        </xdr:cNvSpPr>
      </xdr:nvSpPr>
      <xdr:spPr bwMode="auto">
        <a:xfrm>
          <a:off x="306481" y="1241614"/>
          <a:ext cx="6210084" cy="1326053"/>
        </a:xfrm>
        <a:prstGeom prst="roundRect">
          <a:avLst>
            <a:gd name="adj" fmla="val 16667"/>
          </a:avLst>
        </a:prstGeom>
        <a:noFill/>
        <a:ln w="9525">
          <a:noFill/>
          <a:round/>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100"/>
            </a:lnSpc>
            <a:defRPr sz="1000"/>
          </a:pPr>
          <a:endParaRPr lang="en-US" altLang="ja-JP" sz="900" b="0" i="0" u="none" strike="noStrike" baseline="0">
            <a:solidFill>
              <a:srgbClr val="000000"/>
            </a:solidFill>
            <a:effectLst/>
            <a:latin typeface="+mn-ea"/>
            <a:ea typeface="+mn-ea"/>
            <a:cs typeface="+mn-cs"/>
          </a:endParaRPr>
        </a:p>
        <a:p>
          <a:pPr algn="l" rtl="0">
            <a:lnSpc>
              <a:spcPts val="1100"/>
            </a:lnSpc>
            <a:defRPr sz="1000"/>
          </a:pPr>
          <a:endParaRPr lang="en-US" altLang="ja-JP" sz="900" b="0" i="0" u="none" strike="noStrike" baseline="0">
            <a:solidFill>
              <a:srgbClr val="000000"/>
            </a:solidFill>
            <a:effectLst/>
            <a:latin typeface="+mn-ea"/>
            <a:ea typeface="+mn-ea"/>
            <a:cs typeface="+mn-cs"/>
          </a:endParaRPr>
        </a:p>
        <a:p>
          <a:pPr algn="l" rtl="0">
            <a:lnSpc>
              <a:spcPts val="1100"/>
            </a:lnSpc>
            <a:defRPr sz="1000"/>
          </a:pPr>
          <a:r>
            <a:rPr lang="ja-JP" altLang="en-US" sz="900" b="0" i="0" u="none" strike="noStrike" baseline="0">
              <a:solidFill>
                <a:srgbClr val="000000"/>
              </a:solidFill>
              <a:effectLst/>
              <a:latin typeface="+mn-ea"/>
              <a:ea typeface="+mn-ea"/>
              <a:cs typeface="+mn-cs"/>
            </a:rPr>
            <a:t>　過去に減債基金から、５，２０２億円の借入れを実施したため、減債基金残高が府の償還計画（積立ルール）に基づいて積み立てておくべき額に比べて不足。そのため、２１年度から減債基金への復元（返済）を実施しており、２６年度は積立不足の復元として、２６年度復元積立と２５年度決算剰余金の１</a:t>
          </a:r>
          <a:r>
            <a:rPr lang="en-US" altLang="ja-JP" sz="900" b="0" i="0" u="none" strike="noStrike" baseline="0">
              <a:solidFill>
                <a:srgbClr val="000000"/>
              </a:solidFill>
              <a:effectLst/>
              <a:latin typeface="+mn-ea"/>
              <a:ea typeface="+mn-ea"/>
              <a:cs typeface="+mn-cs"/>
            </a:rPr>
            <a:t>/</a:t>
          </a:r>
          <a:r>
            <a:rPr lang="ja-JP" altLang="en-US" sz="900" b="0" i="0" u="none" strike="noStrike" baseline="0">
              <a:solidFill>
                <a:srgbClr val="000000"/>
              </a:solidFill>
              <a:effectLst/>
              <a:latin typeface="+mn-ea"/>
              <a:ea typeface="+mn-ea"/>
              <a:cs typeface="+mn-cs"/>
            </a:rPr>
            <a:t>２相当額の合計３９２億円を積立。決算剰余金を含む復元積立３９２億円については、臨財債等とその他（臨財債等以外）の積立不足額見合いで按分して積立。</a:t>
          </a:r>
          <a:endParaRPr lang="en-US" altLang="ja-JP" sz="900" b="0" i="0" u="none" strike="noStrike" baseline="0">
            <a:solidFill>
              <a:srgbClr val="000000"/>
            </a:solidFill>
            <a:effectLst/>
            <a:latin typeface="+mn-ea"/>
            <a:ea typeface="+mn-ea"/>
            <a:cs typeface="+mn-cs"/>
          </a:endParaRPr>
        </a:p>
        <a:p>
          <a:pPr algn="l" rtl="0">
            <a:lnSpc>
              <a:spcPts val="1100"/>
            </a:lnSpc>
            <a:defRPr sz="1000"/>
          </a:pPr>
          <a:r>
            <a:rPr lang="ja-JP" altLang="en-US" sz="900" b="0" i="0" u="none" strike="noStrike" baseline="0">
              <a:solidFill>
                <a:srgbClr val="000000"/>
              </a:solidFill>
              <a:effectLst/>
              <a:latin typeface="+mn-ea"/>
              <a:ea typeface="+mn-ea"/>
              <a:cs typeface="+mn-cs"/>
            </a:rPr>
            <a:t>　その結果、２６年度末の積立不足額は前年度末より３９２億円減少して２，７８２億円の不足となっている。</a:t>
          </a:r>
          <a:endParaRPr lang="en-US" altLang="ja-JP" sz="900" b="0" i="0" u="none" strike="noStrike" baseline="0">
            <a:solidFill>
              <a:srgbClr val="000000"/>
            </a:solidFill>
            <a:effectLst/>
            <a:latin typeface="+mn-ea"/>
            <a:ea typeface="+mn-ea"/>
            <a:cs typeface="+mn-cs"/>
          </a:endParaRPr>
        </a:p>
      </xdr:txBody>
    </xdr:sp>
    <xdr:clientData/>
  </xdr:twoCellAnchor>
  <xdr:twoCellAnchor>
    <xdr:from>
      <xdr:col>0</xdr:col>
      <xdr:colOff>57149</xdr:colOff>
      <xdr:row>7</xdr:row>
      <xdr:rowOff>156235</xdr:rowOff>
    </xdr:from>
    <xdr:to>
      <xdr:col>31</xdr:col>
      <xdr:colOff>152400</xdr:colOff>
      <xdr:row>37</xdr:row>
      <xdr:rowOff>57151</xdr:rowOff>
    </xdr:to>
    <xdr:sp macro="" textlink="">
      <xdr:nvSpPr>
        <xdr:cNvPr id="4" name="正方形/長方形 3"/>
        <xdr:cNvSpPr/>
      </xdr:nvSpPr>
      <xdr:spPr>
        <a:xfrm>
          <a:off x="57149" y="1356385"/>
          <a:ext cx="6905626" cy="5330166"/>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41993</xdr:colOff>
      <xdr:row>6</xdr:row>
      <xdr:rowOff>120373</xdr:rowOff>
    </xdr:from>
    <xdr:to>
      <xdr:col>8</xdr:col>
      <xdr:colOff>97593</xdr:colOff>
      <xdr:row>8</xdr:row>
      <xdr:rowOff>147163</xdr:rowOff>
    </xdr:to>
    <xdr:sp macro="" textlink="">
      <xdr:nvSpPr>
        <xdr:cNvPr id="17" name="テキスト ボックス 1"/>
        <xdr:cNvSpPr txBox="1"/>
      </xdr:nvSpPr>
      <xdr:spPr>
        <a:xfrm>
          <a:off x="270593" y="1139548"/>
          <a:ext cx="1817725" cy="388740"/>
        </a:xfrm>
        <a:prstGeom prst="rect">
          <a:avLst/>
        </a:prstGeom>
        <a:solidFill>
          <a:schemeClr val="bg1"/>
        </a:solidFill>
        <a:ln w="3810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b="1" baseline="0">
              <a:latin typeface="+mj-ea"/>
              <a:ea typeface="+mj-ea"/>
            </a:rPr>
            <a:t>平成２６年度末残高</a:t>
          </a:r>
          <a:endParaRPr kumimoji="1" lang="ja-JP" altLang="en-US" sz="1100" b="1">
            <a:latin typeface="+mj-ea"/>
            <a:ea typeface="+mj-ea"/>
          </a:endParaRPr>
        </a:p>
      </xdr:txBody>
    </xdr:sp>
    <xdr:clientData/>
  </xdr:twoCellAnchor>
  <xdr:twoCellAnchor>
    <xdr:from>
      <xdr:col>10</xdr:col>
      <xdr:colOff>200025</xdr:colOff>
      <xdr:row>43</xdr:row>
      <xdr:rowOff>114299</xdr:rowOff>
    </xdr:from>
    <xdr:to>
      <xdr:col>12</xdr:col>
      <xdr:colOff>34577</xdr:colOff>
      <xdr:row>48</xdr:row>
      <xdr:rowOff>19049</xdr:rowOff>
    </xdr:to>
    <xdr:sp macro="" textlink="">
      <xdr:nvSpPr>
        <xdr:cNvPr id="44" name="正方形/長方形 43"/>
        <xdr:cNvSpPr/>
      </xdr:nvSpPr>
      <xdr:spPr>
        <a:xfrm>
          <a:off x="2609850" y="7829549"/>
          <a:ext cx="253652" cy="809625"/>
        </a:xfrm>
        <a:prstGeom prst="rect">
          <a:avLst/>
        </a:prstGeom>
        <a:solidFill>
          <a:schemeClr val="accent1">
            <a:alpha val="24000"/>
          </a:schemeClr>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200025</xdr:colOff>
      <xdr:row>43</xdr:row>
      <xdr:rowOff>114300</xdr:rowOff>
    </xdr:from>
    <xdr:to>
      <xdr:col>26</xdr:col>
      <xdr:colOff>200025</xdr:colOff>
      <xdr:row>48</xdr:row>
      <xdr:rowOff>19051</xdr:rowOff>
    </xdr:to>
    <xdr:sp macro="" textlink="">
      <xdr:nvSpPr>
        <xdr:cNvPr id="45" name="正方形/長方形 44"/>
        <xdr:cNvSpPr/>
      </xdr:nvSpPr>
      <xdr:spPr>
        <a:xfrm>
          <a:off x="5753100" y="7829550"/>
          <a:ext cx="209550" cy="809626"/>
        </a:xfrm>
        <a:prstGeom prst="rect">
          <a:avLst/>
        </a:prstGeom>
        <a:solidFill>
          <a:schemeClr val="accent1">
            <a:alpha val="24000"/>
          </a:schemeClr>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103380</xdr:colOff>
      <xdr:row>43</xdr:row>
      <xdr:rowOff>171449</xdr:rowOff>
    </xdr:from>
    <xdr:to>
      <xdr:col>28</xdr:col>
      <xdr:colOff>65463</xdr:colOff>
      <xdr:row>47</xdr:row>
      <xdr:rowOff>152400</xdr:rowOff>
    </xdr:to>
    <xdr:sp macro="" textlink="">
      <xdr:nvSpPr>
        <xdr:cNvPr id="38" name="右矢印 37"/>
        <xdr:cNvSpPr/>
      </xdr:nvSpPr>
      <xdr:spPr>
        <a:xfrm>
          <a:off x="5866005" y="7886699"/>
          <a:ext cx="381183" cy="704851"/>
        </a:xfrm>
        <a:prstGeom prst="rightArrow">
          <a:avLst>
            <a:gd name="adj1" fmla="val 71289"/>
            <a:gd name="adj2" fmla="val 5041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ysClr val="windowText" lastClr="000000"/>
              </a:solidFill>
            </a:rPr>
            <a:t>復元</a:t>
          </a:r>
        </a:p>
      </xdr:txBody>
    </xdr:sp>
    <xdr:clientData/>
  </xdr:twoCellAnchor>
  <xdr:twoCellAnchor>
    <xdr:from>
      <xdr:col>9</xdr:col>
      <xdr:colOff>104775</xdr:colOff>
      <xdr:row>43</xdr:row>
      <xdr:rowOff>161924</xdr:rowOff>
    </xdr:from>
    <xdr:to>
      <xdr:col>11</xdr:col>
      <xdr:colOff>69632</xdr:colOff>
      <xdr:row>48</xdr:row>
      <xdr:rowOff>9524</xdr:rowOff>
    </xdr:to>
    <xdr:sp macro="" textlink="">
      <xdr:nvSpPr>
        <xdr:cNvPr id="47" name="左矢印 46"/>
        <xdr:cNvSpPr/>
      </xdr:nvSpPr>
      <xdr:spPr>
        <a:xfrm>
          <a:off x="2305050" y="7877174"/>
          <a:ext cx="383957" cy="752475"/>
        </a:xfrm>
        <a:prstGeom prst="leftArrow">
          <a:avLst>
            <a:gd name="adj1" fmla="val 68461"/>
            <a:gd name="adj2" fmla="val 500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ysClr val="windowText" lastClr="000000"/>
              </a:solidFill>
            </a:rPr>
            <a:t>復</a:t>
          </a:r>
          <a:endParaRPr kumimoji="1" lang="en-US" altLang="ja-JP" sz="800" b="1">
            <a:solidFill>
              <a:sysClr val="windowText" lastClr="000000"/>
            </a:solidFill>
          </a:endParaRPr>
        </a:p>
        <a:p>
          <a:pPr algn="ctr"/>
          <a:r>
            <a:rPr kumimoji="1" lang="ja-JP" altLang="en-US" sz="800" b="1">
              <a:solidFill>
                <a:sysClr val="windowText" lastClr="000000"/>
              </a:solidFill>
            </a:rPr>
            <a:t>元</a:t>
          </a:r>
        </a:p>
      </xdr:txBody>
    </xdr:sp>
    <xdr:clientData/>
  </xdr:twoCellAnchor>
  <xdr:twoCellAnchor>
    <xdr:from>
      <xdr:col>2</xdr:col>
      <xdr:colOff>47625</xdr:colOff>
      <xdr:row>35</xdr:row>
      <xdr:rowOff>77557</xdr:rowOff>
    </xdr:from>
    <xdr:to>
      <xdr:col>18</xdr:col>
      <xdr:colOff>16565</xdr:colOff>
      <xdr:row>36</xdr:row>
      <xdr:rowOff>136777</xdr:rowOff>
    </xdr:to>
    <xdr:sp macro="" textlink="">
      <xdr:nvSpPr>
        <xdr:cNvPr id="49" name="正方形/長方形 48"/>
        <xdr:cNvSpPr/>
      </xdr:nvSpPr>
      <xdr:spPr>
        <a:xfrm>
          <a:off x="276225" y="6345007"/>
          <a:ext cx="3826565" cy="240195"/>
        </a:xfrm>
        <a:prstGeom prst="rect">
          <a:avLst/>
        </a:prstGeom>
        <a:solidFill>
          <a:schemeClr val="lt1">
            <a:alpha val="0"/>
          </a:schemeClr>
        </a:solidFill>
        <a:ln>
          <a:solidFill>
            <a:schemeClr val="bg1">
              <a:alpha val="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　　　）は前年度末の数値</a:t>
          </a:r>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0.29276</cdr:x>
      <cdr:y>0.63819</cdr:y>
    </cdr:from>
    <cdr:to>
      <cdr:x>0.87055</cdr:x>
      <cdr:y>0.76934</cdr:y>
    </cdr:to>
    <cdr:sp macro="" textlink="">
      <cdr:nvSpPr>
        <cdr:cNvPr id="10" name="左右矢印 9"/>
        <cdr:cNvSpPr/>
      </cdr:nvSpPr>
      <cdr:spPr>
        <a:xfrm xmlns:a="http://schemas.openxmlformats.org/drawingml/2006/main">
          <a:off x="1697700" y="3704586"/>
          <a:ext cx="3350550" cy="761282"/>
        </a:xfrm>
        <a:prstGeom xmlns:a="http://schemas.openxmlformats.org/drawingml/2006/main" prst="leftRightArrow">
          <a:avLst/>
        </a:prstGeom>
        <a:solidFill xmlns:a="http://schemas.openxmlformats.org/drawingml/2006/main">
          <a:schemeClr val="tx2">
            <a:lumMod val="40000"/>
            <a:lumOff val="60000"/>
          </a:schemeClr>
        </a:solidFill>
        <a:ln xmlns:a="http://schemas.openxmlformats.org/drawingml/2006/main">
          <a:solidFill>
            <a:schemeClr val="tx2">
              <a:lumMod val="40000"/>
              <a:lumOff val="60000"/>
            </a:schemeClr>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square" anchor="ctr" anchorCtr="1">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ja-JP" altLang="en-US" sz="800" b="0">
              <a:latin typeface="HGｺﾞｼｯｸM" pitchFamily="49" charset="-128"/>
              <a:ea typeface="HGｺﾞｼｯｸM" pitchFamily="49" charset="-128"/>
            </a:rPr>
            <a:t>残高４，１２５</a:t>
          </a:r>
          <a:endParaRPr lang="en-US" altLang="ja-JP" sz="800" b="0">
            <a:latin typeface="HGｺﾞｼｯｸM" pitchFamily="49" charset="-128"/>
            <a:ea typeface="HGｺﾞｼｯｸM" pitchFamily="49" charset="-128"/>
          </a:endParaRPr>
        </a:p>
        <a:p xmlns:a="http://schemas.openxmlformats.org/drawingml/2006/main">
          <a:r>
            <a:rPr lang="ja-JP" altLang="en-US" sz="800" b="0">
              <a:latin typeface="HGｺﾞｼｯｸM" pitchFamily="49" charset="-128"/>
              <a:ea typeface="HGｺﾞｼｯｸM" pitchFamily="49" charset="-128"/>
            </a:rPr>
            <a:t>  （３，５３５）</a:t>
          </a:r>
          <a:endParaRPr lang="ja-JP" sz="800" b="0">
            <a:latin typeface="HGｺﾞｼｯｸM" pitchFamily="49" charset="-128"/>
            <a:ea typeface="HGｺﾞｼｯｸM" pitchFamily="49" charset="-128"/>
          </a:endParaRPr>
        </a:p>
      </cdr:txBody>
    </cdr:sp>
  </cdr:relSizeAnchor>
  <cdr:relSizeAnchor xmlns:cdr="http://schemas.openxmlformats.org/drawingml/2006/chartDrawing">
    <cdr:from>
      <cdr:x>0.07555</cdr:x>
      <cdr:y>0.44077</cdr:y>
    </cdr:from>
    <cdr:to>
      <cdr:x>0.23044</cdr:x>
      <cdr:y>0.55374</cdr:y>
    </cdr:to>
    <cdr:sp macro="" textlink="">
      <cdr:nvSpPr>
        <cdr:cNvPr id="46" name="大かっこ 45"/>
        <cdr:cNvSpPr/>
      </cdr:nvSpPr>
      <cdr:spPr bwMode="auto">
        <a:xfrm xmlns:a="http://schemas.openxmlformats.org/drawingml/2006/main">
          <a:off x="438108" y="2558579"/>
          <a:ext cx="898191" cy="655769"/>
        </a:xfrm>
        <a:prstGeom xmlns:a="http://schemas.openxmlformats.org/drawingml/2006/main" prst="bracketPair">
          <a:avLst/>
        </a:prstGeom>
        <a:noFill xmlns:a="http://schemas.openxmlformats.org/drawingml/2006/main"/>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lang="ja-JP" altLang="en-US" sz="700">
              <a:latin typeface="+mn-ea"/>
              <a:ea typeface="+mn-ea"/>
            </a:rPr>
            <a:t>積立不足額</a:t>
          </a:r>
          <a:endParaRPr lang="en-US" altLang="ja-JP" sz="700">
            <a:latin typeface="+mn-ea"/>
            <a:ea typeface="+mn-ea"/>
          </a:endParaRPr>
        </a:p>
        <a:p xmlns:a="http://schemas.openxmlformats.org/drawingml/2006/main">
          <a:pPr algn="ctr"/>
          <a:r>
            <a:rPr lang="ja-JP" altLang="en-US" sz="800">
              <a:latin typeface="+mn-ea"/>
              <a:ea typeface="+mn-ea"/>
            </a:rPr>
            <a:t>１，８３３</a:t>
          </a:r>
          <a:endParaRPr lang="en-US" altLang="ja-JP" sz="800">
            <a:latin typeface="+mn-ea"/>
            <a:ea typeface="+mn-ea"/>
          </a:endParaRPr>
        </a:p>
        <a:p xmlns:a="http://schemas.openxmlformats.org/drawingml/2006/main">
          <a:pPr algn="ctr"/>
          <a:r>
            <a:rPr lang="ja-JP" altLang="en-US" sz="800">
              <a:latin typeface="+mn-ea"/>
              <a:ea typeface="+mn-ea"/>
            </a:rPr>
            <a:t>（２，０９１）</a:t>
          </a:r>
          <a:endParaRPr lang="ja-JP" sz="800">
            <a:latin typeface="+mn-ea"/>
            <a:ea typeface="+mn-ea"/>
          </a:endParaRPr>
        </a:p>
      </cdr:txBody>
    </cdr:sp>
  </cdr:relSizeAnchor>
  <cdr:relSizeAnchor xmlns:cdr="http://schemas.openxmlformats.org/drawingml/2006/chartDrawing">
    <cdr:from>
      <cdr:x>0.8808</cdr:x>
      <cdr:y>0.42738</cdr:y>
    </cdr:from>
    <cdr:to>
      <cdr:x>0.98522</cdr:x>
      <cdr:y>0.54735</cdr:y>
    </cdr:to>
    <cdr:sp macro="" textlink="">
      <cdr:nvSpPr>
        <cdr:cNvPr id="47" name="大かっこ 46"/>
        <cdr:cNvSpPr/>
      </cdr:nvSpPr>
      <cdr:spPr bwMode="auto">
        <a:xfrm xmlns:a="http://schemas.openxmlformats.org/drawingml/2006/main">
          <a:off x="5107668" y="2094134"/>
          <a:ext cx="605520" cy="587845"/>
        </a:xfrm>
        <a:prstGeom xmlns:a="http://schemas.openxmlformats.org/drawingml/2006/main" prst="bracketPair">
          <a:avLst/>
        </a:prstGeom>
        <a:noFill xmlns:a="http://schemas.openxmlformats.org/drawingml/2006/main"/>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lang="ja-JP" altLang="en-US" sz="700">
              <a:latin typeface="+mn-ea"/>
              <a:ea typeface="+mn-ea"/>
            </a:rPr>
            <a:t>積立不足額</a:t>
          </a:r>
          <a:endParaRPr lang="en-US" altLang="ja-JP" sz="700">
            <a:latin typeface="+mn-ea"/>
            <a:ea typeface="+mn-ea"/>
          </a:endParaRPr>
        </a:p>
        <a:p xmlns:a="http://schemas.openxmlformats.org/drawingml/2006/main">
          <a:pPr algn="ctr">
            <a:lnSpc>
              <a:spcPts val="1100"/>
            </a:lnSpc>
          </a:pPr>
          <a:r>
            <a:rPr lang="ja-JP" altLang="en-US" sz="700">
              <a:latin typeface="+mn-ea"/>
              <a:ea typeface="+mn-ea"/>
            </a:rPr>
            <a:t> 　　</a:t>
          </a:r>
          <a:r>
            <a:rPr lang="ja-JP" altLang="en-US" sz="800">
              <a:latin typeface="+mn-ea"/>
              <a:ea typeface="+mn-ea"/>
            </a:rPr>
            <a:t>９４９</a:t>
          </a:r>
          <a:endParaRPr lang="en-US" altLang="ja-JP" sz="800">
            <a:latin typeface="+mn-ea"/>
            <a:ea typeface="+mn-ea"/>
          </a:endParaRPr>
        </a:p>
        <a:p xmlns:a="http://schemas.openxmlformats.org/drawingml/2006/main">
          <a:pPr algn="ctr">
            <a:lnSpc>
              <a:spcPts val="1100"/>
            </a:lnSpc>
          </a:pPr>
          <a:r>
            <a:rPr lang="ja-JP" altLang="en-US" sz="800">
              <a:latin typeface="+mn-ea"/>
              <a:ea typeface="+mn-ea"/>
            </a:rPr>
            <a:t>（１，０８３）</a:t>
          </a:r>
          <a:endParaRPr lang="en-US" altLang="ja-JP" sz="800">
            <a:latin typeface="+mn-ea"/>
            <a:ea typeface="+mn-ea"/>
          </a:endParaRPr>
        </a:p>
      </cdr:txBody>
    </cdr:sp>
  </cdr:relSizeAnchor>
  <cdr:relSizeAnchor xmlns:cdr="http://schemas.openxmlformats.org/drawingml/2006/chartDrawing">
    <cdr:from>
      <cdr:x>0.84517</cdr:x>
      <cdr:y>0.13275</cdr:y>
    </cdr:from>
    <cdr:to>
      <cdr:x>0.96628</cdr:x>
      <cdr:y>0.16359</cdr:y>
    </cdr:to>
    <cdr:sp macro="" textlink="">
      <cdr:nvSpPr>
        <cdr:cNvPr id="2" name="テキスト ボックス 1"/>
        <cdr:cNvSpPr txBox="1"/>
      </cdr:nvSpPr>
      <cdr:spPr>
        <a:xfrm xmlns:a="http://schemas.openxmlformats.org/drawingml/2006/main">
          <a:off x="4874074" y="587373"/>
          <a:ext cx="698436" cy="1364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mn-ea"/>
              <a:ea typeface="+mn-ea"/>
            </a:rPr>
            <a:t>（単位：億円）</a:t>
          </a:r>
        </a:p>
      </cdr:txBody>
    </cdr:sp>
  </cdr:relSizeAnchor>
  <cdr:relSizeAnchor xmlns:cdr="http://schemas.openxmlformats.org/drawingml/2006/chartDrawing">
    <cdr:from>
      <cdr:x>0.7197</cdr:x>
      <cdr:y>0.31662</cdr:y>
    </cdr:from>
    <cdr:to>
      <cdr:x>0.99413</cdr:x>
      <cdr:y>0.31736</cdr:y>
    </cdr:to>
    <cdr:cxnSp macro="">
      <cdr:nvCxnSpPr>
        <cdr:cNvPr id="26" name="直線矢印コネクタ 25"/>
        <cdr:cNvCxnSpPr/>
      </cdr:nvCxnSpPr>
      <cdr:spPr bwMode="auto">
        <a:xfrm xmlns:a="http://schemas.openxmlformats.org/drawingml/2006/main">
          <a:off x="4173465" y="1837929"/>
          <a:ext cx="1591391" cy="4296"/>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25400" cap="flat" cmpd="sng" algn="ctr">
          <a:solidFill>
            <a:schemeClr val="accent6">
              <a:lumMod val="50000"/>
            </a:schemeClr>
          </a:solidFill>
          <a:prstDash val="dash"/>
          <a:round/>
          <a:headEnd type="arrow"/>
          <a:tailEnd type="arrow"/>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0.01971</cdr:x>
      <cdr:y>0.2259</cdr:y>
    </cdr:from>
    <cdr:to>
      <cdr:x>0.99375</cdr:x>
      <cdr:y>0.22621</cdr:y>
    </cdr:to>
    <cdr:cxnSp macro="">
      <cdr:nvCxnSpPr>
        <cdr:cNvPr id="34" name="直線矢印コネクタ 33"/>
        <cdr:cNvCxnSpPr/>
      </cdr:nvCxnSpPr>
      <cdr:spPr bwMode="auto">
        <a:xfrm xmlns:a="http://schemas.openxmlformats.org/drawingml/2006/main" flipV="1">
          <a:off x="114296" y="1236893"/>
          <a:ext cx="5648329" cy="1724"/>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25400" cap="flat" cmpd="sng" algn="ctr">
          <a:solidFill>
            <a:schemeClr val="accent6">
              <a:lumMod val="50000"/>
            </a:schemeClr>
          </a:solidFill>
          <a:prstDash val="dash"/>
          <a:round/>
          <a:headEnd type="arrow"/>
          <a:tailEnd type="arrow"/>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0.0201</cdr:x>
      <cdr:y>0.31542</cdr:y>
    </cdr:from>
    <cdr:to>
      <cdr:x>0.71904</cdr:x>
      <cdr:y>0.31754</cdr:y>
    </cdr:to>
    <cdr:cxnSp macro="">
      <cdr:nvCxnSpPr>
        <cdr:cNvPr id="42" name="直線矢印コネクタ 41"/>
        <cdr:cNvCxnSpPr/>
      </cdr:nvCxnSpPr>
      <cdr:spPr bwMode="auto">
        <a:xfrm xmlns:a="http://schemas.openxmlformats.org/drawingml/2006/main">
          <a:off x="116558" y="1830964"/>
          <a:ext cx="4053080" cy="12306"/>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25400" cap="flat" cmpd="sng" algn="ctr">
          <a:solidFill>
            <a:schemeClr val="accent6">
              <a:lumMod val="50000"/>
            </a:schemeClr>
          </a:solidFill>
          <a:prstDash val="dash"/>
          <a:round/>
          <a:headEnd type="arrow"/>
          <a:tailEnd type="arrow"/>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0.76553</cdr:x>
      <cdr:y>0.27505</cdr:y>
    </cdr:from>
    <cdr:to>
      <cdr:x>0.9494</cdr:x>
      <cdr:y>0.34435</cdr:y>
    </cdr:to>
    <cdr:sp macro="" textlink="">
      <cdr:nvSpPr>
        <cdr:cNvPr id="43" name="角丸四角形 42"/>
        <cdr:cNvSpPr/>
      </cdr:nvSpPr>
      <cdr:spPr bwMode="auto">
        <a:xfrm xmlns:a="http://schemas.openxmlformats.org/drawingml/2006/main">
          <a:off x="4439229" y="1596630"/>
          <a:ext cx="1066221" cy="402263"/>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800"/>
            <a:t>臨財債等　２，０３９</a:t>
          </a:r>
          <a:endParaRPr kumimoji="1" lang="en-US" altLang="ja-JP" sz="800"/>
        </a:p>
        <a:p xmlns:a="http://schemas.openxmlformats.org/drawingml/2006/main">
          <a:pPr algn="ctr"/>
          <a:r>
            <a:rPr kumimoji="1" lang="ja-JP" altLang="en-US" sz="800"/>
            <a:t>　　　　　　　（１，９０５）</a:t>
          </a:r>
          <a:endParaRPr kumimoji="1" lang="en-US" altLang="ja-JP" sz="800"/>
        </a:p>
      </cdr:txBody>
    </cdr:sp>
  </cdr:relSizeAnchor>
  <cdr:relSizeAnchor xmlns:cdr="http://schemas.openxmlformats.org/drawingml/2006/chartDrawing">
    <cdr:from>
      <cdr:x>0.29073</cdr:x>
      <cdr:y>0.18503</cdr:y>
    </cdr:from>
    <cdr:to>
      <cdr:x>0.70756</cdr:x>
      <cdr:y>0.25738</cdr:y>
    </cdr:to>
    <cdr:sp macro="" textlink="">
      <cdr:nvSpPr>
        <cdr:cNvPr id="45" name="角丸四角形 44"/>
        <cdr:cNvSpPr/>
      </cdr:nvSpPr>
      <cdr:spPr bwMode="auto">
        <a:xfrm xmlns:a="http://schemas.openxmlformats.org/drawingml/2006/main">
          <a:off x="1685925" y="1013148"/>
          <a:ext cx="2417142" cy="396167"/>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Overflow="clip" horzOverflow="clip"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800"/>
            <a:t>府の積立ルールに基づく積立必要額　６，９０７</a:t>
          </a:r>
          <a:endParaRPr kumimoji="1" lang="en-US" altLang="ja-JP" sz="800"/>
        </a:p>
        <a:p xmlns:a="http://schemas.openxmlformats.org/drawingml/2006/main">
          <a:pPr algn="ctr"/>
          <a:r>
            <a:rPr kumimoji="1" lang="ja-JP" altLang="en-US" sz="800"/>
            <a:t>　　　　　　　　　　　　　　　　　　　　　　　　（６，７０９）</a:t>
          </a:r>
          <a:endParaRPr kumimoji="1" lang="en-US" altLang="ja-JP" sz="700"/>
        </a:p>
      </cdr:txBody>
    </cdr:sp>
  </cdr:relSizeAnchor>
  <cdr:relSizeAnchor xmlns:cdr="http://schemas.openxmlformats.org/drawingml/2006/chartDrawing">
    <cdr:from>
      <cdr:x>0.23529</cdr:x>
      <cdr:y>0.27323</cdr:y>
    </cdr:from>
    <cdr:to>
      <cdr:x>0.52933</cdr:x>
      <cdr:y>0.34763</cdr:y>
    </cdr:to>
    <cdr:sp macro="" textlink="">
      <cdr:nvSpPr>
        <cdr:cNvPr id="27" name="角丸四角形 26"/>
        <cdr:cNvSpPr/>
      </cdr:nvSpPr>
      <cdr:spPr bwMode="auto">
        <a:xfrm xmlns:a="http://schemas.openxmlformats.org/drawingml/2006/main">
          <a:off x="1364407" y="1586023"/>
          <a:ext cx="1705108" cy="431920"/>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800"/>
            <a:t>その他（臨財債等以外）　４，８６８</a:t>
          </a:r>
          <a:endParaRPr kumimoji="1" lang="en-US" altLang="ja-JP" sz="800"/>
        </a:p>
        <a:p xmlns:a="http://schemas.openxmlformats.org/drawingml/2006/main">
          <a:pPr algn="ctr"/>
          <a:r>
            <a:rPr kumimoji="1" lang="ja-JP" altLang="en-US" sz="800"/>
            <a:t>　　　　　　　　　　　　　　　</a:t>
          </a:r>
          <a:r>
            <a:rPr kumimoji="1" lang="ja-JP" altLang="en-US" sz="800" baseline="0"/>
            <a:t> </a:t>
          </a:r>
          <a:r>
            <a:rPr kumimoji="1" lang="ja-JP" altLang="en-US" sz="800"/>
            <a:t>（４，８０４）</a:t>
          </a:r>
        </a:p>
      </cdr:txBody>
    </cdr:sp>
  </cdr:relSizeAnchor>
</c:userShapes>
</file>

<file path=xl/drawings/drawing4.xml><?xml version="1.0" encoding="utf-8"?>
<c:userShapes xmlns:c="http://schemas.openxmlformats.org/drawingml/2006/chart">
  <cdr:relSizeAnchor xmlns:cdr="http://schemas.openxmlformats.org/drawingml/2006/chartDrawing">
    <cdr:from>
      <cdr:x>0.11351</cdr:x>
      <cdr:y>0.41477</cdr:y>
    </cdr:from>
    <cdr:to>
      <cdr:x>0.43799</cdr:x>
      <cdr:y>0.54154</cdr:y>
    </cdr:to>
    <cdr:sp macro="" textlink="">
      <cdr:nvSpPr>
        <cdr:cNvPr id="4" name="左右矢印 3"/>
        <cdr:cNvSpPr/>
      </cdr:nvSpPr>
      <cdr:spPr>
        <a:xfrm xmlns:a="http://schemas.openxmlformats.org/drawingml/2006/main">
          <a:off x="174070" y="1928286"/>
          <a:ext cx="497599" cy="589317"/>
        </a:xfrm>
        <a:prstGeom xmlns:a="http://schemas.openxmlformats.org/drawingml/2006/main" prst="leftRightArrow">
          <a:avLst/>
        </a:prstGeom>
        <a:solidFill xmlns:a="http://schemas.openxmlformats.org/drawingml/2006/main">
          <a:schemeClr val="bg1">
            <a:lumMod val="75000"/>
          </a:schemeClr>
        </a:solidFill>
        <a:ln xmlns:a="http://schemas.openxmlformats.org/drawingml/2006/main">
          <a:solidFill>
            <a:schemeClr val="bg1">
              <a:lumMod val="75000"/>
            </a:schemeClr>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none" anchor="ctr" anchorCtr="1">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ts val="1100"/>
            </a:lnSpc>
          </a:pPr>
          <a:r>
            <a:rPr lang="ja-JP" altLang="en-US" sz="700" b="0">
              <a:latin typeface="HGｺﾞｼｯｸM" pitchFamily="49" charset="-128"/>
              <a:ea typeface="HGｺﾞｼｯｸM" pitchFamily="49" charset="-128"/>
            </a:rPr>
            <a:t>繰上償還等</a:t>
          </a:r>
          <a:endParaRPr lang="en-US" altLang="ja-JP" sz="800" b="0">
            <a:latin typeface="HGｺﾞｼｯｸM" pitchFamily="49" charset="-128"/>
            <a:ea typeface="HGｺﾞｼｯｸM" pitchFamily="49" charset="-128"/>
          </a:endParaRPr>
        </a:p>
        <a:p xmlns:a="http://schemas.openxmlformats.org/drawingml/2006/main">
          <a:pPr algn="ctr">
            <a:lnSpc>
              <a:spcPts val="1100"/>
            </a:lnSpc>
          </a:pPr>
          <a:r>
            <a:rPr lang="ja-JP" altLang="en-US" sz="800" b="0">
              <a:latin typeface="HGｺﾞｼｯｸM" pitchFamily="49" charset="-128"/>
              <a:ea typeface="HGｺﾞｼｯｸM" pitchFamily="49" charset="-128"/>
            </a:rPr>
            <a:t>６１７</a:t>
          </a:r>
          <a:endParaRPr lang="en-US" altLang="ja-JP" sz="800" b="0">
            <a:latin typeface="HGｺﾞｼｯｸM" pitchFamily="49" charset="-128"/>
            <a:ea typeface="HGｺﾞｼｯｸM" pitchFamily="49" charset="-128"/>
          </a:endParaRPr>
        </a:p>
        <a:p xmlns:a="http://schemas.openxmlformats.org/drawingml/2006/main">
          <a:pPr algn="ctr">
            <a:lnSpc>
              <a:spcPts val="1100"/>
            </a:lnSpc>
          </a:pPr>
          <a:r>
            <a:rPr lang="ja-JP" altLang="en-US" sz="800" b="0">
              <a:latin typeface="HGｺﾞｼｯｸM" pitchFamily="49" charset="-128"/>
              <a:ea typeface="HGｺﾞｼｯｸM" pitchFamily="49" charset="-128"/>
            </a:rPr>
            <a:t>（７５３）</a:t>
          </a:r>
          <a:endParaRPr lang="en-US" altLang="ja-JP" sz="800" b="0">
            <a:latin typeface="HGｺﾞｼｯｸM" pitchFamily="49" charset="-128"/>
            <a:ea typeface="HGｺﾞｼｯｸM" pitchFamily="49" charset="-128"/>
          </a:endParaRPr>
        </a:p>
      </cdr:txBody>
    </cdr:sp>
  </cdr:relSizeAnchor>
  <cdr:relSizeAnchor xmlns:cdr="http://schemas.openxmlformats.org/drawingml/2006/chartDrawing">
    <cdr:from>
      <cdr:x>0.09305</cdr:x>
      <cdr:y>0.66027</cdr:y>
    </cdr:from>
    <cdr:to>
      <cdr:x>0.47205</cdr:x>
      <cdr:y>0.82582</cdr:y>
    </cdr:to>
    <cdr:sp macro="" textlink="">
      <cdr:nvSpPr>
        <cdr:cNvPr id="5" name="左右矢印 4"/>
        <cdr:cNvSpPr/>
      </cdr:nvSpPr>
      <cdr:spPr>
        <a:xfrm xmlns:a="http://schemas.openxmlformats.org/drawingml/2006/main">
          <a:off x="142695" y="2895477"/>
          <a:ext cx="581205" cy="725961"/>
        </a:xfrm>
        <a:prstGeom xmlns:a="http://schemas.openxmlformats.org/drawingml/2006/main" prst="leftRightArrow">
          <a:avLst>
            <a:gd name="adj1" fmla="val 48777"/>
            <a:gd name="adj2" fmla="val 26966"/>
          </a:avLst>
        </a:prstGeom>
        <a:solidFill xmlns:a="http://schemas.openxmlformats.org/drawingml/2006/main">
          <a:schemeClr val="bg1">
            <a:lumMod val="75000"/>
          </a:schemeClr>
        </a:solidFill>
        <a:ln xmlns:a="http://schemas.openxmlformats.org/drawingml/2006/main">
          <a:solidFill>
            <a:schemeClr val="bg1">
              <a:lumMod val="75000"/>
            </a:schemeClr>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none" anchor="ctr" anchorCtr="1">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ja-JP" altLang="en-US" sz="800" b="1">
              <a:latin typeface="HGｺﾞｼｯｸM" pitchFamily="49" charset="-128"/>
              <a:ea typeface="HGｺﾞｼｯｸM" pitchFamily="49" charset="-128"/>
            </a:rPr>
            <a:t> </a:t>
          </a:r>
          <a:r>
            <a:rPr lang="ja-JP" altLang="en-US" sz="800" b="0">
              <a:latin typeface="+mn-ea"/>
              <a:ea typeface="+mn-ea"/>
            </a:rPr>
            <a:t>残高６１７</a:t>
          </a:r>
          <a:endParaRPr lang="en-US" altLang="ja-JP" sz="800" b="0">
            <a:latin typeface="+mn-ea"/>
            <a:ea typeface="+mn-ea"/>
          </a:endParaRPr>
        </a:p>
        <a:p xmlns:a="http://schemas.openxmlformats.org/drawingml/2006/main">
          <a:r>
            <a:rPr lang="ja-JP" altLang="en-US" sz="800" b="0">
              <a:latin typeface="+mn-ea"/>
              <a:ea typeface="+mn-ea"/>
            </a:rPr>
            <a:t>   （７５３）</a:t>
          </a:r>
          <a:endParaRPr lang="en-US" altLang="ja-JP" sz="800" b="0">
            <a:latin typeface="+mn-ea"/>
            <a:ea typeface="+mn-ea"/>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0.2295</cdr:x>
      <cdr:y>0.46436</cdr:y>
    </cdr:from>
    <cdr:to>
      <cdr:x>0.55398</cdr:x>
      <cdr:y>0.50898</cdr:y>
    </cdr:to>
    <cdr:sp macro="" textlink="">
      <cdr:nvSpPr>
        <cdr:cNvPr id="4" name="左右矢印 3"/>
        <cdr:cNvSpPr/>
      </cdr:nvSpPr>
      <cdr:spPr>
        <a:xfrm xmlns:a="http://schemas.openxmlformats.org/drawingml/2006/main">
          <a:off x="413862" y="1152060"/>
          <a:ext cx="585149" cy="110700"/>
        </a:xfrm>
        <a:prstGeom xmlns:a="http://schemas.openxmlformats.org/drawingml/2006/main" prst="leftRightArrow">
          <a:avLst/>
        </a:prstGeom>
        <a:solidFill xmlns:a="http://schemas.openxmlformats.org/drawingml/2006/main">
          <a:schemeClr val="bg1">
            <a:lumMod val="75000"/>
          </a:schemeClr>
        </a:solidFill>
        <a:ln xmlns:a="http://schemas.openxmlformats.org/drawingml/2006/main">
          <a:solidFill>
            <a:schemeClr val="bg1">
              <a:lumMod val="75000"/>
            </a:schemeClr>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none" anchor="ctr" anchorCtr="1">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ts val="1100"/>
            </a:lnSpc>
          </a:pPr>
          <a:r>
            <a:rPr lang="ja-JP" altLang="en-US" sz="700" b="0">
              <a:latin typeface="HGｺﾞｼｯｸM" pitchFamily="49" charset="-128"/>
              <a:ea typeface="HGｺﾞｼｯｸM" pitchFamily="49" charset="-128"/>
            </a:rPr>
            <a:t>繰上償還等</a:t>
          </a:r>
          <a:endParaRPr lang="en-US" altLang="ja-JP" sz="700" b="0">
            <a:latin typeface="HGｺﾞｼｯｸM" pitchFamily="49" charset="-128"/>
            <a:ea typeface="HGｺﾞｼｯｸM" pitchFamily="49"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90693</xdr:colOff>
      <xdr:row>45</xdr:row>
      <xdr:rowOff>121022</xdr:rowOff>
    </xdr:from>
    <xdr:to>
      <xdr:col>41</xdr:col>
      <xdr:colOff>47352</xdr:colOff>
      <xdr:row>50</xdr:row>
      <xdr:rowOff>140804</xdr:rowOff>
    </xdr:to>
    <xdr:sp macro="" textlink="">
      <xdr:nvSpPr>
        <xdr:cNvPr id="2" name="AutoShape 2"/>
        <xdr:cNvSpPr>
          <a:spLocks noChangeArrowheads="1"/>
        </xdr:cNvSpPr>
      </xdr:nvSpPr>
      <xdr:spPr bwMode="auto">
        <a:xfrm>
          <a:off x="90693" y="8237979"/>
          <a:ext cx="6698702" cy="66582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000"/>
            </a:lnSpc>
            <a:defRPr sz="1000"/>
          </a:pPr>
          <a:r>
            <a:rPr lang="ja-JP" altLang="en-US" sz="850" b="0" i="0" u="none" strike="noStrike" baseline="0">
              <a:solidFill>
                <a:srgbClr val="000000"/>
              </a:solidFill>
              <a:latin typeface="ＭＳ Ｐ明朝" pitchFamily="18" charset="-128"/>
              <a:ea typeface="ＭＳ Ｐ明朝" pitchFamily="18" charset="-128"/>
            </a:rPr>
            <a:t>　　</a:t>
          </a:r>
          <a:r>
            <a:rPr lang="en-US" altLang="ja-JP" sz="850" b="0" i="0" u="none" strike="noStrike" baseline="0">
              <a:solidFill>
                <a:srgbClr val="000000"/>
              </a:solidFill>
              <a:latin typeface="ＭＳ Ｐ明朝" pitchFamily="18" charset="-128"/>
              <a:ea typeface="ＭＳ Ｐ明朝" pitchFamily="18" charset="-128"/>
            </a:rPr>
            <a:t>※1</a:t>
          </a:r>
          <a:r>
            <a:rPr lang="ja-JP" altLang="en-US" sz="850" b="0" i="0" u="none" strike="noStrike" baseline="0">
              <a:solidFill>
                <a:srgbClr val="000000"/>
              </a:solidFill>
              <a:latin typeface="ＭＳ Ｐ明朝" pitchFamily="18" charset="-128"/>
              <a:ea typeface="ＭＳ Ｐ明朝" pitchFamily="18" charset="-128"/>
            </a:rPr>
            <a:t>　　</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ウ</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基準財政需要額算入見込額とは、健全化判断比率（将来負担比率）を算定するため、国が示した算定様式を</a:t>
          </a:r>
          <a:endParaRPr lang="en-US" altLang="ja-JP" sz="850" b="0" i="0" u="none" strike="noStrike" baseline="0">
            <a:solidFill>
              <a:srgbClr val="000000"/>
            </a:solidFill>
            <a:latin typeface="ＭＳ Ｐ明朝" pitchFamily="18" charset="-128"/>
            <a:ea typeface="ＭＳ Ｐ明朝" pitchFamily="18" charset="-128"/>
          </a:endParaRPr>
        </a:p>
        <a:p>
          <a:pPr algn="l" rtl="0">
            <a:lnSpc>
              <a:spcPts val="1000"/>
            </a:lnSpc>
            <a:defRPr sz="1000"/>
          </a:pPr>
          <a:r>
            <a:rPr lang="ja-JP" altLang="en-US" sz="850" b="0" i="0" u="none" strike="noStrike" baseline="0">
              <a:solidFill>
                <a:srgbClr val="000000"/>
              </a:solidFill>
              <a:latin typeface="ＭＳ Ｐ明朝" pitchFamily="18" charset="-128"/>
              <a:ea typeface="ＭＳ Ｐ明朝" pitchFamily="18" charset="-128"/>
            </a:rPr>
            <a:t>　　　　　基に試算した額。（見込値）　</a:t>
          </a:r>
          <a:endParaRPr lang="en-US" altLang="ja-JP" sz="850" b="0" i="0" u="none" strike="noStrike" baseline="0">
            <a:solidFill>
              <a:srgbClr val="000000"/>
            </a:solidFill>
            <a:latin typeface="ＭＳ Ｐ明朝" pitchFamily="18" charset="-128"/>
            <a:ea typeface="ＭＳ Ｐ明朝" pitchFamily="18" charset="-128"/>
          </a:endParaRPr>
        </a:p>
        <a:p>
          <a:pPr algn="l" rtl="0">
            <a:lnSpc>
              <a:spcPts val="1000"/>
            </a:lnSpc>
            <a:defRPr sz="1000"/>
          </a:pPr>
          <a:r>
            <a:rPr lang="ja-JP" altLang="en-US" sz="850" b="0" i="0" u="none" strike="noStrike" baseline="0">
              <a:solidFill>
                <a:srgbClr val="000000"/>
              </a:solidFill>
              <a:latin typeface="ＭＳ Ｐ明朝" pitchFamily="18" charset="-128"/>
              <a:ea typeface="ＭＳ Ｐ明朝" pitchFamily="18" charset="-128"/>
            </a:rPr>
            <a:t>　　</a:t>
          </a:r>
          <a:r>
            <a:rPr lang="en-US" altLang="ja-JP" sz="850" b="0" i="0" u="none" strike="noStrike" baseline="0">
              <a:solidFill>
                <a:srgbClr val="000000"/>
              </a:solidFill>
              <a:latin typeface="ＭＳ Ｐ明朝" pitchFamily="18" charset="-128"/>
              <a:ea typeface="ＭＳ Ｐ明朝" pitchFamily="18" charset="-128"/>
            </a:rPr>
            <a:t>※2</a:t>
          </a:r>
          <a:r>
            <a:rPr lang="ja-JP" altLang="en-US" sz="850" b="0" i="0" u="none" strike="noStrike" baseline="0">
              <a:solidFill>
                <a:srgbClr val="000000"/>
              </a:solidFill>
              <a:latin typeface="ＭＳ Ｐ明朝" pitchFamily="18" charset="-128"/>
              <a:ea typeface="ＭＳ Ｐ明朝" pitchFamily="18" charset="-128"/>
            </a:rPr>
            <a:t>　　</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エ</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算入対象外とは、減収補塡債の</a:t>
          </a:r>
          <a:r>
            <a:rPr lang="en-US" altLang="ja-JP" sz="850" b="0" i="0" u="none" strike="noStrike" baseline="0">
              <a:solidFill>
                <a:srgbClr val="000000"/>
              </a:solidFill>
              <a:latin typeface="ＭＳ Ｐ明朝" pitchFamily="18" charset="-128"/>
              <a:ea typeface="ＭＳ Ｐ明朝" pitchFamily="18" charset="-128"/>
            </a:rPr>
            <a:t>25%</a:t>
          </a:r>
          <a:r>
            <a:rPr lang="ja-JP" altLang="en-US" sz="850" b="0" i="0" u="none" strike="noStrike" baseline="0">
              <a:solidFill>
                <a:srgbClr val="000000"/>
              </a:solidFill>
              <a:latin typeface="ＭＳ Ｐ明朝" pitchFamily="18" charset="-128"/>
              <a:ea typeface="ＭＳ Ｐ明朝" pitchFamily="18" charset="-128"/>
            </a:rPr>
            <a:t>分（平成</a:t>
          </a:r>
          <a:r>
            <a:rPr lang="en-US" altLang="ja-JP" sz="850" b="0" i="0" u="none" strike="noStrike" baseline="0">
              <a:solidFill>
                <a:srgbClr val="000000"/>
              </a:solidFill>
              <a:latin typeface="ＭＳ Ｐ明朝" pitchFamily="18" charset="-128"/>
              <a:ea typeface="ＭＳ Ｐ明朝" pitchFamily="18" charset="-128"/>
            </a:rPr>
            <a:t>14</a:t>
          </a:r>
          <a:r>
            <a:rPr lang="ja-JP" altLang="en-US" sz="850" b="0" i="0" u="none" strike="noStrike" baseline="0">
              <a:solidFill>
                <a:srgbClr val="000000"/>
              </a:solidFill>
              <a:latin typeface="ＭＳ Ｐ明朝" pitchFamily="18" charset="-128"/>
              <a:ea typeface="ＭＳ Ｐ明朝" pitchFamily="18" charset="-128"/>
            </a:rPr>
            <a:t>年度以前は</a:t>
          </a:r>
          <a:r>
            <a:rPr lang="en-US" altLang="ja-JP" sz="850" b="0" i="0" u="none" strike="noStrike" baseline="0">
              <a:solidFill>
                <a:srgbClr val="000000"/>
              </a:solidFill>
              <a:latin typeface="ＭＳ Ｐ明朝" pitchFamily="18" charset="-128"/>
              <a:ea typeface="ＭＳ Ｐ明朝" pitchFamily="18" charset="-128"/>
            </a:rPr>
            <a:t>20%</a:t>
          </a:r>
          <a:r>
            <a:rPr lang="ja-JP" altLang="en-US" sz="850" b="0" i="0" u="none" strike="noStrike" baseline="0">
              <a:solidFill>
                <a:srgbClr val="000000"/>
              </a:solidFill>
              <a:latin typeface="ＭＳ Ｐ明朝" pitchFamily="18" charset="-128"/>
              <a:ea typeface="ＭＳ Ｐ明朝" pitchFamily="18" charset="-128"/>
            </a:rPr>
            <a:t>）及び、平成</a:t>
          </a:r>
          <a:r>
            <a:rPr lang="en-US" altLang="ja-JP" sz="850" b="0" i="0" u="none" strike="noStrike" baseline="0">
              <a:solidFill>
                <a:srgbClr val="000000"/>
              </a:solidFill>
              <a:latin typeface="ＭＳ Ｐ明朝" pitchFamily="18" charset="-128"/>
              <a:ea typeface="ＭＳ Ｐ明朝" pitchFamily="18" charset="-128"/>
            </a:rPr>
            <a:t>9</a:t>
          </a:r>
          <a:r>
            <a:rPr lang="ja-JP" altLang="en-US" sz="850" b="0" i="0" u="none" strike="noStrike" baseline="0">
              <a:solidFill>
                <a:srgbClr val="000000"/>
              </a:solidFill>
              <a:latin typeface="ＭＳ Ｐ明朝" pitchFamily="18" charset="-128"/>
              <a:ea typeface="ＭＳ Ｐ明朝" pitchFamily="18" charset="-128"/>
            </a:rPr>
            <a:t>年度不動産取得税、平成</a:t>
          </a:r>
          <a:r>
            <a:rPr lang="en-US" altLang="ja-JP" sz="850" b="0" i="0" u="none" strike="noStrike" baseline="0">
              <a:solidFill>
                <a:srgbClr val="000000"/>
              </a:solidFill>
              <a:latin typeface="ＭＳ Ｐ明朝" pitchFamily="18" charset="-128"/>
              <a:ea typeface="ＭＳ Ｐ明朝" pitchFamily="18" charset="-128"/>
            </a:rPr>
            <a:t>19</a:t>
          </a:r>
          <a:r>
            <a:rPr lang="ja-JP" altLang="en-US" sz="850" b="0" i="0" u="none" strike="noStrike" baseline="0">
              <a:solidFill>
                <a:srgbClr val="000000"/>
              </a:solidFill>
              <a:latin typeface="ＭＳ Ｐ明朝" pitchFamily="18" charset="-128"/>
              <a:ea typeface="ＭＳ Ｐ明朝" pitchFamily="18" charset="-128"/>
            </a:rPr>
            <a:t>年度</a:t>
          </a:r>
          <a:endParaRPr lang="en-US" altLang="ja-JP" sz="850" b="0" i="0" u="none" strike="noStrike" baseline="0">
            <a:solidFill>
              <a:srgbClr val="000000"/>
            </a:solidFill>
            <a:latin typeface="ＭＳ Ｐ明朝" pitchFamily="18" charset="-128"/>
            <a:ea typeface="ＭＳ Ｐ明朝" pitchFamily="18" charset="-128"/>
          </a:endParaRPr>
        </a:p>
        <a:p>
          <a:pPr algn="l" rtl="0">
            <a:lnSpc>
              <a:spcPts val="1000"/>
            </a:lnSpc>
            <a:defRPr sz="1000"/>
          </a:pPr>
          <a:r>
            <a:rPr lang="ja-JP" altLang="en-US" sz="850" b="0" i="0" u="none" strike="noStrike" baseline="0">
              <a:solidFill>
                <a:srgbClr val="000000"/>
              </a:solidFill>
              <a:latin typeface="ＭＳ Ｐ明朝" pitchFamily="18" charset="-128"/>
              <a:ea typeface="ＭＳ Ｐ明朝" pitchFamily="18" charset="-128"/>
            </a:rPr>
            <a:t>　　　　　所得割に係る減収補塡債。</a:t>
          </a:r>
          <a:endParaRPr lang="en-US" altLang="ja-JP" sz="850" b="0" i="0" u="none" strike="noStrike" baseline="0">
            <a:solidFill>
              <a:srgbClr val="000000"/>
            </a:solidFill>
            <a:latin typeface="ＭＳ Ｐ明朝" pitchFamily="18" charset="-128"/>
            <a:ea typeface="ＭＳ Ｐ明朝" pitchFamily="18" charset="-128"/>
          </a:endParaRPr>
        </a:p>
      </xdr:txBody>
    </xdr:sp>
    <xdr:clientData/>
  </xdr:twoCellAnchor>
  <xdr:twoCellAnchor editAs="absolute">
    <xdr:from>
      <xdr:col>0</xdr:col>
      <xdr:colOff>73570</xdr:colOff>
      <xdr:row>17</xdr:row>
      <xdr:rowOff>97736</xdr:rowOff>
    </xdr:from>
    <xdr:to>
      <xdr:col>43</xdr:col>
      <xdr:colOff>9794</xdr:colOff>
      <xdr:row>38</xdr:row>
      <xdr:rowOff>107674</xdr:rowOff>
    </xdr:to>
    <xdr:graphicFrame macro="">
      <xdr:nvGraphicFramePr>
        <xdr:cNvPr id="3"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107671</xdr:colOff>
      <xdr:row>38</xdr:row>
      <xdr:rowOff>229020</xdr:rowOff>
    </xdr:from>
    <xdr:to>
      <xdr:col>39</xdr:col>
      <xdr:colOff>157370</xdr:colOff>
      <xdr:row>42</xdr:row>
      <xdr:rowOff>140806</xdr:rowOff>
    </xdr:to>
    <xdr:grpSp>
      <xdr:nvGrpSpPr>
        <xdr:cNvPr id="11" name="グループ化 10"/>
        <xdr:cNvGrpSpPr/>
      </xdr:nvGrpSpPr>
      <xdr:grpSpPr>
        <a:xfrm>
          <a:off x="564871" y="7258470"/>
          <a:ext cx="5878999" cy="911911"/>
          <a:chOff x="8057917" y="4128668"/>
          <a:chExt cx="3802026" cy="1055346"/>
        </a:xfrm>
      </xdr:grpSpPr>
      <xdr:sp macro="" textlink="">
        <xdr:nvSpPr>
          <xdr:cNvPr id="12" name="正方形/長方形 11"/>
          <xdr:cNvSpPr/>
        </xdr:nvSpPr>
        <xdr:spPr bwMode="auto">
          <a:xfrm>
            <a:off x="8057917" y="4128668"/>
            <a:ext cx="3802026" cy="1055346"/>
          </a:xfrm>
          <a:prstGeom prst="rect">
            <a:avLst/>
          </a:prstGeom>
          <a:solidFill>
            <a:schemeClr val="bg1"/>
          </a:solidFill>
          <a:ln w="25400" cap="flat" cmpd="sng" algn="ctr">
            <a:noFill/>
            <a:prstDash val="solid"/>
            <a:round/>
            <a:headEnd type="none" w="med" len="med"/>
            <a:tailEnd type="none" w="med" len="med"/>
          </a:ln>
          <a:effectLst/>
          <a:extLst/>
        </xdr:spPr>
        <xdr:txBody>
          <a:bodyPr vertOverflow="clip" horzOverflow="clip" wrap="square" lIns="18288" tIns="0" rIns="0" bIns="0" rtlCol="0" anchor="t" upright="1">
            <a:noAutofit/>
          </a:bodyPr>
          <a:lstStyle/>
          <a:p>
            <a:pPr algn="l"/>
            <a:r>
              <a:rPr kumimoji="1" lang="ja-JP" altLang="en-US" sz="1000"/>
              <a:t>基準財政需要額既算入額と減債基金残高との差</a:t>
            </a:r>
            <a:endParaRPr kumimoji="1" lang="en-US" altLang="ja-JP" sz="1000"/>
          </a:p>
          <a:p>
            <a:pPr algn="l"/>
            <a:r>
              <a:rPr kumimoji="1" lang="ja-JP" altLang="en-US" sz="1000"/>
              <a:t>　　（ア）　－　（イ）　－　（ウ）　－　（エ）　＝　　　　　　　　　３，７６８億円　（３，９３８億円）</a:t>
            </a:r>
            <a:endParaRPr kumimoji="1" lang="en-US" altLang="ja-JP" sz="1000"/>
          </a:p>
          <a:p>
            <a:pPr algn="l"/>
            <a:r>
              <a:rPr kumimoji="1" lang="ja-JP" altLang="en-US" sz="1000"/>
              <a:t>　　過去の減債基金借入による積立不足額　　　　　　　　 　　９４９億円　（１，０８３億円）</a:t>
            </a:r>
            <a:endParaRPr kumimoji="1" lang="en-US" altLang="ja-JP" sz="1000"/>
          </a:p>
          <a:p>
            <a:pPr algn="l"/>
            <a:r>
              <a:rPr kumimoji="1" lang="ja-JP" altLang="en-US" sz="1000"/>
              <a:t>　　府のルールと国の算入ルールとの違いによる差　 　　２，８１９億円　（２，８５５億円）</a:t>
            </a:r>
          </a:p>
        </xdr:txBody>
      </xdr:sp>
      <xdr:sp macro="" textlink="">
        <xdr:nvSpPr>
          <xdr:cNvPr id="13" name="大かっこ 12"/>
          <xdr:cNvSpPr/>
        </xdr:nvSpPr>
        <xdr:spPr>
          <a:xfrm>
            <a:off x="8085691" y="4327958"/>
            <a:ext cx="3271504" cy="600545"/>
          </a:xfrm>
          <a:prstGeom prst="bracketPair">
            <a:avLst>
              <a:gd name="adj" fmla="val 9567"/>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xdr:twoCellAnchor>
    <xdr:from>
      <xdr:col>0</xdr:col>
      <xdr:colOff>53423</xdr:colOff>
      <xdr:row>15</xdr:row>
      <xdr:rowOff>24847</xdr:rowOff>
    </xdr:from>
    <xdr:to>
      <xdr:col>41</xdr:col>
      <xdr:colOff>149088</xdr:colOff>
      <xdr:row>44</xdr:row>
      <xdr:rowOff>33128</xdr:rowOff>
    </xdr:to>
    <xdr:sp macro="" textlink="">
      <xdr:nvSpPr>
        <xdr:cNvPr id="20" name="正方形/長方形 19"/>
        <xdr:cNvSpPr/>
      </xdr:nvSpPr>
      <xdr:spPr>
        <a:xfrm>
          <a:off x="53423" y="2476499"/>
          <a:ext cx="6837708" cy="5499651"/>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136907</xdr:colOff>
      <xdr:row>14</xdr:row>
      <xdr:rowOff>4386</xdr:rowOff>
    </xdr:from>
    <xdr:to>
      <xdr:col>9</xdr:col>
      <xdr:colOff>148113</xdr:colOff>
      <xdr:row>16</xdr:row>
      <xdr:rowOff>57978</xdr:rowOff>
    </xdr:to>
    <xdr:sp macro="" textlink="">
      <xdr:nvSpPr>
        <xdr:cNvPr id="10" name="正方形/長方形 9"/>
        <xdr:cNvSpPr/>
      </xdr:nvSpPr>
      <xdr:spPr bwMode="auto">
        <a:xfrm>
          <a:off x="136907" y="2331799"/>
          <a:ext cx="1452380" cy="302070"/>
        </a:xfrm>
        <a:prstGeom prst="rect">
          <a:avLst/>
        </a:prstGeom>
        <a:solidFill>
          <a:schemeClr val="bg1"/>
        </a:solidFill>
        <a:ln w="317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t>平成２６年度末</a:t>
          </a:r>
        </a:p>
      </xdr:txBody>
    </xdr:sp>
    <xdr:clientData/>
  </xdr:twoCellAnchor>
  <xdr:twoCellAnchor>
    <xdr:from>
      <xdr:col>17</xdr:col>
      <xdr:colOff>24846</xdr:colOff>
      <xdr:row>35</xdr:row>
      <xdr:rowOff>24849</xdr:rowOff>
    </xdr:from>
    <xdr:to>
      <xdr:col>19</xdr:col>
      <xdr:colOff>115955</xdr:colOff>
      <xdr:row>36</xdr:row>
      <xdr:rowOff>91110</xdr:rowOff>
    </xdr:to>
    <xdr:sp macro="" textlink="">
      <xdr:nvSpPr>
        <xdr:cNvPr id="21" name="正方形/長方形 20"/>
        <xdr:cNvSpPr/>
      </xdr:nvSpPr>
      <xdr:spPr>
        <a:xfrm>
          <a:off x="2791237" y="6468719"/>
          <a:ext cx="422414" cy="240195"/>
        </a:xfrm>
        <a:prstGeom prst="rect">
          <a:avLst/>
        </a:prstGeom>
        <a:solidFill>
          <a:schemeClr val="lt1">
            <a:alpha val="0"/>
          </a:schemeClr>
        </a:solidFill>
        <a:ln>
          <a:solidFill>
            <a:schemeClr val="bg1">
              <a:alpha val="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t>※1</a:t>
          </a:r>
          <a:endParaRPr kumimoji="1" lang="ja-JP" altLang="en-US" sz="1100"/>
        </a:p>
      </xdr:txBody>
    </xdr:sp>
    <xdr:clientData/>
  </xdr:twoCellAnchor>
  <xdr:twoCellAnchor>
    <xdr:from>
      <xdr:col>35</xdr:col>
      <xdr:colOff>66261</xdr:colOff>
      <xdr:row>34</xdr:row>
      <xdr:rowOff>82831</xdr:rowOff>
    </xdr:from>
    <xdr:to>
      <xdr:col>37</xdr:col>
      <xdr:colOff>157370</xdr:colOff>
      <xdr:row>35</xdr:row>
      <xdr:rowOff>140809</xdr:rowOff>
    </xdr:to>
    <xdr:sp macro="" textlink="">
      <xdr:nvSpPr>
        <xdr:cNvPr id="22" name="正方形/長方形 21"/>
        <xdr:cNvSpPr/>
      </xdr:nvSpPr>
      <xdr:spPr>
        <a:xfrm>
          <a:off x="5814391" y="6344483"/>
          <a:ext cx="422414" cy="240196"/>
        </a:xfrm>
        <a:prstGeom prst="rect">
          <a:avLst/>
        </a:prstGeom>
        <a:solidFill>
          <a:schemeClr val="lt1">
            <a:alpha val="0"/>
          </a:schemeClr>
        </a:solidFill>
        <a:ln>
          <a:solidFill>
            <a:schemeClr val="bg1">
              <a:alpha val="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t>※2</a:t>
          </a:r>
          <a:endParaRPr kumimoji="1" lang="ja-JP" altLang="en-US" sz="1100"/>
        </a:p>
      </xdr:txBody>
    </xdr:sp>
    <xdr:clientData/>
  </xdr:twoCellAnchor>
  <xdr:twoCellAnchor>
    <xdr:from>
      <xdr:col>2</xdr:col>
      <xdr:colOff>24847</xdr:colOff>
      <xdr:row>42</xdr:row>
      <xdr:rowOff>82826</xdr:rowOff>
    </xdr:from>
    <xdr:to>
      <xdr:col>25</xdr:col>
      <xdr:colOff>57977</xdr:colOff>
      <xdr:row>43</xdr:row>
      <xdr:rowOff>149087</xdr:rowOff>
    </xdr:to>
    <xdr:sp macro="" textlink="">
      <xdr:nvSpPr>
        <xdr:cNvPr id="23" name="正方形/長方形 22"/>
        <xdr:cNvSpPr/>
      </xdr:nvSpPr>
      <xdr:spPr>
        <a:xfrm>
          <a:off x="323021" y="7677978"/>
          <a:ext cx="3826565" cy="240196"/>
        </a:xfrm>
        <a:prstGeom prst="rect">
          <a:avLst/>
        </a:prstGeom>
        <a:solidFill>
          <a:schemeClr val="lt1">
            <a:alpha val="0"/>
          </a:schemeClr>
        </a:solidFill>
        <a:ln>
          <a:solidFill>
            <a:schemeClr val="bg1">
              <a:alpha val="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　　　）は前年度末の数値</a:t>
          </a:r>
          <a:endParaRPr kumimoji="1" lang="ja-JP" altLang="en-US"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0.04334</cdr:x>
      <cdr:y>0.19902</cdr:y>
    </cdr:from>
    <cdr:to>
      <cdr:x>0.15989</cdr:x>
      <cdr:y>0.19974</cdr:y>
    </cdr:to>
    <cdr:cxnSp macro="">
      <cdr:nvCxnSpPr>
        <cdr:cNvPr id="13" name="直線コネクタ 12"/>
        <cdr:cNvCxnSpPr/>
      </cdr:nvCxnSpPr>
      <cdr:spPr bwMode="auto">
        <a:xfrm xmlns:a="http://schemas.openxmlformats.org/drawingml/2006/main" flipH="1" flipV="1">
          <a:off x="307401" y="639431"/>
          <a:ext cx="826619" cy="2313"/>
        </a:xfrm>
        <a:prstGeom xmlns:a="http://schemas.openxmlformats.org/drawingml/2006/main" prst="line">
          <a:avLst/>
        </a:prstGeom>
        <a:ln xmlns:a="http://schemas.openxmlformats.org/drawingml/2006/main" w="12700">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0.1599</cdr:x>
      <cdr:y>0.16459</cdr:y>
    </cdr:from>
    <cdr:to>
      <cdr:x>0.37734</cdr:x>
      <cdr:y>0.26239</cdr:y>
    </cdr:to>
    <cdr:sp macro="" textlink="">
      <cdr:nvSpPr>
        <cdr:cNvPr id="14" name="テキスト ボックス 6"/>
        <cdr:cNvSpPr txBox="1"/>
      </cdr:nvSpPr>
      <cdr:spPr bwMode="auto">
        <a:xfrm xmlns:a="http://schemas.openxmlformats.org/drawingml/2006/main">
          <a:off x="1134075" y="676436"/>
          <a:ext cx="1542182" cy="40195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n-ea"/>
              <a:ea typeface="+mn-ea"/>
            </a:rPr>
            <a:t>減債基金残高　１，０８９</a:t>
          </a:r>
          <a:r>
            <a:rPr kumimoji="1" lang="ja-JP" altLang="en-US" sz="800" baseline="0">
              <a:latin typeface="+mn-ea"/>
              <a:ea typeface="+mn-ea"/>
            </a:rPr>
            <a:t> </a:t>
          </a:r>
          <a:r>
            <a:rPr kumimoji="1" lang="en-US" altLang="ja-JP" sz="800">
              <a:latin typeface="+mn-ea"/>
              <a:ea typeface="+mn-ea"/>
            </a:rPr>
            <a:t>(</a:t>
          </a:r>
          <a:r>
            <a:rPr kumimoji="1" lang="ja-JP" altLang="en-US" sz="800">
              <a:latin typeface="+mn-ea"/>
              <a:ea typeface="+mn-ea"/>
            </a:rPr>
            <a:t>イ</a:t>
          </a:r>
          <a:r>
            <a:rPr kumimoji="1" lang="en-US" altLang="ja-JP" sz="800">
              <a:latin typeface="+mn-ea"/>
              <a:ea typeface="+mn-ea"/>
            </a:rPr>
            <a:t>)</a:t>
          </a:r>
        </a:p>
        <a:p xmlns:a="http://schemas.openxmlformats.org/drawingml/2006/main">
          <a:r>
            <a:rPr kumimoji="1" lang="ja-JP" altLang="en-US" sz="800">
              <a:latin typeface="+mn-ea"/>
              <a:ea typeface="+mn-ea"/>
            </a:rPr>
            <a:t>　　　　　　　　　　　（８２２）</a:t>
          </a:r>
        </a:p>
      </cdr:txBody>
    </cdr:sp>
  </cdr:relSizeAnchor>
  <cdr:relSizeAnchor xmlns:cdr="http://schemas.openxmlformats.org/drawingml/2006/chartDrawing">
    <cdr:from>
      <cdr:x>0.03957</cdr:x>
      <cdr:y>0.25193</cdr:y>
    </cdr:from>
    <cdr:to>
      <cdr:x>0.14962</cdr:x>
      <cdr:y>0.39339</cdr:y>
    </cdr:to>
    <cdr:sp macro="" textlink="">
      <cdr:nvSpPr>
        <cdr:cNvPr id="16" name="テキスト ボックス 7"/>
        <cdr:cNvSpPr txBox="1"/>
      </cdr:nvSpPr>
      <cdr:spPr bwMode="auto">
        <a:xfrm xmlns:a="http://schemas.openxmlformats.org/drawingml/2006/main">
          <a:off x="280619" y="1035385"/>
          <a:ext cx="780528" cy="581382"/>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Overflow="clip" horzOverflow="clip"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ts val="1000"/>
            </a:lnSpc>
          </a:pPr>
          <a:r>
            <a:rPr kumimoji="1" lang="ja-JP" altLang="en-US" sz="800">
              <a:latin typeface="+mn-ea"/>
              <a:ea typeface="+mn-ea"/>
            </a:rPr>
            <a:t>積立不足額</a:t>
          </a:r>
          <a:endParaRPr kumimoji="1" lang="en-US" altLang="ja-JP" sz="800">
            <a:latin typeface="+mn-ea"/>
            <a:ea typeface="+mn-ea"/>
          </a:endParaRPr>
        </a:p>
        <a:p xmlns:a="http://schemas.openxmlformats.org/drawingml/2006/main">
          <a:pPr algn="ctr">
            <a:lnSpc>
              <a:spcPts val="1000"/>
            </a:lnSpc>
          </a:pPr>
          <a:r>
            <a:rPr kumimoji="1" lang="ja-JP" altLang="en-US" sz="800">
              <a:latin typeface="+mn-ea"/>
              <a:ea typeface="+mn-ea"/>
            </a:rPr>
            <a:t>　　９４９</a:t>
          </a:r>
          <a:endParaRPr kumimoji="1" lang="en-US" altLang="ja-JP" sz="800">
            <a:latin typeface="+mn-ea"/>
            <a:ea typeface="+mn-ea"/>
          </a:endParaRPr>
        </a:p>
        <a:p xmlns:a="http://schemas.openxmlformats.org/drawingml/2006/main">
          <a:pPr algn="ctr">
            <a:lnSpc>
              <a:spcPts val="1000"/>
            </a:lnSpc>
          </a:pPr>
          <a:r>
            <a:rPr kumimoji="1" lang="ja-JP" altLang="en-US" sz="800">
              <a:latin typeface="+mn-ea"/>
              <a:ea typeface="+mn-ea"/>
            </a:rPr>
            <a:t>（１，０８３）</a:t>
          </a:r>
          <a:endParaRPr kumimoji="1" lang="ja-JP" altLang="en-US" sz="1000"/>
        </a:p>
      </cdr:txBody>
    </cdr:sp>
  </cdr:relSizeAnchor>
  <cdr:relSizeAnchor xmlns:cdr="http://schemas.openxmlformats.org/drawingml/2006/chartDrawing">
    <cdr:from>
      <cdr:x>0.01368</cdr:x>
      <cdr:y>0.44768</cdr:y>
    </cdr:from>
    <cdr:to>
      <cdr:x>0.01368</cdr:x>
      <cdr:y>0.61682</cdr:y>
    </cdr:to>
    <cdr:cxnSp macro="">
      <cdr:nvCxnSpPr>
        <cdr:cNvPr id="21" name="直線コネクタ 20"/>
        <cdr:cNvCxnSpPr/>
      </cdr:nvCxnSpPr>
      <cdr:spPr>
        <a:xfrm xmlns:a="http://schemas.openxmlformats.org/drawingml/2006/main">
          <a:off x="97024" y="1839895"/>
          <a:ext cx="0" cy="695137"/>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0.27971</cdr:x>
      <cdr:y>0.52869</cdr:y>
    </cdr:from>
    <cdr:to>
      <cdr:x>0.52682</cdr:x>
      <cdr:y>0.60097</cdr:y>
    </cdr:to>
    <cdr:sp macro="" textlink="">
      <cdr:nvSpPr>
        <cdr:cNvPr id="30" name="テキスト ボックス 6"/>
        <cdr:cNvSpPr txBox="1"/>
      </cdr:nvSpPr>
      <cdr:spPr bwMode="auto">
        <a:xfrm xmlns:a="http://schemas.openxmlformats.org/drawingml/2006/main">
          <a:off x="1983790" y="2172829"/>
          <a:ext cx="1752640" cy="29704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ja-JP" altLang="en-US" sz="900">
              <a:latin typeface="+mn-ea"/>
              <a:ea typeface="+mn-ea"/>
            </a:rPr>
            <a:t>差額　２，８１９ （２，８５５）</a:t>
          </a:r>
        </a:p>
      </cdr:txBody>
    </cdr:sp>
  </cdr:relSizeAnchor>
  <cdr:relSizeAnchor xmlns:cdr="http://schemas.openxmlformats.org/drawingml/2006/chartDrawing">
    <cdr:from>
      <cdr:x>0.01417</cdr:x>
      <cdr:y>0.12657</cdr:y>
    </cdr:from>
    <cdr:to>
      <cdr:x>0.12276</cdr:x>
      <cdr:y>0.14973</cdr:y>
    </cdr:to>
    <cdr:sp macro="" textlink="">
      <cdr:nvSpPr>
        <cdr:cNvPr id="32" name="左中かっこ 31"/>
        <cdr:cNvSpPr/>
      </cdr:nvSpPr>
      <cdr:spPr>
        <a:xfrm xmlns:a="http://schemas.openxmlformats.org/drawingml/2006/main" rot="5400000">
          <a:off x="439344" y="166704"/>
          <a:ext cx="92488" cy="770117"/>
        </a:xfrm>
        <a:prstGeom xmlns:a="http://schemas.openxmlformats.org/drawingml/2006/main" prst="leftBrace">
          <a:avLst>
            <a:gd name="adj1" fmla="val 15476"/>
            <a:gd name="adj2" fmla="val 50000"/>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t"/>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0.12042</cdr:x>
      <cdr:y>0.55993</cdr:y>
    </cdr:from>
    <cdr:to>
      <cdr:x>0.27574</cdr:x>
      <cdr:y>0.56251</cdr:y>
    </cdr:to>
    <cdr:cxnSp macro="">
      <cdr:nvCxnSpPr>
        <cdr:cNvPr id="27" name="直線矢印コネクタ 26"/>
        <cdr:cNvCxnSpPr/>
      </cdr:nvCxnSpPr>
      <cdr:spPr>
        <a:xfrm xmlns:a="http://schemas.openxmlformats.org/drawingml/2006/main" flipV="1">
          <a:off x="854083" y="1798983"/>
          <a:ext cx="1101587" cy="8282"/>
        </a:xfrm>
        <a:prstGeom xmlns:a="http://schemas.openxmlformats.org/drawingml/2006/main" prst="straightConnector1">
          <a:avLst/>
        </a:prstGeom>
        <a:ln xmlns:a="http://schemas.openxmlformats.org/drawingml/2006/main" w="28575">
          <a:solidFill>
            <a:schemeClr val="accent6">
              <a:lumMod val="50000"/>
            </a:schemeClr>
          </a:solidFill>
          <a:prstDash val="sysDash"/>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0.27914</cdr:x>
      <cdr:y>0.46293</cdr:y>
    </cdr:from>
    <cdr:to>
      <cdr:x>0.51981</cdr:x>
      <cdr:y>0.5402</cdr:y>
    </cdr:to>
    <cdr:sp macro="" textlink="">
      <cdr:nvSpPr>
        <cdr:cNvPr id="18" name="テキスト ボックス 6"/>
        <cdr:cNvSpPr txBox="1"/>
      </cdr:nvSpPr>
      <cdr:spPr bwMode="auto">
        <a:xfrm xmlns:a="http://schemas.openxmlformats.org/drawingml/2006/main">
          <a:off x="1979746" y="1902548"/>
          <a:ext cx="1706987" cy="31756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Overflow="clip" horzOverflow="clip" wrap="square" rtlCol="0" anchor="t">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900">
              <a:latin typeface="+mn-ea"/>
              <a:ea typeface="+mn-ea"/>
            </a:rPr>
            <a:t>差額　３，７６８ （３，９３８）</a:t>
          </a:r>
        </a:p>
      </cdr:txBody>
    </cdr:sp>
  </cdr:relSizeAnchor>
  <cdr:relSizeAnchor xmlns:cdr="http://schemas.openxmlformats.org/drawingml/2006/chartDrawing">
    <cdr:from>
      <cdr:x>0.31425</cdr:x>
      <cdr:y>0.69184</cdr:y>
    </cdr:from>
    <cdr:to>
      <cdr:x>0.55251</cdr:x>
      <cdr:y>0.82635</cdr:y>
    </cdr:to>
    <cdr:sp macro="" textlink="">
      <cdr:nvSpPr>
        <cdr:cNvPr id="19" name="正方形/長方形 18"/>
        <cdr:cNvSpPr/>
      </cdr:nvSpPr>
      <cdr:spPr bwMode="auto">
        <a:xfrm xmlns:a="http://schemas.openxmlformats.org/drawingml/2006/main">
          <a:off x="2228786" y="2763105"/>
          <a:ext cx="1689835" cy="537216"/>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kumimoji="1" lang="ja-JP" altLang="en-US" sz="800" b="0" baseline="0">
              <a:latin typeface="+mn-ea"/>
              <a:ea typeface="+mn-ea"/>
            </a:rPr>
            <a:t>基準財政需要額</a:t>
          </a:r>
          <a:endParaRPr kumimoji="1" lang="en-US" altLang="ja-JP" sz="800" b="0" baseline="0">
            <a:latin typeface="+mn-ea"/>
            <a:ea typeface="+mn-ea"/>
          </a:endParaRPr>
        </a:p>
        <a:p xmlns:a="http://schemas.openxmlformats.org/drawingml/2006/main">
          <a:pPr algn="ctr">
            <a:lnSpc>
              <a:spcPts val="1100"/>
            </a:lnSpc>
          </a:pPr>
          <a:r>
            <a:rPr kumimoji="1" lang="ja-JP" altLang="en-US" sz="800" b="0" baseline="0">
              <a:latin typeface="+mn-ea"/>
              <a:ea typeface="+mn-ea"/>
            </a:rPr>
            <a:t>算入見込額</a:t>
          </a:r>
          <a:endParaRPr kumimoji="1" lang="en-US" altLang="ja-JP" sz="800" b="0" baseline="0">
            <a:latin typeface="+mn-ea"/>
            <a:ea typeface="+mn-ea"/>
          </a:endParaRPr>
        </a:p>
        <a:p xmlns:a="http://schemas.openxmlformats.org/drawingml/2006/main">
          <a:pPr algn="ctr">
            <a:lnSpc>
              <a:spcPts val="1100"/>
            </a:lnSpc>
          </a:pPr>
          <a:r>
            <a:rPr kumimoji="1" lang="ja-JP" altLang="en-US" sz="800" b="0" baseline="0">
              <a:latin typeface="+mn-ea"/>
              <a:ea typeface="+mn-ea"/>
            </a:rPr>
            <a:t>　 　　 ２３，９３７　（ウ）　</a:t>
          </a:r>
          <a:endParaRPr kumimoji="1" lang="en-US" altLang="ja-JP" sz="700" b="0" baseline="0">
            <a:latin typeface="+mn-ea"/>
            <a:ea typeface="+mn-ea"/>
          </a:endParaRPr>
        </a:p>
        <a:p xmlns:a="http://schemas.openxmlformats.org/drawingml/2006/main">
          <a:pPr algn="ctr">
            <a:lnSpc>
              <a:spcPts val="1100"/>
            </a:lnSpc>
          </a:pPr>
          <a:r>
            <a:rPr kumimoji="1" lang="ja-JP" altLang="en-US" sz="800" b="0" baseline="0">
              <a:latin typeface="+mn-ea"/>
              <a:ea typeface="+mn-ea"/>
            </a:rPr>
            <a:t>（２２，４８７）</a:t>
          </a:r>
        </a:p>
      </cdr:txBody>
    </cdr:sp>
  </cdr:relSizeAnchor>
  <cdr:relSizeAnchor xmlns:cdr="http://schemas.openxmlformats.org/drawingml/2006/chartDrawing">
    <cdr:from>
      <cdr:x>0.01298</cdr:x>
      <cdr:y>0.05039</cdr:y>
    </cdr:from>
    <cdr:to>
      <cdr:x>0.9122</cdr:x>
      <cdr:y>0.05554</cdr:y>
    </cdr:to>
    <cdr:cxnSp macro="">
      <cdr:nvCxnSpPr>
        <cdr:cNvPr id="20" name="直線矢印コネクタ 19"/>
        <cdr:cNvCxnSpPr>
          <a:cxnSpLocks xmlns:a="http://schemas.openxmlformats.org/drawingml/2006/main" noChangeShapeType="1"/>
        </cdr:cNvCxnSpPr>
      </cdr:nvCxnSpPr>
      <cdr:spPr bwMode="auto">
        <a:xfrm xmlns:a="http://schemas.openxmlformats.org/drawingml/2006/main">
          <a:off x="92059" y="207078"/>
          <a:ext cx="6377626" cy="21166"/>
        </a:xfrm>
        <a:prstGeom xmlns:a="http://schemas.openxmlformats.org/drawingml/2006/main" prst="straightConnector1">
          <a:avLst/>
        </a:prstGeom>
        <a:noFill xmlns:a="http://schemas.openxmlformats.org/drawingml/2006/main"/>
        <a:ln xmlns:a="http://schemas.openxmlformats.org/drawingml/2006/main" w="25400" algn="ctr">
          <a:solidFill>
            <a:srgbClr val="984807"/>
          </a:solidFill>
          <a:prstDash val="dash"/>
          <a:round/>
          <a:headEnd type="arrow" w="med" len="med"/>
          <a:tailEnd type="arrow" w="med" len="med"/>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0.35165</cdr:x>
      <cdr:y>0.01493</cdr:y>
    </cdr:from>
    <cdr:to>
      <cdr:x>0.56886</cdr:x>
      <cdr:y>0.09788</cdr:y>
    </cdr:to>
    <cdr:sp macro="" textlink="">
      <cdr:nvSpPr>
        <cdr:cNvPr id="23" name="角丸四角形 22"/>
        <cdr:cNvSpPr/>
      </cdr:nvSpPr>
      <cdr:spPr bwMode="auto">
        <a:xfrm xmlns:a="http://schemas.openxmlformats.org/drawingml/2006/main">
          <a:off x="2494039" y="59633"/>
          <a:ext cx="1540565" cy="331305"/>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Overflow="clip" horzOverflow="clip"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ja-JP" sz="800">
              <a:effectLst/>
              <a:latin typeface="+mn-lt"/>
              <a:ea typeface="+mn-ea"/>
              <a:cs typeface="+mn-cs"/>
            </a:rPr>
            <a:t>府債残高　</a:t>
          </a:r>
          <a:r>
            <a:rPr kumimoji="1" lang="ja-JP" altLang="en-US" sz="800">
              <a:effectLst/>
              <a:latin typeface="+mn-lt"/>
              <a:ea typeface="+mn-ea"/>
              <a:cs typeface="+mn-cs"/>
            </a:rPr>
            <a:t>３０，５６１</a:t>
          </a:r>
          <a:r>
            <a:rPr kumimoji="1" lang="en-US" altLang="ja-JP" sz="800" baseline="0">
              <a:effectLst/>
              <a:latin typeface="+mn-lt"/>
              <a:ea typeface="+mn-ea"/>
              <a:cs typeface="+mn-cs"/>
            </a:rPr>
            <a:t> </a:t>
          </a:r>
          <a:r>
            <a:rPr kumimoji="1" lang="en-US" altLang="ja-JP" sz="800">
              <a:effectLst/>
              <a:latin typeface="+mn-lt"/>
              <a:ea typeface="+mn-ea"/>
              <a:cs typeface="+mn-cs"/>
            </a:rPr>
            <a:t>(</a:t>
          </a:r>
          <a:r>
            <a:rPr kumimoji="1" lang="ja-JP" altLang="ja-JP" sz="800">
              <a:effectLst/>
              <a:latin typeface="+mn-lt"/>
              <a:ea typeface="+mn-ea"/>
              <a:cs typeface="+mn-cs"/>
            </a:rPr>
            <a:t>ア</a:t>
          </a:r>
          <a:r>
            <a:rPr kumimoji="1" lang="en-US" altLang="ja-JP" sz="800">
              <a:effectLst/>
              <a:latin typeface="+mn-lt"/>
              <a:ea typeface="+mn-ea"/>
              <a:cs typeface="+mn-cs"/>
            </a:rPr>
            <a:t>)</a:t>
          </a:r>
        </a:p>
        <a:p xmlns:a="http://schemas.openxmlformats.org/drawingml/2006/main">
          <a:pPr algn="ctr"/>
          <a:r>
            <a:rPr kumimoji="1" lang="ja-JP" altLang="en-US" sz="800">
              <a:effectLst/>
              <a:latin typeface="+mn-lt"/>
              <a:ea typeface="+mn-ea"/>
              <a:cs typeface="+mn-cs"/>
            </a:rPr>
            <a:t>　　　</a:t>
          </a:r>
          <a:r>
            <a:rPr kumimoji="1" lang="ja-JP" altLang="en-US" sz="800" baseline="0">
              <a:effectLst/>
              <a:latin typeface="+mn-lt"/>
              <a:ea typeface="+mn-ea"/>
              <a:cs typeface="+mn-cs"/>
            </a:rPr>
            <a:t>    </a:t>
          </a:r>
          <a:r>
            <a:rPr kumimoji="1" lang="ja-JP" altLang="en-US" sz="800">
              <a:effectLst/>
              <a:latin typeface="+mn-lt"/>
              <a:ea typeface="+mn-ea"/>
              <a:cs typeface="+mn-cs"/>
            </a:rPr>
            <a:t>（２９，１１７）</a:t>
          </a:r>
          <a:endParaRPr lang="ja-JP" altLang="ja-JP" sz="800">
            <a:effectLst/>
          </a:endParaRPr>
        </a:p>
      </cdr:txBody>
    </cdr:sp>
  </cdr:relSizeAnchor>
  <cdr:relSizeAnchor xmlns:cdr="http://schemas.openxmlformats.org/drawingml/2006/chartDrawing">
    <cdr:from>
      <cdr:x>0.0035</cdr:x>
      <cdr:y>0.06028</cdr:y>
    </cdr:from>
    <cdr:to>
      <cdr:x>0.27459</cdr:x>
      <cdr:y>0.14165</cdr:y>
    </cdr:to>
    <cdr:sp macro="" textlink="">
      <cdr:nvSpPr>
        <cdr:cNvPr id="24" name="テキスト ボックス 6"/>
        <cdr:cNvSpPr txBox="1"/>
      </cdr:nvSpPr>
      <cdr:spPr bwMode="auto">
        <a:xfrm xmlns:a="http://schemas.openxmlformats.org/drawingml/2006/main">
          <a:off x="24848" y="240766"/>
          <a:ext cx="1922678" cy="32498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ts val="800"/>
            </a:lnSpc>
          </a:pPr>
          <a:r>
            <a:rPr kumimoji="1" lang="ja-JP" altLang="en-US" sz="800">
              <a:latin typeface="+mn-ea"/>
              <a:ea typeface="+mn-ea"/>
            </a:rPr>
            <a:t>府のルールに基づく積立必要額</a:t>
          </a:r>
          <a:endParaRPr kumimoji="1" lang="en-US" altLang="ja-JP" sz="800">
            <a:latin typeface="+mn-ea"/>
            <a:ea typeface="+mn-ea"/>
          </a:endParaRPr>
        </a:p>
        <a:p xmlns:a="http://schemas.openxmlformats.org/drawingml/2006/main">
          <a:pPr>
            <a:lnSpc>
              <a:spcPts val="800"/>
            </a:lnSpc>
          </a:pPr>
          <a:r>
            <a:rPr kumimoji="1" lang="en-US" altLang="ja-JP" sz="800" baseline="0">
              <a:latin typeface="+mn-ea"/>
              <a:ea typeface="+mn-ea"/>
            </a:rPr>
            <a:t>        </a:t>
          </a:r>
          <a:r>
            <a:rPr kumimoji="1" lang="ja-JP" altLang="en-US" sz="800" baseline="0">
              <a:latin typeface="+mn-ea"/>
              <a:ea typeface="+mn-ea"/>
            </a:rPr>
            <a:t>　　　　　　　　　 　２，０３９</a:t>
          </a:r>
          <a:endParaRPr kumimoji="1" lang="en-US" altLang="ja-JP" sz="800" baseline="0">
            <a:latin typeface="+mn-ea"/>
            <a:ea typeface="+mn-ea"/>
          </a:endParaRPr>
        </a:p>
        <a:p xmlns:a="http://schemas.openxmlformats.org/drawingml/2006/main">
          <a:pPr>
            <a:lnSpc>
              <a:spcPts val="800"/>
            </a:lnSpc>
          </a:pPr>
          <a:r>
            <a:rPr kumimoji="1" lang="ja-JP" altLang="en-US" sz="800" baseline="0">
              <a:latin typeface="+mn-ea"/>
              <a:ea typeface="+mn-ea"/>
            </a:rPr>
            <a:t>　　　　　　　　　　　　   （１，９０５）</a:t>
          </a:r>
          <a:endParaRPr kumimoji="1" lang="en-US" altLang="ja-JP" sz="800">
            <a:latin typeface="+mn-ea"/>
            <a:ea typeface="+mn-ea"/>
          </a:endParaRPr>
        </a:p>
      </cdr:txBody>
    </cdr:sp>
  </cdr:relSizeAnchor>
  <cdr:relSizeAnchor xmlns:cdr="http://schemas.openxmlformats.org/drawingml/2006/chartDrawing">
    <cdr:from>
      <cdr:x>0.06986</cdr:x>
      <cdr:y>0.44807</cdr:y>
    </cdr:from>
    <cdr:to>
      <cdr:x>0.07052</cdr:x>
      <cdr:y>0.61904</cdr:y>
    </cdr:to>
    <cdr:cxnSp macro="">
      <cdr:nvCxnSpPr>
        <cdr:cNvPr id="26" name="直線コネクタ 25"/>
        <cdr:cNvCxnSpPr/>
      </cdr:nvCxnSpPr>
      <cdr:spPr>
        <a:xfrm xmlns:a="http://schemas.openxmlformats.org/drawingml/2006/main" flipH="1">
          <a:off x="495475" y="1841500"/>
          <a:ext cx="4681" cy="702658"/>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0.12154</cdr:x>
      <cdr:y>0.4492</cdr:y>
    </cdr:from>
    <cdr:to>
      <cdr:x>0.1222</cdr:x>
      <cdr:y>0.62198</cdr:y>
    </cdr:to>
    <cdr:cxnSp macro="">
      <cdr:nvCxnSpPr>
        <cdr:cNvPr id="29" name="直線コネクタ 28"/>
        <cdr:cNvCxnSpPr/>
      </cdr:nvCxnSpPr>
      <cdr:spPr>
        <a:xfrm xmlns:a="http://schemas.openxmlformats.org/drawingml/2006/main" flipH="1">
          <a:off x="862010" y="1846141"/>
          <a:ext cx="4681" cy="710096"/>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0.27631</cdr:x>
      <cdr:y>0.4477</cdr:y>
    </cdr:from>
    <cdr:to>
      <cdr:x>0.27631</cdr:x>
      <cdr:y>0.62594</cdr:y>
    </cdr:to>
    <cdr:cxnSp macro="">
      <cdr:nvCxnSpPr>
        <cdr:cNvPr id="31" name="直線コネクタ 30"/>
        <cdr:cNvCxnSpPr/>
      </cdr:nvCxnSpPr>
      <cdr:spPr>
        <a:xfrm xmlns:a="http://schemas.openxmlformats.org/drawingml/2006/main">
          <a:off x="1959700" y="1839982"/>
          <a:ext cx="0" cy="732536"/>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0.81217</cdr:x>
      <cdr:y>0.44391</cdr:y>
    </cdr:from>
    <cdr:to>
      <cdr:x>0.81217</cdr:x>
      <cdr:y>0.61923</cdr:y>
    </cdr:to>
    <cdr:cxnSp macro="">
      <cdr:nvCxnSpPr>
        <cdr:cNvPr id="35" name="直線コネクタ 34"/>
        <cdr:cNvCxnSpPr/>
      </cdr:nvCxnSpPr>
      <cdr:spPr>
        <a:xfrm xmlns:a="http://schemas.openxmlformats.org/drawingml/2006/main">
          <a:off x="5760233" y="1824402"/>
          <a:ext cx="0" cy="720536"/>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0.90783</cdr:x>
      <cdr:y>0.43996</cdr:y>
    </cdr:from>
    <cdr:to>
      <cdr:x>0.90815</cdr:x>
      <cdr:y>0.6245</cdr:y>
    </cdr:to>
    <cdr:cxnSp macro="">
      <cdr:nvCxnSpPr>
        <cdr:cNvPr id="36" name="直線コネクタ 35"/>
        <cdr:cNvCxnSpPr/>
      </cdr:nvCxnSpPr>
      <cdr:spPr>
        <a:xfrm xmlns:a="http://schemas.openxmlformats.org/drawingml/2006/main">
          <a:off x="6438692" y="1808151"/>
          <a:ext cx="2269" cy="758428"/>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0.57818</cdr:x>
      <cdr:y>0.06831</cdr:y>
    </cdr:from>
    <cdr:to>
      <cdr:x>0.66233</cdr:x>
      <cdr:y>0.97308</cdr:y>
    </cdr:to>
    <cdr:grpSp>
      <cdr:nvGrpSpPr>
        <cdr:cNvPr id="2" name="グループ化 1"/>
        <cdr:cNvGrpSpPr/>
      </cdr:nvGrpSpPr>
      <cdr:grpSpPr>
        <a:xfrm xmlns:a="http://schemas.openxmlformats.org/drawingml/2006/main">
          <a:off x="4021906" y="271350"/>
          <a:ext cx="585360" cy="3594053"/>
          <a:chOff x="3619067" y="191727"/>
          <a:chExt cx="569274" cy="2639116"/>
        </a:xfrm>
      </cdr:grpSpPr>
      <cdr:grpSp>
        <cdr:nvGrpSpPr>
          <cdr:cNvPr id="49" name="グループ化 48"/>
          <cdr:cNvGrpSpPr/>
        </cdr:nvGrpSpPr>
        <cdr:grpSpPr>
          <a:xfrm xmlns:a="http://schemas.openxmlformats.org/drawingml/2006/main">
            <a:off x="3619067" y="191727"/>
            <a:ext cx="553241" cy="1296208"/>
            <a:chOff x="0" y="-41378"/>
            <a:chExt cx="657231" cy="1415834"/>
          </a:xfrm>
        </cdr:grpSpPr>
        <cdr:sp macro="" textlink="">
          <cdr:nvSpPr>
            <cdr:cNvPr id="58" name="小波 57"/>
            <cdr:cNvSpPr/>
          </cdr:nvSpPr>
          <cdr:spPr bwMode="auto">
            <a:xfrm xmlns:a="http://schemas.openxmlformats.org/drawingml/2006/main" rot="5400000">
              <a:off x="-285750" y="588213"/>
              <a:ext cx="1200147" cy="200890"/>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sp macro="" textlink="">
          <cdr:nvSpPr>
            <cdr:cNvPr id="59" name="小波 58"/>
            <cdr:cNvSpPr/>
          </cdr:nvSpPr>
          <cdr:spPr bwMode="auto">
            <a:xfrm xmlns:a="http://schemas.openxmlformats.org/drawingml/2006/main">
              <a:off x="0" y="1233487"/>
              <a:ext cx="590550" cy="140969"/>
            </a:xfrm>
            <a:prstGeom xmlns:a="http://schemas.openxmlformats.org/drawingml/2006/main" prst="doubleWave">
              <a:avLst/>
            </a:prstGeom>
            <a:solidFill xmlns:a="http://schemas.openxmlformats.org/drawingml/2006/main">
              <a:schemeClr val="bg1"/>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sp macro="" textlink="">
          <cdr:nvSpPr>
            <cdr:cNvPr id="60" name="小波 59"/>
            <cdr:cNvSpPr/>
          </cdr:nvSpPr>
          <cdr:spPr bwMode="auto">
            <a:xfrm xmlns:a="http://schemas.openxmlformats.org/drawingml/2006/main">
              <a:off x="66681" y="-41378"/>
              <a:ext cx="590550" cy="162969"/>
            </a:xfrm>
            <a:prstGeom xmlns:a="http://schemas.openxmlformats.org/drawingml/2006/main" prst="doubleWave">
              <a:avLst/>
            </a:prstGeom>
            <a:solidFill xmlns:a="http://schemas.openxmlformats.org/drawingml/2006/main">
              <a:schemeClr val="bg1"/>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grpSp>
      <cdr:grpSp>
        <cdr:nvGrpSpPr>
          <cdr:cNvPr id="50" name="グループ化 49"/>
          <cdr:cNvGrpSpPr/>
        </cdr:nvGrpSpPr>
        <cdr:grpSpPr>
          <a:xfrm xmlns:a="http://schemas.openxmlformats.org/drawingml/2006/main">
            <a:off x="3619067" y="1572525"/>
            <a:ext cx="569274" cy="1258318"/>
            <a:chOff x="0" y="0"/>
            <a:chExt cx="676275" cy="1374456"/>
          </a:xfrm>
        </cdr:grpSpPr>
        <cdr:sp macro="" textlink="">
          <cdr:nvSpPr>
            <cdr:cNvPr id="62" name="小波 61"/>
            <cdr:cNvSpPr/>
          </cdr:nvSpPr>
          <cdr:spPr bwMode="auto">
            <a:xfrm xmlns:a="http://schemas.openxmlformats.org/drawingml/2006/main" rot="5400000">
              <a:off x="-285750" y="588213"/>
              <a:ext cx="1200147" cy="200890"/>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sp macro="" textlink="">
          <cdr:nvSpPr>
            <cdr:cNvPr id="63" name="小波 62"/>
            <cdr:cNvSpPr/>
          </cdr:nvSpPr>
          <cdr:spPr bwMode="auto">
            <a:xfrm xmlns:a="http://schemas.openxmlformats.org/drawingml/2006/main">
              <a:off x="0" y="1233487"/>
              <a:ext cx="590550" cy="140969"/>
            </a:xfrm>
            <a:prstGeom xmlns:a="http://schemas.openxmlformats.org/drawingml/2006/main" prst="doubleWave">
              <a:avLst/>
            </a:prstGeom>
            <a:solidFill xmlns:a="http://schemas.openxmlformats.org/drawingml/2006/main">
              <a:schemeClr val="bg1"/>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sp macro="" textlink="">
          <cdr:nvSpPr>
            <cdr:cNvPr id="64" name="小波 63"/>
            <cdr:cNvSpPr/>
          </cdr:nvSpPr>
          <cdr:spPr bwMode="auto">
            <a:xfrm xmlns:a="http://schemas.openxmlformats.org/drawingml/2006/main">
              <a:off x="85725" y="0"/>
              <a:ext cx="590550" cy="140969"/>
            </a:xfrm>
            <a:prstGeom xmlns:a="http://schemas.openxmlformats.org/drawingml/2006/main" prst="doubleWave">
              <a:avLst/>
            </a:prstGeom>
            <a:solidFill xmlns:a="http://schemas.openxmlformats.org/drawingml/2006/main">
              <a:schemeClr val="bg1"/>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grpSp>
    </cdr:grpSp>
  </cdr:relSizeAnchor>
  <cdr:relSizeAnchor xmlns:cdr="http://schemas.openxmlformats.org/drawingml/2006/chartDrawing">
    <cdr:from>
      <cdr:x>0.01182</cdr:x>
      <cdr:y>0.95693</cdr:y>
    </cdr:from>
    <cdr:to>
      <cdr:x>0.81294</cdr:x>
      <cdr:y>0.95693</cdr:y>
    </cdr:to>
    <cdr:cxnSp macro="">
      <cdr:nvCxnSpPr>
        <cdr:cNvPr id="11" name="直線矢印コネクタ 10"/>
        <cdr:cNvCxnSpPr/>
      </cdr:nvCxnSpPr>
      <cdr:spPr bwMode="auto">
        <a:xfrm xmlns:a="http://schemas.openxmlformats.org/drawingml/2006/main">
          <a:off x="83800" y="3074504"/>
          <a:ext cx="5681870" cy="0"/>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25400" cap="flat" cmpd="sng" algn="ctr">
          <a:solidFill>
            <a:schemeClr val="accent6">
              <a:lumMod val="50000"/>
            </a:schemeClr>
          </a:solidFill>
          <a:prstDash val="dash"/>
          <a:round/>
          <a:headEnd type="arrow"/>
          <a:tailEnd type="arrow"/>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0.28508</cdr:x>
      <cdr:y>0.9214</cdr:y>
    </cdr:from>
    <cdr:to>
      <cdr:x>0.52579</cdr:x>
      <cdr:y>0.98992</cdr:y>
    </cdr:to>
    <cdr:sp macro="" textlink="">
      <cdr:nvSpPr>
        <cdr:cNvPr id="12" name="角丸四角形 11"/>
        <cdr:cNvSpPr/>
      </cdr:nvSpPr>
      <cdr:spPr bwMode="auto">
        <a:xfrm xmlns:a="http://schemas.openxmlformats.org/drawingml/2006/main">
          <a:off x="2021901" y="3786809"/>
          <a:ext cx="1707211" cy="281609"/>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ja-JP" sz="800">
              <a:effectLst/>
              <a:latin typeface="+mn-lt"/>
              <a:ea typeface="+mn-ea"/>
              <a:cs typeface="+mn-cs"/>
            </a:rPr>
            <a:t>算入対象額　</a:t>
          </a:r>
          <a:r>
            <a:rPr kumimoji="1" lang="ja-JP" altLang="en-US" sz="800">
              <a:effectLst/>
              <a:latin typeface="+mn-lt"/>
              <a:ea typeface="+mn-ea"/>
              <a:cs typeface="+mn-cs"/>
            </a:rPr>
            <a:t>２８，７９４</a:t>
          </a:r>
          <a:endParaRPr kumimoji="1" lang="en-US" altLang="ja-JP" sz="800">
            <a:effectLst/>
            <a:latin typeface="+mn-lt"/>
            <a:ea typeface="+mn-ea"/>
            <a:cs typeface="+mn-cs"/>
          </a:endParaRPr>
        </a:p>
        <a:p xmlns:a="http://schemas.openxmlformats.org/drawingml/2006/main">
          <a:pPr algn="ctr"/>
          <a:r>
            <a:rPr kumimoji="1" lang="ja-JP" altLang="en-US" sz="800">
              <a:effectLst/>
              <a:latin typeface="+mn-lt"/>
              <a:ea typeface="+mn-ea"/>
              <a:cs typeface="+mn-cs"/>
            </a:rPr>
            <a:t>　　　　　　　　</a:t>
          </a:r>
          <a:r>
            <a:rPr kumimoji="1" lang="ja-JP" altLang="en-US" sz="800" baseline="0">
              <a:effectLst/>
              <a:latin typeface="+mn-lt"/>
              <a:ea typeface="+mn-ea"/>
              <a:cs typeface="+mn-cs"/>
            </a:rPr>
            <a:t> </a:t>
          </a:r>
          <a:r>
            <a:rPr kumimoji="1" lang="ja-JP" altLang="en-US" sz="800">
              <a:effectLst/>
              <a:latin typeface="+mn-lt"/>
              <a:ea typeface="+mn-ea"/>
              <a:cs typeface="+mn-cs"/>
            </a:rPr>
            <a:t>（２７，２４７）</a:t>
          </a:r>
          <a:endParaRPr lang="ja-JP" altLang="ja-JP" sz="800">
            <a:effectLst/>
          </a:endParaRPr>
        </a:p>
      </cdr:txBody>
    </cdr:sp>
  </cdr:relSizeAnchor>
  <cdr:relSizeAnchor xmlns:cdr="http://schemas.openxmlformats.org/drawingml/2006/chartDrawing">
    <cdr:from>
      <cdr:x>0.07153</cdr:x>
      <cdr:y>0.4929</cdr:y>
    </cdr:from>
    <cdr:to>
      <cdr:x>0.27457</cdr:x>
      <cdr:y>0.49325</cdr:y>
    </cdr:to>
    <cdr:cxnSp macro="">
      <cdr:nvCxnSpPr>
        <cdr:cNvPr id="43" name="直線矢印コネクタ 42"/>
        <cdr:cNvCxnSpPr/>
      </cdr:nvCxnSpPr>
      <cdr:spPr>
        <a:xfrm xmlns:a="http://schemas.openxmlformats.org/drawingml/2006/main" flipV="1">
          <a:off x="507318" y="1583635"/>
          <a:ext cx="1440069" cy="1105"/>
        </a:xfrm>
        <a:prstGeom xmlns:a="http://schemas.openxmlformats.org/drawingml/2006/main" prst="straightConnector1">
          <a:avLst/>
        </a:prstGeom>
        <a:ln xmlns:a="http://schemas.openxmlformats.org/drawingml/2006/main" w="28575">
          <a:solidFill>
            <a:schemeClr val="accent6">
              <a:lumMod val="50000"/>
            </a:schemeClr>
          </a:solidFill>
          <a:prstDash val="sysDash"/>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tabSelected="1" zoomScaleNormal="100" zoomScaleSheetLayoutView="100" workbookViewId="0">
      <selection sqref="A1:AD1"/>
    </sheetView>
  </sheetViews>
  <sheetFormatPr defaultRowHeight="14.25" customHeight="1"/>
  <cols>
    <col min="1" max="2" width="1.5" style="5" customWidth="1"/>
    <col min="3" max="3" width="2.375" style="5" customWidth="1"/>
    <col min="4" max="4" width="11.125" style="5" customWidth="1"/>
    <col min="5" max="5" width="1.375" style="5" customWidth="1"/>
    <col min="6" max="31" width="2.75" style="5" customWidth="1"/>
    <col min="32" max="222" width="9" style="5"/>
    <col min="223" max="224" width="1.5" style="5" customWidth="1"/>
    <col min="225" max="225" width="2.375" style="5" customWidth="1"/>
    <col min="226" max="226" width="11.125" style="5" customWidth="1"/>
    <col min="227" max="227" width="1.375" style="5" customWidth="1"/>
    <col min="228" max="253" width="2.75" style="5" customWidth="1"/>
    <col min="254" max="254" width="9" style="5"/>
    <col min="255" max="266" width="2.875" style="5" customWidth="1"/>
    <col min="267" max="267" width="14.375" style="5" bestFit="1" customWidth="1"/>
    <col min="268" max="276" width="2.875" style="5" customWidth="1"/>
    <col min="277" max="478" width="9" style="5"/>
    <col min="479" max="480" width="1.5" style="5" customWidth="1"/>
    <col min="481" max="481" width="2.375" style="5" customWidth="1"/>
    <col min="482" max="482" width="11.125" style="5" customWidth="1"/>
    <col min="483" max="483" width="1.375" style="5" customWidth="1"/>
    <col min="484" max="509" width="2.75" style="5" customWidth="1"/>
    <col min="510" max="510" width="9" style="5"/>
    <col min="511" max="522" width="2.875" style="5" customWidth="1"/>
    <col min="523" max="523" width="14.375" style="5" bestFit="1" customWidth="1"/>
    <col min="524" max="532" width="2.875" style="5" customWidth="1"/>
    <col min="533" max="734" width="9" style="5"/>
    <col min="735" max="736" width="1.5" style="5" customWidth="1"/>
    <col min="737" max="737" width="2.375" style="5" customWidth="1"/>
    <col min="738" max="738" width="11.125" style="5" customWidth="1"/>
    <col min="739" max="739" width="1.375" style="5" customWidth="1"/>
    <col min="740" max="765" width="2.75" style="5" customWidth="1"/>
    <col min="766" max="766" width="9" style="5"/>
    <col min="767" max="778" width="2.875" style="5" customWidth="1"/>
    <col min="779" max="779" width="14.375" style="5" bestFit="1" customWidth="1"/>
    <col min="780" max="788" width="2.875" style="5" customWidth="1"/>
    <col min="789" max="990" width="9" style="5"/>
    <col min="991" max="992" width="1.5" style="5" customWidth="1"/>
    <col min="993" max="993" width="2.375" style="5" customWidth="1"/>
    <col min="994" max="994" width="11.125" style="5" customWidth="1"/>
    <col min="995" max="995" width="1.375" style="5" customWidth="1"/>
    <col min="996" max="1021" width="2.75" style="5" customWidth="1"/>
    <col min="1022" max="1022" width="9" style="5"/>
    <col min="1023" max="1034" width="2.875" style="5" customWidth="1"/>
    <col min="1035" max="1035" width="14.375" style="5" bestFit="1" customWidth="1"/>
    <col min="1036" max="1044" width="2.875" style="5" customWidth="1"/>
    <col min="1045" max="1246" width="9" style="5"/>
    <col min="1247" max="1248" width="1.5" style="5" customWidth="1"/>
    <col min="1249" max="1249" width="2.375" style="5" customWidth="1"/>
    <col min="1250" max="1250" width="11.125" style="5" customWidth="1"/>
    <col min="1251" max="1251" width="1.375" style="5" customWidth="1"/>
    <col min="1252" max="1277" width="2.75" style="5" customWidth="1"/>
    <col min="1278" max="1278" width="9" style="5"/>
    <col min="1279" max="1290" width="2.875" style="5" customWidth="1"/>
    <col min="1291" max="1291" width="14.375" style="5" bestFit="1" customWidth="1"/>
    <col min="1292" max="1300" width="2.875" style="5" customWidth="1"/>
    <col min="1301" max="1502" width="9" style="5"/>
    <col min="1503" max="1504" width="1.5" style="5" customWidth="1"/>
    <col min="1505" max="1505" width="2.375" style="5" customWidth="1"/>
    <col min="1506" max="1506" width="11.125" style="5" customWidth="1"/>
    <col min="1507" max="1507" width="1.375" style="5" customWidth="1"/>
    <col min="1508" max="1533" width="2.75" style="5" customWidth="1"/>
    <col min="1534" max="1534" width="9" style="5"/>
    <col min="1535" max="1546" width="2.875" style="5" customWidth="1"/>
    <col min="1547" max="1547" width="14.375" style="5" bestFit="1" customWidth="1"/>
    <col min="1548" max="1556" width="2.875" style="5" customWidth="1"/>
    <col min="1557" max="1758" width="9" style="5"/>
    <col min="1759" max="1760" width="1.5" style="5" customWidth="1"/>
    <col min="1761" max="1761" width="2.375" style="5" customWidth="1"/>
    <col min="1762" max="1762" width="11.125" style="5" customWidth="1"/>
    <col min="1763" max="1763" width="1.375" style="5" customWidth="1"/>
    <col min="1764" max="1789" width="2.75" style="5" customWidth="1"/>
    <col min="1790" max="1790" width="9" style="5"/>
    <col min="1791" max="1802" width="2.875" style="5" customWidth="1"/>
    <col min="1803" max="1803" width="14.375" style="5" bestFit="1" customWidth="1"/>
    <col min="1804" max="1812" width="2.875" style="5" customWidth="1"/>
    <col min="1813" max="2014" width="9" style="5"/>
    <col min="2015" max="2016" width="1.5" style="5" customWidth="1"/>
    <col min="2017" max="2017" width="2.375" style="5" customWidth="1"/>
    <col min="2018" max="2018" width="11.125" style="5" customWidth="1"/>
    <col min="2019" max="2019" width="1.375" style="5" customWidth="1"/>
    <col min="2020" max="2045" width="2.75" style="5" customWidth="1"/>
    <col min="2046" max="2046" width="9" style="5"/>
    <col min="2047" max="2058" width="2.875" style="5" customWidth="1"/>
    <col min="2059" max="2059" width="14.375" style="5" bestFit="1" customWidth="1"/>
    <col min="2060" max="2068" width="2.875" style="5" customWidth="1"/>
    <col min="2069" max="2270" width="9" style="5"/>
    <col min="2271" max="2272" width="1.5" style="5" customWidth="1"/>
    <col min="2273" max="2273" width="2.375" style="5" customWidth="1"/>
    <col min="2274" max="2274" width="11.125" style="5" customWidth="1"/>
    <col min="2275" max="2275" width="1.375" style="5" customWidth="1"/>
    <col min="2276" max="2301" width="2.75" style="5" customWidth="1"/>
    <col min="2302" max="2302" width="9" style="5"/>
    <col min="2303" max="2314" width="2.875" style="5" customWidth="1"/>
    <col min="2315" max="2315" width="14.375" style="5" bestFit="1" customWidth="1"/>
    <col min="2316" max="2324" width="2.875" style="5" customWidth="1"/>
    <col min="2325" max="2526" width="9" style="5"/>
    <col min="2527" max="2528" width="1.5" style="5" customWidth="1"/>
    <col min="2529" max="2529" width="2.375" style="5" customWidth="1"/>
    <col min="2530" max="2530" width="11.125" style="5" customWidth="1"/>
    <col min="2531" max="2531" width="1.375" style="5" customWidth="1"/>
    <col min="2532" max="2557" width="2.75" style="5" customWidth="1"/>
    <col min="2558" max="2558" width="9" style="5"/>
    <col min="2559" max="2570" width="2.875" style="5" customWidth="1"/>
    <col min="2571" max="2571" width="14.375" style="5" bestFit="1" customWidth="1"/>
    <col min="2572" max="2580" width="2.875" style="5" customWidth="1"/>
    <col min="2581" max="2782" width="9" style="5"/>
    <col min="2783" max="2784" width="1.5" style="5" customWidth="1"/>
    <col min="2785" max="2785" width="2.375" style="5" customWidth="1"/>
    <col min="2786" max="2786" width="11.125" style="5" customWidth="1"/>
    <col min="2787" max="2787" width="1.375" style="5" customWidth="1"/>
    <col min="2788" max="2813" width="2.75" style="5" customWidth="1"/>
    <col min="2814" max="2814" width="9" style="5"/>
    <col min="2815" max="2826" width="2.875" style="5" customWidth="1"/>
    <col min="2827" max="2827" width="14.375" style="5" bestFit="1" customWidth="1"/>
    <col min="2828" max="2836" width="2.875" style="5" customWidth="1"/>
    <col min="2837" max="3038" width="9" style="5"/>
    <col min="3039" max="3040" width="1.5" style="5" customWidth="1"/>
    <col min="3041" max="3041" width="2.375" style="5" customWidth="1"/>
    <col min="3042" max="3042" width="11.125" style="5" customWidth="1"/>
    <col min="3043" max="3043" width="1.375" style="5" customWidth="1"/>
    <col min="3044" max="3069" width="2.75" style="5" customWidth="1"/>
    <col min="3070" max="3070" width="9" style="5"/>
    <col min="3071" max="3082" width="2.875" style="5" customWidth="1"/>
    <col min="3083" max="3083" width="14.375" style="5" bestFit="1" customWidth="1"/>
    <col min="3084" max="3092" width="2.875" style="5" customWidth="1"/>
    <col min="3093" max="3294" width="9" style="5"/>
    <col min="3295" max="3296" width="1.5" style="5" customWidth="1"/>
    <col min="3297" max="3297" width="2.375" style="5" customWidth="1"/>
    <col min="3298" max="3298" width="11.125" style="5" customWidth="1"/>
    <col min="3299" max="3299" width="1.375" style="5" customWidth="1"/>
    <col min="3300" max="3325" width="2.75" style="5" customWidth="1"/>
    <col min="3326" max="3326" width="9" style="5"/>
    <col min="3327" max="3338" width="2.875" style="5" customWidth="1"/>
    <col min="3339" max="3339" width="14.375" style="5" bestFit="1" customWidth="1"/>
    <col min="3340" max="3348" width="2.875" style="5" customWidth="1"/>
    <col min="3349" max="3550" width="9" style="5"/>
    <col min="3551" max="3552" width="1.5" style="5" customWidth="1"/>
    <col min="3553" max="3553" width="2.375" style="5" customWidth="1"/>
    <col min="3554" max="3554" width="11.125" style="5" customWidth="1"/>
    <col min="3555" max="3555" width="1.375" style="5" customWidth="1"/>
    <col min="3556" max="3581" width="2.75" style="5" customWidth="1"/>
    <col min="3582" max="3582" width="9" style="5"/>
    <col min="3583" max="3594" width="2.875" style="5" customWidth="1"/>
    <col min="3595" max="3595" width="14.375" style="5" bestFit="1" customWidth="1"/>
    <col min="3596" max="3604" width="2.875" style="5" customWidth="1"/>
    <col min="3605" max="3806" width="9" style="5"/>
    <col min="3807" max="3808" width="1.5" style="5" customWidth="1"/>
    <col min="3809" max="3809" width="2.375" style="5" customWidth="1"/>
    <col min="3810" max="3810" width="11.125" style="5" customWidth="1"/>
    <col min="3811" max="3811" width="1.375" style="5" customWidth="1"/>
    <col min="3812" max="3837" width="2.75" style="5" customWidth="1"/>
    <col min="3838" max="3838" width="9" style="5"/>
    <col min="3839" max="3850" width="2.875" style="5" customWidth="1"/>
    <col min="3851" max="3851" width="14.375" style="5" bestFit="1" customWidth="1"/>
    <col min="3852" max="3860" width="2.875" style="5" customWidth="1"/>
    <col min="3861" max="4062" width="9" style="5"/>
    <col min="4063" max="4064" width="1.5" style="5" customWidth="1"/>
    <col min="4065" max="4065" width="2.375" style="5" customWidth="1"/>
    <col min="4066" max="4066" width="11.125" style="5" customWidth="1"/>
    <col min="4067" max="4067" width="1.375" style="5" customWidth="1"/>
    <col min="4068" max="4093" width="2.75" style="5" customWidth="1"/>
    <col min="4094" max="4094" width="9" style="5"/>
    <col min="4095" max="4106" width="2.875" style="5" customWidth="1"/>
    <col min="4107" max="4107" width="14.375" style="5" bestFit="1" customWidth="1"/>
    <col min="4108" max="4116" width="2.875" style="5" customWidth="1"/>
    <col min="4117" max="4318" width="9" style="5"/>
    <col min="4319" max="4320" width="1.5" style="5" customWidth="1"/>
    <col min="4321" max="4321" width="2.375" style="5" customWidth="1"/>
    <col min="4322" max="4322" width="11.125" style="5" customWidth="1"/>
    <col min="4323" max="4323" width="1.375" style="5" customWidth="1"/>
    <col min="4324" max="4349" width="2.75" style="5" customWidth="1"/>
    <col min="4350" max="4350" width="9" style="5"/>
    <col min="4351" max="4362" width="2.875" style="5" customWidth="1"/>
    <col min="4363" max="4363" width="14.375" style="5" bestFit="1" customWidth="1"/>
    <col min="4364" max="4372" width="2.875" style="5" customWidth="1"/>
    <col min="4373" max="4574" width="9" style="5"/>
    <col min="4575" max="4576" width="1.5" style="5" customWidth="1"/>
    <col min="4577" max="4577" width="2.375" style="5" customWidth="1"/>
    <col min="4578" max="4578" width="11.125" style="5" customWidth="1"/>
    <col min="4579" max="4579" width="1.375" style="5" customWidth="1"/>
    <col min="4580" max="4605" width="2.75" style="5" customWidth="1"/>
    <col min="4606" max="4606" width="9" style="5"/>
    <col min="4607" max="4618" width="2.875" style="5" customWidth="1"/>
    <col min="4619" max="4619" width="14.375" style="5" bestFit="1" customWidth="1"/>
    <col min="4620" max="4628" width="2.875" style="5" customWidth="1"/>
    <col min="4629" max="4830" width="9" style="5"/>
    <col min="4831" max="4832" width="1.5" style="5" customWidth="1"/>
    <col min="4833" max="4833" width="2.375" style="5" customWidth="1"/>
    <col min="4834" max="4834" width="11.125" style="5" customWidth="1"/>
    <col min="4835" max="4835" width="1.375" style="5" customWidth="1"/>
    <col min="4836" max="4861" width="2.75" style="5" customWidth="1"/>
    <col min="4862" max="4862" width="9" style="5"/>
    <col min="4863" max="4874" width="2.875" style="5" customWidth="1"/>
    <col min="4875" max="4875" width="14.375" style="5" bestFit="1" customWidth="1"/>
    <col min="4876" max="4884" width="2.875" style="5" customWidth="1"/>
    <col min="4885" max="5086" width="9" style="5"/>
    <col min="5087" max="5088" width="1.5" style="5" customWidth="1"/>
    <col min="5089" max="5089" width="2.375" style="5" customWidth="1"/>
    <col min="5090" max="5090" width="11.125" style="5" customWidth="1"/>
    <col min="5091" max="5091" width="1.375" style="5" customWidth="1"/>
    <col min="5092" max="5117" width="2.75" style="5" customWidth="1"/>
    <col min="5118" max="5118" width="9" style="5"/>
    <col min="5119" max="5130" width="2.875" style="5" customWidth="1"/>
    <col min="5131" max="5131" width="14.375" style="5" bestFit="1" customWidth="1"/>
    <col min="5132" max="5140" width="2.875" style="5" customWidth="1"/>
    <col min="5141" max="5342" width="9" style="5"/>
    <col min="5343" max="5344" width="1.5" style="5" customWidth="1"/>
    <col min="5345" max="5345" width="2.375" style="5" customWidth="1"/>
    <col min="5346" max="5346" width="11.125" style="5" customWidth="1"/>
    <col min="5347" max="5347" width="1.375" style="5" customWidth="1"/>
    <col min="5348" max="5373" width="2.75" style="5" customWidth="1"/>
    <col min="5374" max="5374" width="9" style="5"/>
    <col min="5375" max="5386" width="2.875" style="5" customWidth="1"/>
    <col min="5387" max="5387" width="14.375" style="5" bestFit="1" customWidth="1"/>
    <col min="5388" max="5396" width="2.875" style="5" customWidth="1"/>
    <col min="5397" max="5598" width="9" style="5"/>
    <col min="5599" max="5600" width="1.5" style="5" customWidth="1"/>
    <col min="5601" max="5601" width="2.375" style="5" customWidth="1"/>
    <col min="5602" max="5602" width="11.125" style="5" customWidth="1"/>
    <col min="5603" max="5603" width="1.375" style="5" customWidth="1"/>
    <col min="5604" max="5629" width="2.75" style="5" customWidth="1"/>
    <col min="5630" max="5630" width="9" style="5"/>
    <col min="5631" max="5642" width="2.875" style="5" customWidth="1"/>
    <col min="5643" max="5643" width="14.375" style="5" bestFit="1" customWidth="1"/>
    <col min="5644" max="5652" width="2.875" style="5" customWidth="1"/>
    <col min="5653" max="5854" width="9" style="5"/>
    <col min="5855" max="5856" width="1.5" style="5" customWidth="1"/>
    <col min="5857" max="5857" width="2.375" style="5" customWidth="1"/>
    <col min="5858" max="5858" width="11.125" style="5" customWidth="1"/>
    <col min="5859" max="5859" width="1.375" style="5" customWidth="1"/>
    <col min="5860" max="5885" width="2.75" style="5" customWidth="1"/>
    <col min="5886" max="5886" width="9" style="5"/>
    <col min="5887" max="5898" width="2.875" style="5" customWidth="1"/>
    <col min="5899" max="5899" width="14.375" style="5" bestFit="1" customWidth="1"/>
    <col min="5900" max="5908" width="2.875" style="5" customWidth="1"/>
    <col min="5909" max="6110" width="9" style="5"/>
    <col min="6111" max="6112" width="1.5" style="5" customWidth="1"/>
    <col min="6113" max="6113" width="2.375" style="5" customWidth="1"/>
    <col min="6114" max="6114" width="11.125" style="5" customWidth="1"/>
    <col min="6115" max="6115" width="1.375" style="5" customWidth="1"/>
    <col min="6116" max="6141" width="2.75" style="5" customWidth="1"/>
    <col min="6142" max="6142" width="9" style="5"/>
    <col min="6143" max="6154" width="2.875" style="5" customWidth="1"/>
    <col min="6155" max="6155" width="14.375" style="5" bestFit="1" customWidth="1"/>
    <col min="6156" max="6164" width="2.875" style="5" customWidth="1"/>
    <col min="6165" max="6366" width="9" style="5"/>
    <col min="6367" max="6368" width="1.5" style="5" customWidth="1"/>
    <col min="6369" max="6369" width="2.375" style="5" customWidth="1"/>
    <col min="6370" max="6370" width="11.125" style="5" customWidth="1"/>
    <col min="6371" max="6371" width="1.375" style="5" customWidth="1"/>
    <col min="6372" max="6397" width="2.75" style="5" customWidth="1"/>
    <col min="6398" max="6398" width="9" style="5"/>
    <col min="6399" max="6410" width="2.875" style="5" customWidth="1"/>
    <col min="6411" max="6411" width="14.375" style="5" bestFit="1" customWidth="1"/>
    <col min="6412" max="6420" width="2.875" style="5" customWidth="1"/>
    <col min="6421" max="6622" width="9" style="5"/>
    <col min="6623" max="6624" width="1.5" style="5" customWidth="1"/>
    <col min="6625" max="6625" width="2.375" style="5" customWidth="1"/>
    <col min="6626" max="6626" width="11.125" style="5" customWidth="1"/>
    <col min="6627" max="6627" width="1.375" style="5" customWidth="1"/>
    <col min="6628" max="6653" width="2.75" style="5" customWidth="1"/>
    <col min="6654" max="6654" width="9" style="5"/>
    <col min="6655" max="6666" width="2.875" style="5" customWidth="1"/>
    <col min="6667" max="6667" width="14.375" style="5" bestFit="1" customWidth="1"/>
    <col min="6668" max="6676" width="2.875" style="5" customWidth="1"/>
    <col min="6677" max="6878" width="9" style="5"/>
    <col min="6879" max="6880" width="1.5" style="5" customWidth="1"/>
    <col min="6881" max="6881" width="2.375" style="5" customWidth="1"/>
    <col min="6882" max="6882" width="11.125" style="5" customWidth="1"/>
    <col min="6883" max="6883" width="1.375" style="5" customWidth="1"/>
    <col min="6884" max="6909" width="2.75" style="5" customWidth="1"/>
    <col min="6910" max="6910" width="9" style="5"/>
    <col min="6911" max="6922" width="2.875" style="5" customWidth="1"/>
    <col min="6923" max="6923" width="14.375" style="5" bestFit="1" customWidth="1"/>
    <col min="6924" max="6932" width="2.875" style="5" customWidth="1"/>
    <col min="6933" max="7134" width="9" style="5"/>
    <col min="7135" max="7136" width="1.5" style="5" customWidth="1"/>
    <col min="7137" max="7137" width="2.375" style="5" customWidth="1"/>
    <col min="7138" max="7138" width="11.125" style="5" customWidth="1"/>
    <col min="7139" max="7139" width="1.375" style="5" customWidth="1"/>
    <col min="7140" max="7165" width="2.75" style="5" customWidth="1"/>
    <col min="7166" max="7166" width="9" style="5"/>
    <col min="7167" max="7178" width="2.875" style="5" customWidth="1"/>
    <col min="7179" max="7179" width="14.375" style="5" bestFit="1" customWidth="1"/>
    <col min="7180" max="7188" width="2.875" style="5" customWidth="1"/>
    <col min="7189" max="7390" width="9" style="5"/>
    <col min="7391" max="7392" width="1.5" style="5" customWidth="1"/>
    <col min="7393" max="7393" width="2.375" style="5" customWidth="1"/>
    <col min="7394" max="7394" width="11.125" style="5" customWidth="1"/>
    <col min="7395" max="7395" width="1.375" style="5" customWidth="1"/>
    <col min="7396" max="7421" width="2.75" style="5" customWidth="1"/>
    <col min="7422" max="7422" width="9" style="5"/>
    <col min="7423" max="7434" width="2.875" style="5" customWidth="1"/>
    <col min="7435" max="7435" width="14.375" style="5" bestFit="1" customWidth="1"/>
    <col min="7436" max="7444" width="2.875" style="5" customWidth="1"/>
    <col min="7445" max="7646" width="9" style="5"/>
    <col min="7647" max="7648" width="1.5" style="5" customWidth="1"/>
    <col min="7649" max="7649" width="2.375" style="5" customWidth="1"/>
    <col min="7650" max="7650" width="11.125" style="5" customWidth="1"/>
    <col min="7651" max="7651" width="1.375" style="5" customWidth="1"/>
    <col min="7652" max="7677" width="2.75" style="5" customWidth="1"/>
    <col min="7678" max="7678" width="9" style="5"/>
    <col min="7679" max="7690" width="2.875" style="5" customWidth="1"/>
    <col min="7691" max="7691" width="14.375" style="5" bestFit="1" customWidth="1"/>
    <col min="7692" max="7700" width="2.875" style="5" customWidth="1"/>
    <col min="7701" max="7902" width="9" style="5"/>
    <col min="7903" max="7904" width="1.5" style="5" customWidth="1"/>
    <col min="7905" max="7905" width="2.375" style="5" customWidth="1"/>
    <col min="7906" max="7906" width="11.125" style="5" customWidth="1"/>
    <col min="7907" max="7907" width="1.375" style="5" customWidth="1"/>
    <col min="7908" max="7933" width="2.75" style="5" customWidth="1"/>
    <col min="7934" max="7934" width="9" style="5"/>
    <col min="7935" max="7946" width="2.875" style="5" customWidth="1"/>
    <col min="7947" max="7947" width="14.375" style="5" bestFit="1" customWidth="1"/>
    <col min="7948" max="7956" width="2.875" style="5" customWidth="1"/>
    <col min="7957" max="8158" width="9" style="5"/>
    <col min="8159" max="8160" width="1.5" style="5" customWidth="1"/>
    <col min="8161" max="8161" width="2.375" style="5" customWidth="1"/>
    <col min="8162" max="8162" width="11.125" style="5" customWidth="1"/>
    <col min="8163" max="8163" width="1.375" style="5" customWidth="1"/>
    <col min="8164" max="8189" width="2.75" style="5" customWidth="1"/>
    <col min="8190" max="8190" width="9" style="5"/>
    <col min="8191" max="8202" width="2.875" style="5" customWidth="1"/>
    <col min="8203" max="8203" width="14.375" style="5" bestFit="1" customWidth="1"/>
    <col min="8204" max="8212" width="2.875" style="5" customWidth="1"/>
    <col min="8213" max="8414" width="9" style="5"/>
    <col min="8415" max="8416" width="1.5" style="5" customWidth="1"/>
    <col min="8417" max="8417" width="2.375" style="5" customWidth="1"/>
    <col min="8418" max="8418" width="11.125" style="5" customWidth="1"/>
    <col min="8419" max="8419" width="1.375" style="5" customWidth="1"/>
    <col min="8420" max="8445" width="2.75" style="5" customWidth="1"/>
    <col min="8446" max="8446" width="9" style="5"/>
    <col min="8447" max="8458" width="2.875" style="5" customWidth="1"/>
    <col min="8459" max="8459" width="14.375" style="5" bestFit="1" customWidth="1"/>
    <col min="8460" max="8468" width="2.875" style="5" customWidth="1"/>
    <col min="8469" max="8670" width="9" style="5"/>
    <col min="8671" max="8672" width="1.5" style="5" customWidth="1"/>
    <col min="8673" max="8673" width="2.375" style="5" customWidth="1"/>
    <col min="8674" max="8674" width="11.125" style="5" customWidth="1"/>
    <col min="8675" max="8675" width="1.375" style="5" customWidth="1"/>
    <col min="8676" max="8701" width="2.75" style="5" customWidth="1"/>
    <col min="8702" max="8702" width="9" style="5"/>
    <col min="8703" max="8714" width="2.875" style="5" customWidth="1"/>
    <col min="8715" max="8715" width="14.375" style="5" bestFit="1" customWidth="1"/>
    <col min="8716" max="8724" width="2.875" style="5" customWidth="1"/>
    <col min="8725" max="8926" width="9" style="5"/>
    <col min="8927" max="8928" width="1.5" style="5" customWidth="1"/>
    <col min="8929" max="8929" width="2.375" style="5" customWidth="1"/>
    <col min="8930" max="8930" width="11.125" style="5" customWidth="1"/>
    <col min="8931" max="8931" width="1.375" style="5" customWidth="1"/>
    <col min="8932" max="8957" width="2.75" style="5" customWidth="1"/>
    <col min="8958" max="8958" width="9" style="5"/>
    <col min="8959" max="8970" width="2.875" style="5" customWidth="1"/>
    <col min="8971" max="8971" width="14.375" style="5" bestFit="1" customWidth="1"/>
    <col min="8972" max="8980" width="2.875" style="5" customWidth="1"/>
    <col min="8981" max="9182" width="9" style="5"/>
    <col min="9183" max="9184" width="1.5" style="5" customWidth="1"/>
    <col min="9185" max="9185" width="2.375" style="5" customWidth="1"/>
    <col min="9186" max="9186" width="11.125" style="5" customWidth="1"/>
    <col min="9187" max="9187" width="1.375" style="5" customWidth="1"/>
    <col min="9188" max="9213" width="2.75" style="5" customWidth="1"/>
    <col min="9214" max="9214" width="9" style="5"/>
    <col min="9215" max="9226" width="2.875" style="5" customWidth="1"/>
    <col min="9227" max="9227" width="14.375" style="5" bestFit="1" customWidth="1"/>
    <col min="9228" max="9236" width="2.875" style="5" customWidth="1"/>
    <col min="9237" max="9438" width="9" style="5"/>
    <col min="9439" max="9440" width="1.5" style="5" customWidth="1"/>
    <col min="9441" max="9441" width="2.375" style="5" customWidth="1"/>
    <col min="9442" max="9442" width="11.125" style="5" customWidth="1"/>
    <col min="9443" max="9443" width="1.375" style="5" customWidth="1"/>
    <col min="9444" max="9469" width="2.75" style="5" customWidth="1"/>
    <col min="9470" max="9470" width="9" style="5"/>
    <col min="9471" max="9482" width="2.875" style="5" customWidth="1"/>
    <col min="9483" max="9483" width="14.375" style="5" bestFit="1" customWidth="1"/>
    <col min="9484" max="9492" width="2.875" style="5" customWidth="1"/>
    <col min="9493" max="9694" width="9" style="5"/>
    <col min="9695" max="9696" width="1.5" style="5" customWidth="1"/>
    <col min="9697" max="9697" width="2.375" style="5" customWidth="1"/>
    <col min="9698" max="9698" width="11.125" style="5" customWidth="1"/>
    <col min="9699" max="9699" width="1.375" style="5" customWidth="1"/>
    <col min="9700" max="9725" width="2.75" style="5" customWidth="1"/>
    <col min="9726" max="9726" width="9" style="5"/>
    <col min="9727" max="9738" width="2.875" style="5" customWidth="1"/>
    <col min="9739" max="9739" width="14.375" style="5" bestFit="1" customWidth="1"/>
    <col min="9740" max="9748" width="2.875" style="5" customWidth="1"/>
    <col min="9749" max="9950" width="9" style="5"/>
    <col min="9951" max="9952" width="1.5" style="5" customWidth="1"/>
    <col min="9953" max="9953" width="2.375" style="5" customWidth="1"/>
    <col min="9954" max="9954" width="11.125" style="5" customWidth="1"/>
    <col min="9955" max="9955" width="1.375" style="5" customWidth="1"/>
    <col min="9956" max="9981" width="2.75" style="5" customWidth="1"/>
    <col min="9982" max="9982" width="9" style="5"/>
    <col min="9983" max="9994" width="2.875" style="5" customWidth="1"/>
    <col min="9995" max="9995" width="14.375" style="5" bestFit="1" customWidth="1"/>
    <col min="9996" max="10004" width="2.875" style="5" customWidth="1"/>
    <col min="10005" max="10206" width="9" style="5"/>
    <col min="10207" max="10208" width="1.5" style="5" customWidth="1"/>
    <col min="10209" max="10209" width="2.375" style="5" customWidth="1"/>
    <col min="10210" max="10210" width="11.125" style="5" customWidth="1"/>
    <col min="10211" max="10211" width="1.375" style="5" customWidth="1"/>
    <col min="10212" max="10237" width="2.75" style="5" customWidth="1"/>
    <col min="10238" max="10238" width="9" style="5"/>
    <col min="10239" max="10250" width="2.875" style="5" customWidth="1"/>
    <col min="10251" max="10251" width="14.375" style="5" bestFit="1" customWidth="1"/>
    <col min="10252" max="10260" width="2.875" style="5" customWidth="1"/>
    <col min="10261" max="10462" width="9" style="5"/>
    <col min="10463" max="10464" width="1.5" style="5" customWidth="1"/>
    <col min="10465" max="10465" width="2.375" style="5" customWidth="1"/>
    <col min="10466" max="10466" width="11.125" style="5" customWidth="1"/>
    <col min="10467" max="10467" width="1.375" style="5" customWidth="1"/>
    <col min="10468" max="10493" width="2.75" style="5" customWidth="1"/>
    <col min="10494" max="10494" width="9" style="5"/>
    <col min="10495" max="10506" width="2.875" style="5" customWidth="1"/>
    <col min="10507" max="10507" width="14.375" style="5" bestFit="1" customWidth="1"/>
    <col min="10508" max="10516" width="2.875" style="5" customWidth="1"/>
    <col min="10517" max="10718" width="9" style="5"/>
    <col min="10719" max="10720" width="1.5" style="5" customWidth="1"/>
    <col min="10721" max="10721" width="2.375" style="5" customWidth="1"/>
    <col min="10722" max="10722" width="11.125" style="5" customWidth="1"/>
    <col min="10723" max="10723" width="1.375" style="5" customWidth="1"/>
    <col min="10724" max="10749" width="2.75" style="5" customWidth="1"/>
    <col min="10750" max="10750" width="9" style="5"/>
    <col min="10751" max="10762" width="2.875" style="5" customWidth="1"/>
    <col min="10763" max="10763" width="14.375" style="5" bestFit="1" customWidth="1"/>
    <col min="10764" max="10772" width="2.875" style="5" customWidth="1"/>
    <col min="10773" max="10974" width="9" style="5"/>
    <col min="10975" max="10976" width="1.5" style="5" customWidth="1"/>
    <col min="10977" max="10977" width="2.375" style="5" customWidth="1"/>
    <col min="10978" max="10978" width="11.125" style="5" customWidth="1"/>
    <col min="10979" max="10979" width="1.375" style="5" customWidth="1"/>
    <col min="10980" max="11005" width="2.75" style="5" customWidth="1"/>
    <col min="11006" max="11006" width="9" style="5"/>
    <col min="11007" max="11018" width="2.875" style="5" customWidth="1"/>
    <col min="11019" max="11019" width="14.375" style="5" bestFit="1" customWidth="1"/>
    <col min="11020" max="11028" width="2.875" style="5" customWidth="1"/>
    <col min="11029" max="11230" width="9" style="5"/>
    <col min="11231" max="11232" width="1.5" style="5" customWidth="1"/>
    <col min="11233" max="11233" width="2.375" style="5" customWidth="1"/>
    <col min="11234" max="11234" width="11.125" style="5" customWidth="1"/>
    <col min="11235" max="11235" width="1.375" style="5" customWidth="1"/>
    <col min="11236" max="11261" width="2.75" style="5" customWidth="1"/>
    <col min="11262" max="11262" width="9" style="5"/>
    <col min="11263" max="11274" width="2.875" style="5" customWidth="1"/>
    <col min="11275" max="11275" width="14.375" style="5" bestFit="1" customWidth="1"/>
    <col min="11276" max="11284" width="2.875" style="5" customWidth="1"/>
    <col min="11285" max="11486" width="9" style="5"/>
    <col min="11487" max="11488" width="1.5" style="5" customWidth="1"/>
    <col min="11489" max="11489" width="2.375" style="5" customWidth="1"/>
    <col min="11490" max="11490" width="11.125" style="5" customWidth="1"/>
    <col min="11491" max="11491" width="1.375" style="5" customWidth="1"/>
    <col min="11492" max="11517" width="2.75" style="5" customWidth="1"/>
    <col min="11518" max="11518" width="9" style="5"/>
    <col min="11519" max="11530" width="2.875" style="5" customWidth="1"/>
    <col min="11531" max="11531" width="14.375" style="5" bestFit="1" customWidth="1"/>
    <col min="11532" max="11540" width="2.875" style="5" customWidth="1"/>
    <col min="11541" max="11742" width="9" style="5"/>
    <col min="11743" max="11744" width="1.5" style="5" customWidth="1"/>
    <col min="11745" max="11745" width="2.375" style="5" customWidth="1"/>
    <col min="11746" max="11746" width="11.125" style="5" customWidth="1"/>
    <col min="11747" max="11747" width="1.375" style="5" customWidth="1"/>
    <col min="11748" max="11773" width="2.75" style="5" customWidth="1"/>
    <col min="11774" max="11774" width="9" style="5"/>
    <col min="11775" max="11786" width="2.875" style="5" customWidth="1"/>
    <col min="11787" max="11787" width="14.375" style="5" bestFit="1" customWidth="1"/>
    <col min="11788" max="11796" width="2.875" style="5" customWidth="1"/>
    <col min="11797" max="11998" width="9" style="5"/>
    <col min="11999" max="12000" width="1.5" style="5" customWidth="1"/>
    <col min="12001" max="12001" width="2.375" style="5" customWidth="1"/>
    <col min="12002" max="12002" width="11.125" style="5" customWidth="1"/>
    <col min="12003" max="12003" width="1.375" style="5" customWidth="1"/>
    <col min="12004" max="12029" width="2.75" style="5" customWidth="1"/>
    <col min="12030" max="12030" width="9" style="5"/>
    <col min="12031" max="12042" width="2.875" style="5" customWidth="1"/>
    <col min="12043" max="12043" width="14.375" style="5" bestFit="1" customWidth="1"/>
    <col min="12044" max="12052" width="2.875" style="5" customWidth="1"/>
    <col min="12053" max="12254" width="9" style="5"/>
    <col min="12255" max="12256" width="1.5" style="5" customWidth="1"/>
    <col min="12257" max="12257" width="2.375" style="5" customWidth="1"/>
    <col min="12258" max="12258" width="11.125" style="5" customWidth="1"/>
    <col min="12259" max="12259" width="1.375" style="5" customWidth="1"/>
    <col min="12260" max="12285" width="2.75" style="5" customWidth="1"/>
    <col min="12286" max="12286" width="9" style="5"/>
    <col min="12287" max="12298" width="2.875" style="5" customWidth="1"/>
    <col min="12299" max="12299" width="14.375" style="5" bestFit="1" customWidth="1"/>
    <col min="12300" max="12308" width="2.875" style="5" customWidth="1"/>
    <col min="12309" max="12510" width="9" style="5"/>
    <col min="12511" max="12512" width="1.5" style="5" customWidth="1"/>
    <col min="12513" max="12513" width="2.375" style="5" customWidth="1"/>
    <col min="12514" max="12514" width="11.125" style="5" customWidth="1"/>
    <col min="12515" max="12515" width="1.375" style="5" customWidth="1"/>
    <col min="12516" max="12541" width="2.75" style="5" customWidth="1"/>
    <col min="12542" max="12542" width="9" style="5"/>
    <col min="12543" max="12554" width="2.875" style="5" customWidth="1"/>
    <col min="12555" max="12555" width="14.375" style="5" bestFit="1" customWidth="1"/>
    <col min="12556" max="12564" width="2.875" style="5" customWidth="1"/>
    <col min="12565" max="12766" width="9" style="5"/>
    <col min="12767" max="12768" width="1.5" style="5" customWidth="1"/>
    <col min="12769" max="12769" width="2.375" style="5" customWidth="1"/>
    <col min="12770" max="12770" width="11.125" style="5" customWidth="1"/>
    <col min="12771" max="12771" width="1.375" style="5" customWidth="1"/>
    <col min="12772" max="12797" width="2.75" style="5" customWidth="1"/>
    <col min="12798" max="12798" width="9" style="5"/>
    <col min="12799" max="12810" width="2.875" style="5" customWidth="1"/>
    <col min="12811" max="12811" width="14.375" style="5" bestFit="1" customWidth="1"/>
    <col min="12812" max="12820" width="2.875" style="5" customWidth="1"/>
    <col min="12821" max="13022" width="9" style="5"/>
    <col min="13023" max="13024" width="1.5" style="5" customWidth="1"/>
    <col min="13025" max="13025" width="2.375" style="5" customWidth="1"/>
    <col min="13026" max="13026" width="11.125" style="5" customWidth="1"/>
    <col min="13027" max="13027" width="1.375" style="5" customWidth="1"/>
    <col min="13028" max="13053" width="2.75" style="5" customWidth="1"/>
    <col min="13054" max="13054" width="9" style="5"/>
    <col min="13055" max="13066" width="2.875" style="5" customWidth="1"/>
    <col min="13067" max="13067" width="14.375" style="5" bestFit="1" customWidth="1"/>
    <col min="13068" max="13076" width="2.875" style="5" customWidth="1"/>
    <col min="13077" max="13278" width="9" style="5"/>
    <col min="13279" max="13280" width="1.5" style="5" customWidth="1"/>
    <col min="13281" max="13281" width="2.375" style="5" customWidth="1"/>
    <col min="13282" max="13282" width="11.125" style="5" customWidth="1"/>
    <col min="13283" max="13283" width="1.375" style="5" customWidth="1"/>
    <col min="13284" max="13309" width="2.75" style="5" customWidth="1"/>
    <col min="13310" max="13310" width="9" style="5"/>
    <col min="13311" max="13322" width="2.875" style="5" customWidth="1"/>
    <col min="13323" max="13323" width="14.375" style="5" bestFit="1" customWidth="1"/>
    <col min="13324" max="13332" width="2.875" style="5" customWidth="1"/>
    <col min="13333" max="13534" width="9" style="5"/>
    <col min="13535" max="13536" width="1.5" style="5" customWidth="1"/>
    <col min="13537" max="13537" width="2.375" style="5" customWidth="1"/>
    <col min="13538" max="13538" width="11.125" style="5" customWidth="1"/>
    <col min="13539" max="13539" width="1.375" style="5" customWidth="1"/>
    <col min="13540" max="13565" width="2.75" style="5" customWidth="1"/>
    <col min="13566" max="13566" width="9" style="5"/>
    <col min="13567" max="13578" width="2.875" style="5" customWidth="1"/>
    <col min="13579" max="13579" width="14.375" style="5" bestFit="1" customWidth="1"/>
    <col min="13580" max="13588" width="2.875" style="5" customWidth="1"/>
    <col min="13589" max="13790" width="9" style="5"/>
    <col min="13791" max="13792" width="1.5" style="5" customWidth="1"/>
    <col min="13793" max="13793" width="2.375" style="5" customWidth="1"/>
    <col min="13794" max="13794" width="11.125" style="5" customWidth="1"/>
    <col min="13795" max="13795" width="1.375" style="5" customWidth="1"/>
    <col min="13796" max="13821" width="2.75" style="5" customWidth="1"/>
    <col min="13822" max="13822" width="9" style="5"/>
    <col min="13823" max="13834" width="2.875" style="5" customWidth="1"/>
    <col min="13835" max="13835" width="14.375" style="5" bestFit="1" customWidth="1"/>
    <col min="13836" max="13844" width="2.875" style="5" customWidth="1"/>
    <col min="13845" max="14046" width="9" style="5"/>
    <col min="14047" max="14048" width="1.5" style="5" customWidth="1"/>
    <col min="14049" max="14049" width="2.375" style="5" customWidth="1"/>
    <col min="14050" max="14050" width="11.125" style="5" customWidth="1"/>
    <col min="14051" max="14051" width="1.375" style="5" customWidth="1"/>
    <col min="14052" max="14077" width="2.75" style="5" customWidth="1"/>
    <col min="14078" max="14078" width="9" style="5"/>
    <col min="14079" max="14090" width="2.875" style="5" customWidth="1"/>
    <col min="14091" max="14091" width="14.375" style="5" bestFit="1" customWidth="1"/>
    <col min="14092" max="14100" width="2.875" style="5" customWidth="1"/>
    <col min="14101" max="14302" width="9" style="5"/>
    <col min="14303" max="14304" width="1.5" style="5" customWidth="1"/>
    <col min="14305" max="14305" width="2.375" style="5" customWidth="1"/>
    <col min="14306" max="14306" width="11.125" style="5" customWidth="1"/>
    <col min="14307" max="14307" width="1.375" style="5" customWidth="1"/>
    <col min="14308" max="14333" width="2.75" style="5" customWidth="1"/>
    <col min="14334" max="14334" width="9" style="5"/>
    <col min="14335" max="14346" width="2.875" style="5" customWidth="1"/>
    <col min="14347" max="14347" width="14.375" style="5" bestFit="1" customWidth="1"/>
    <col min="14348" max="14356" width="2.875" style="5" customWidth="1"/>
    <col min="14357" max="14558" width="9" style="5"/>
    <col min="14559" max="14560" width="1.5" style="5" customWidth="1"/>
    <col min="14561" max="14561" width="2.375" style="5" customWidth="1"/>
    <col min="14562" max="14562" width="11.125" style="5" customWidth="1"/>
    <col min="14563" max="14563" width="1.375" style="5" customWidth="1"/>
    <col min="14564" max="14589" width="2.75" style="5" customWidth="1"/>
    <col min="14590" max="14590" width="9" style="5"/>
    <col min="14591" max="14602" width="2.875" style="5" customWidth="1"/>
    <col min="14603" max="14603" width="14.375" style="5" bestFit="1" customWidth="1"/>
    <col min="14604" max="14612" width="2.875" style="5" customWidth="1"/>
    <col min="14613" max="14814" width="9" style="5"/>
    <col min="14815" max="14816" width="1.5" style="5" customWidth="1"/>
    <col min="14817" max="14817" width="2.375" style="5" customWidth="1"/>
    <col min="14818" max="14818" width="11.125" style="5" customWidth="1"/>
    <col min="14819" max="14819" width="1.375" style="5" customWidth="1"/>
    <col min="14820" max="14845" width="2.75" style="5" customWidth="1"/>
    <col min="14846" max="14846" width="9" style="5"/>
    <col min="14847" max="14858" width="2.875" style="5" customWidth="1"/>
    <col min="14859" max="14859" width="14.375" style="5" bestFit="1" customWidth="1"/>
    <col min="14860" max="14868" width="2.875" style="5" customWidth="1"/>
    <col min="14869" max="15070" width="9" style="5"/>
    <col min="15071" max="15072" width="1.5" style="5" customWidth="1"/>
    <col min="15073" max="15073" width="2.375" style="5" customWidth="1"/>
    <col min="15074" max="15074" width="11.125" style="5" customWidth="1"/>
    <col min="15075" max="15075" width="1.375" style="5" customWidth="1"/>
    <col min="15076" max="15101" width="2.75" style="5" customWidth="1"/>
    <col min="15102" max="15102" width="9" style="5"/>
    <col min="15103" max="15114" width="2.875" style="5" customWidth="1"/>
    <col min="15115" max="15115" width="14.375" style="5" bestFit="1" customWidth="1"/>
    <col min="15116" max="15124" width="2.875" style="5" customWidth="1"/>
    <col min="15125" max="15326" width="9" style="5"/>
    <col min="15327" max="15328" width="1.5" style="5" customWidth="1"/>
    <col min="15329" max="15329" width="2.375" style="5" customWidth="1"/>
    <col min="15330" max="15330" width="11.125" style="5" customWidth="1"/>
    <col min="15331" max="15331" width="1.375" style="5" customWidth="1"/>
    <col min="15332" max="15357" width="2.75" style="5" customWidth="1"/>
    <col min="15358" max="15358" width="9" style="5"/>
    <col min="15359" max="15370" width="2.875" style="5" customWidth="1"/>
    <col min="15371" max="15371" width="14.375" style="5" bestFit="1" customWidth="1"/>
    <col min="15372" max="15380" width="2.875" style="5" customWidth="1"/>
    <col min="15381" max="15582" width="9" style="5"/>
    <col min="15583" max="15584" width="1.5" style="5" customWidth="1"/>
    <col min="15585" max="15585" width="2.375" style="5" customWidth="1"/>
    <col min="15586" max="15586" width="11.125" style="5" customWidth="1"/>
    <col min="15587" max="15587" width="1.375" style="5" customWidth="1"/>
    <col min="15588" max="15613" width="2.75" style="5" customWidth="1"/>
    <col min="15614" max="15614" width="9" style="5"/>
    <col min="15615" max="15626" width="2.875" style="5" customWidth="1"/>
    <col min="15627" max="15627" width="14.375" style="5" bestFit="1" customWidth="1"/>
    <col min="15628" max="15636" width="2.875" style="5" customWidth="1"/>
    <col min="15637" max="15838" width="9" style="5"/>
    <col min="15839" max="15840" width="1.5" style="5" customWidth="1"/>
    <col min="15841" max="15841" width="2.375" style="5" customWidth="1"/>
    <col min="15842" max="15842" width="11.125" style="5" customWidth="1"/>
    <col min="15843" max="15843" width="1.375" style="5" customWidth="1"/>
    <col min="15844" max="15869" width="2.75" style="5" customWidth="1"/>
    <col min="15870" max="15870" width="9" style="5"/>
    <col min="15871" max="15882" width="2.875" style="5" customWidth="1"/>
    <col min="15883" max="15883" width="14.375" style="5" bestFit="1" customWidth="1"/>
    <col min="15884" max="15892" width="2.875" style="5" customWidth="1"/>
    <col min="15893" max="16094" width="9" style="5"/>
    <col min="16095" max="16096" width="1.5" style="5" customWidth="1"/>
    <col min="16097" max="16097" width="2.375" style="5" customWidth="1"/>
    <col min="16098" max="16098" width="11.125" style="5" customWidth="1"/>
    <col min="16099" max="16099" width="1.375" style="5" customWidth="1"/>
    <col min="16100" max="16125" width="2.75" style="5" customWidth="1"/>
    <col min="16126" max="16126" width="9" style="5"/>
    <col min="16127" max="16138" width="2.875" style="5" customWidth="1"/>
    <col min="16139" max="16139" width="14.375" style="5" bestFit="1" customWidth="1"/>
    <col min="16140" max="16148" width="2.875" style="5" customWidth="1"/>
    <col min="16149" max="16384" width="9" style="5"/>
  </cols>
  <sheetData>
    <row r="1" spans="1:31" ht="14.25" customHeight="1">
      <c r="A1" s="316"/>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row>
    <row r="11" spans="1:31" ht="5.25" customHeight="1"/>
    <row r="12" spans="1:31" ht="11.25" customHeight="1">
      <c r="B12" s="137"/>
    </row>
    <row r="13" spans="1:31" ht="18" customHeight="1">
      <c r="A13" s="42" t="s">
        <v>18</v>
      </c>
      <c r="B13" s="43"/>
      <c r="C13" s="43"/>
      <c r="D13" s="43"/>
      <c r="E13" s="43"/>
      <c r="F13" s="43"/>
      <c r="G13" s="43"/>
      <c r="H13" s="43"/>
      <c r="I13" s="43"/>
      <c r="J13" s="44"/>
    </row>
    <row r="14" spans="1:31" ht="6.75" customHeight="1"/>
    <row r="15" spans="1:31" s="45" customFormat="1" ht="14.25" customHeight="1">
      <c r="B15" s="46" t="s">
        <v>19</v>
      </c>
      <c r="C15" s="45" t="s">
        <v>91</v>
      </c>
    </row>
    <row r="16" spans="1:31" s="45" customFormat="1" ht="14.25" customHeight="1">
      <c r="AE16" s="46" t="s">
        <v>20</v>
      </c>
    </row>
    <row r="17" spans="1:31" s="45" customFormat="1" ht="14.25" customHeight="1">
      <c r="C17" s="317" t="s">
        <v>21</v>
      </c>
      <c r="D17" s="317"/>
      <c r="E17" s="317"/>
      <c r="F17" s="319" t="s">
        <v>83</v>
      </c>
      <c r="G17" s="320"/>
      <c r="H17" s="320"/>
      <c r="I17" s="320"/>
      <c r="J17" s="321" t="s">
        <v>84</v>
      </c>
      <c r="K17" s="321"/>
      <c r="L17" s="321"/>
      <c r="M17" s="321"/>
      <c r="N17" s="321"/>
      <c r="O17" s="321"/>
      <c r="P17" s="321"/>
      <c r="Q17" s="321"/>
      <c r="R17" s="322" t="s">
        <v>85</v>
      </c>
      <c r="S17" s="322"/>
      <c r="T17" s="322"/>
      <c r="U17" s="322"/>
      <c r="V17" s="323" t="s">
        <v>86</v>
      </c>
      <c r="W17" s="323"/>
      <c r="X17" s="323"/>
      <c r="Y17" s="324"/>
      <c r="Z17" s="325" t="s">
        <v>22</v>
      </c>
      <c r="AA17" s="326"/>
      <c r="AB17" s="327" t="s">
        <v>23</v>
      </c>
      <c r="AC17" s="327"/>
      <c r="AD17" s="327"/>
      <c r="AE17" s="327"/>
    </row>
    <row r="18" spans="1:31" s="45" customFormat="1" ht="14.25" customHeight="1">
      <c r="C18" s="318"/>
      <c r="D18" s="318"/>
      <c r="E18" s="318"/>
      <c r="F18" s="311" t="s">
        <v>24</v>
      </c>
      <c r="G18" s="312"/>
      <c r="H18" s="312"/>
      <c r="I18" s="312"/>
      <c r="J18" s="313" t="s">
        <v>25</v>
      </c>
      <c r="K18" s="313"/>
      <c r="L18" s="313"/>
      <c r="M18" s="313"/>
      <c r="N18" s="313" t="s">
        <v>26</v>
      </c>
      <c r="O18" s="313"/>
      <c r="P18" s="313"/>
      <c r="Q18" s="313"/>
      <c r="R18" s="312" t="s">
        <v>87</v>
      </c>
      <c r="S18" s="312"/>
      <c r="T18" s="312"/>
      <c r="U18" s="312"/>
      <c r="V18" s="314" t="s">
        <v>88</v>
      </c>
      <c r="W18" s="315"/>
      <c r="X18" s="315"/>
      <c r="Y18" s="315"/>
      <c r="Z18" s="328" t="s">
        <v>89</v>
      </c>
      <c r="AA18" s="329"/>
      <c r="AB18" s="330" t="s">
        <v>90</v>
      </c>
      <c r="AC18" s="330"/>
      <c r="AD18" s="330"/>
      <c r="AE18" s="330"/>
    </row>
    <row r="19" spans="1:31" s="45" customFormat="1" ht="14.25" customHeight="1">
      <c r="C19" s="306" t="s">
        <v>27</v>
      </c>
      <c r="D19" s="306"/>
      <c r="E19" s="306"/>
      <c r="F19" s="307">
        <v>5352274</v>
      </c>
      <c r="G19" s="308"/>
      <c r="H19" s="308"/>
      <c r="I19" s="309"/>
      <c r="J19" s="310">
        <v>337922</v>
      </c>
      <c r="K19" s="308"/>
      <c r="L19" s="308"/>
      <c r="M19" s="309"/>
      <c r="N19" s="310">
        <v>499130</v>
      </c>
      <c r="O19" s="308"/>
      <c r="P19" s="308"/>
      <c r="Q19" s="309"/>
      <c r="R19" s="310">
        <v>755929</v>
      </c>
      <c r="S19" s="308"/>
      <c r="T19" s="308"/>
      <c r="U19" s="309"/>
      <c r="V19" s="285">
        <v>5433398</v>
      </c>
      <c r="W19" s="286"/>
      <c r="X19" s="286"/>
      <c r="Y19" s="287"/>
      <c r="Z19" s="304">
        <f>V19/F19</f>
        <v>1.0151569220858274</v>
      </c>
      <c r="AA19" s="305"/>
      <c r="AB19" s="281">
        <v>58053</v>
      </c>
      <c r="AC19" s="282"/>
      <c r="AD19" s="282"/>
      <c r="AE19" s="290"/>
    </row>
    <row r="20" spans="1:31" s="45" customFormat="1" ht="14.25" customHeight="1">
      <c r="C20" s="297" t="s">
        <v>28</v>
      </c>
      <c r="D20" s="297"/>
      <c r="E20" s="297"/>
      <c r="F20" s="298">
        <v>977006</v>
      </c>
      <c r="G20" s="299"/>
      <c r="H20" s="299"/>
      <c r="I20" s="300"/>
      <c r="J20" s="301">
        <v>17230</v>
      </c>
      <c r="K20" s="299"/>
      <c r="L20" s="299"/>
      <c r="M20" s="300"/>
      <c r="N20" s="301">
        <v>71960</v>
      </c>
      <c r="O20" s="299"/>
      <c r="P20" s="299"/>
      <c r="Q20" s="300"/>
      <c r="R20" s="301">
        <v>124408</v>
      </c>
      <c r="S20" s="299"/>
      <c r="T20" s="299"/>
      <c r="U20" s="300"/>
      <c r="V20" s="262">
        <v>941688</v>
      </c>
      <c r="W20" s="263"/>
      <c r="X20" s="263"/>
      <c r="Y20" s="264"/>
      <c r="Z20" s="302">
        <f>V20/F20</f>
        <v>0.96385078494912002</v>
      </c>
      <c r="AA20" s="303"/>
      <c r="AB20" s="221">
        <v>12092</v>
      </c>
      <c r="AC20" s="222"/>
      <c r="AD20" s="222"/>
      <c r="AE20" s="223"/>
    </row>
    <row r="21" spans="1:31" s="45" customFormat="1" ht="14.25" customHeight="1">
      <c r="C21" s="295" t="s">
        <v>29</v>
      </c>
      <c r="D21" s="296"/>
      <c r="E21" s="296"/>
      <c r="F21" s="293">
        <v>6329280</v>
      </c>
      <c r="G21" s="277"/>
      <c r="H21" s="277"/>
      <c r="I21" s="278"/>
      <c r="J21" s="276">
        <v>355152</v>
      </c>
      <c r="K21" s="277"/>
      <c r="L21" s="277"/>
      <c r="M21" s="278"/>
      <c r="N21" s="276">
        <v>571090</v>
      </c>
      <c r="O21" s="277"/>
      <c r="P21" s="277"/>
      <c r="Q21" s="278"/>
      <c r="R21" s="276">
        <v>880337</v>
      </c>
      <c r="S21" s="277"/>
      <c r="T21" s="277"/>
      <c r="U21" s="278"/>
      <c r="V21" s="276">
        <v>6375085</v>
      </c>
      <c r="W21" s="277"/>
      <c r="X21" s="277"/>
      <c r="Y21" s="278"/>
      <c r="Z21" s="291">
        <f>V21/F21</f>
        <v>1.0072370001011173</v>
      </c>
      <c r="AA21" s="292"/>
      <c r="AB21" s="293">
        <v>70145</v>
      </c>
      <c r="AC21" s="277"/>
      <c r="AD21" s="277"/>
      <c r="AE21" s="294"/>
    </row>
    <row r="22" spans="1:31" s="47" customFormat="1" ht="14.25" customHeight="1">
      <c r="C22" s="48"/>
      <c r="D22" s="279" t="s">
        <v>30</v>
      </c>
      <c r="E22" s="280"/>
      <c r="F22" s="281">
        <v>2911714</v>
      </c>
      <c r="G22" s="282"/>
      <c r="H22" s="282"/>
      <c r="I22" s="283"/>
      <c r="J22" s="284">
        <v>263037</v>
      </c>
      <c r="K22" s="282"/>
      <c r="L22" s="282"/>
      <c r="M22" s="283"/>
      <c r="N22" s="284">
        <v>322722</v>
      </c>
      <c r="O22" s="282"/>
      <c r="P22" s="282"/>
      <c r="Q22" s="283"/>
      <c r="R22" s="284">
        <v>441414</v>
      </c>
      <c r="S22" s="282"/>
      <c r="T22" s="282"/>
      <c r="U22" s="283"/>
      <c r="V22" s="285">
        <v>3056059</v>
      </c>
      <c r="W22" s="286"/>
      <c r="X22" s="286"/>
      <c r="Y22" s="287"/>
      <c r="Z22" s="288">
        <f>V22/F22</f>
        <v>1.0495738935898238</v>
      </c>
      <c r="AA22" s="289"/>
      <c r="AB22" s="281">
        <v>28299</v>
      </c>
      <c r="AC22" s="282"/>
      <c r="AD22" s="282"/>
      <c r="AE22" s="290"/>
    </row>
    <row r="23" spans="1:31" s="45" customFormat="1" ht="14.25" customHeight="1">
      <c r="C23" s="49"/>
      <c r="D23" s="258" t="s">
        <v>31</v>
      </c>
      <c r="E23" s="259"/>
      <c r="F23" s="236">
        <v>3417566</v>
      </c>
      <c r="G23" s="237"/>
      <c r="H23" s="237"/>
      <c r="I23" s="260"/>
      <c r="J23" s="261">
        <v>92115</v>
      </c>
      <c r="K23" s="237"/>
      <c r="L23" s="237"/>
      <c r="M23" s="260"/>
      <c r="N23" s="261">
        <v>248368</v>
      </c>
      <c r="O23" s="237"/>
      <c r="P23" s="237"/>
      <c r="Q23" s="260"/>
      <c r="R23" s="261">
        <v>438922</v>
      </c>
      <c r="S23" s="237"/>
      <c r="T23" s="237"/>
      <c r="U23" s="260"/>
      <c r="V23" s="262">
        <v>3319027</v>
      </c>
      <c r="W23" s="263"/>
      <c r="X23" s="263"/>
      <c r="Y23" s="264"/>
      <c r="Z23" s="265">
        <f>V23/F23</f>
        <v>0.97116690650597526</v>
      </c>
      <c r="AA23" s="266"/>
      <c r="AB23" s="236">
        <v>41846</v>
      </c>
      <c r="AC23" s="237"/>
      <c r="AD23" s="237"/>
      <c r="AE23" s="238"/>
    </row>
    <row r="28" spans="1:31" ht="15" customHeight="1"/>
    <row r="29" spans="1:31" ht="16.5" customHeight="1"/>
    <row r="30" spans="1:31" ht="18" customHeight="1">
      <c r="A30" s="42" t="s">
        <v>32</v>
      </c>
      <c r="B30" s="43"/>
      <c r="C30" s="43"/>
      <c r="D30" s="44"/>
      <c r="E30" s="1"/>
      <c r="F30" s="1"/>
    </row>
    <row r="31" spans="1:31" ht="6.75" customHeight="1">
      <c r="E31" s="1"/>
      <c r="F31" s="1"/>
    </row>
    <row r="32" spans="1:31" s="51" customFormat="1" ht="14.25" customHeight="1">
      <c r="B32" s="52" t="s">
        <v>33</v>
      </c>
      <c r="C32" s="51" t="s">
        <v>92</v>
      </c>
    </row>
    <row r="33" spans="1:31" s="51" customFormat="1" ht="14.25" customHeight="1">
      <c r="AC33" s="52" t="s">
        <v>20</v>
      </c>
    </row>
    <row r="34" spans="1:31" s="51" customFormat="1" ht="14.25" customHeight="1">
      <c r="C34" s="267" t="s">
        <v>34</v>
      </c>
      <c r="D34" s="268"/>
      <c r="E34" s="268"/>
      <c r="F34" s="267" t="s">
        <v>35</v>
      </c>
      <c r="G34" s="268"/>
      <c r="H34" s="268"/>
      <c r="I34" s="269"/>
      <c r="J34" s="267" t="s">
        <v>36</v>
      </c>
      <c r="K34" s="268"/>
      <c r="L34" s="268"/>
      <c r="M34" s="268"/>
      <c r="N34" s="268"/>
      <c r="O34" s="268"/>
      <c r="P34" s="268"/>
      <c r="Q34" s="268"/>
      <c r="R34" s="268"/>
      <c r="S34" s="268"/>
      <c r="T34" s="268"/>
      <c r="U34" s="268"/>
      <c r="V34" s="268"/>
      <c r="W34" s="268"/>
      <c r="X34" s="268"/>
      <c r="Y34" s="268"/>
      <c r="Z34" s="268"/>
      <c r="AA34" s="268"/>
      <c r="AB34" s="268"/>
      <c r="AC34" s="269"/>
      <c r="AD34" s="53"/>
      <c r="AE34" s="53"/>
    </row>
    <row r="35" spans="1:31" s="51" customFormat="1" ht="14.25" customHeight="1">
      <c r="C35" s="204"/>
      <c r="D35" s="205"/>
      <c r="E35" s="205"/>
      <c r="F35" s="204"/>
      <c r="G35" s="205"/>
      <c r="H35" s="205"/>
      <c r="I35" s="270"/>
      <c r="J35" s="271" t="s">
        <v>37</v>
      </c>
      <c r="K35" s="272"/>
      <c r="L35" s="272"/>
      <c r="M35" s="272"/>
      <c r="N35" s="272"/>
      <c r="O35" s="273" t="s">
        <v>38</v>
      </c>
      <c r="P35" s="273"/>
      <c r="Q35" s="273"/>
      <c r="R35" s="273"/>
      <c r="S35" s="273"/>
      <c r="T35" s="273" t="s">
        <v>39</v>
      </c>
      <c r="U35" s="273"/>
      <c r="V35" s="273"/>
      <c r="W35" s="273"/>
      <c r="X35" s="273"/>
      <c r="Y35" s="274" t="s">
        <v>40</v>
      </c>
      <c r="Z35" s="272"/>
      <c r="AA35" s="272"/>
      <c r="AB35" s="272"/>
      <c r="AC35" s="275"/>
      <c r="AD35" s="53"/>
      <c r="AE35" s="53"/>
    </row>
    <row r="36" spans="1:31" s="51" customFormat="1" ht="14.25" customHeight="1">
      <c r="C36" s="249" t="s">
        <v>41</v>
      </c>
      <c r="D36" s="250"/>
      <c r="E36" s="54"/>
      <c r="F36" s="251">
        <f>SUM(F37:I39)</f>
        <v>67716</v>
      </c>
      <c r="G36" s="252"/>
      <c r="H36" s="252"/>
      <c r="I36" s="253"/>
      <c r="J36" s="230">
        <f>SUM(J37:N39)</f>
        <v>64940</v>
      </c>
      <c r="K36" s="231"/>
      <c r="L36" s="231"/>
      <c r="M36" s="231"/>
      <c r="N36" s="231"/>
      <c r="O36" s="232">
        <f>SUM(O37:S39)</f>
        <v>2776</v>
      </c>
      <c r="P36" s="232"/>
      <c r="Q36" s="232"/>
      <c r="R36" s="232"/>
      <c r="S36" s="232"/>
      <c r="T36" s="232">
        <f>SUM(T37:X39)</f>
        <v>0</v>
      </c>
      <c r="U36" s="232"/>
      <c r="V36" s="232"/>
      <c r="W36" s="232"/>
      <c r="X36" s="232"/>
      <c r="Y36" s="254">
        <f>SUM(Y37:AC39)</f>
        <v>0</v>
      </c>
      <c r="Z36" s="231"/>
      <c r="AA36" s="231"/>
      <c r="AB36" s="231"/>
      <c r="AC36" s="233"/>
      <c r="AD36" s="55"/>
      <c r="AE36" s="55"/>
    </row>
    <row r="37" spans="1:31" s="51" customFormat="1" ht="14.25" customHeight="1">
      <c r="C37" s="56"/>
      <c r="D37" s="219" t="s">
        <v>42</v>
      </c>
      <c r="E37" s="220"/>
      <c r="F37" s="221">
        <f>SUM(J37:AC37)</f>
        <v>24239</v>
      </c>
      <c r="G37" s="222"/>
      <c r="H37" s="222"/>
      <c r="I37" s="223"/>
      <c r="J37" s="224">
        <v>21527</v>
      </c>
      <c r="K37" s="217"/>
      <c r="L37" s="217"/>
      <c r="M37" s="217"/>
      <c r="N37" s="217"/>
      <c r="O37" s="212">
        <v>2712</v>
      </c>
      <c r="P37" s="212"/>
      <c r="Q37" s="212"/>
      <c r="R37" s="212"/>
      <c r="S37" s="212"/>
      <c r="T37" s="212">
        <v>0</v>
      </c>
      <c r="U37" s="212"/>
      <c r="V37" s="212"/>
      <c r="W37" s="212"/>
      <c r="X37" s="212"/>
      <c r="Y37" s="257">
        <v>0</v>
      </c>
      <c r="Z37" s="217"/>
      <c r="AA37" s="217"/>
      <c r="AB37" s="217"/>
      <c r="AC37" s="218"/>
      <c r="AD37" s="55"/>
      <c r="AE37" s="55"/>
    </row>
    <row r="38" spans="1:31" s="51" customFormat="1" ht="14.25" customHeight="1">
      <c r="C38" s="56"/>
      <c r="D38" s="255" t="s">
        <v>43</v>
      </c>
      <c r="E38" s="256"/>
      <c r="F38" s="221">
        <f>SUM(J38:AC38)</f>
        <v>43476</v>
      </c>
      <c r="G38" s="222"/>
      <c r="H38" s="222"/>
      <c r="I38" s="223"/>
      <c r="J38" s="224">
        <v>43412</v>
      </c>
      <c r="K38" s="217"/>
      <c r="L38" s="217"/>
      <c r="M38" s="217"/>
      <c r="N38" s="217"/>
      <c r="O38" s="212">
        <v>64</v>
      </c>
      <c r="P38" s="212"/>
      <c r="Q38" s="212"/>
      <c r="R38" s="212"/>
      <c r="S38" s="212"/>
      <c r="T38" s="212">
        <v>0</v>
      </c>
      <c r="U38" s="212"/>
      <c r="V38" s="212"/>
      <c r="W38" s="212"/>
      <c r="X38" s="212"/>
      <c r="Y38" s="257">
        <v>0</v>
      </c>
      <c r="Z38" s="217"/>
      <c r="AA38" s="217"/>
      <c r="AB38" s="217"/>
      <c r="AC38" s="218"/>
      <c r="AD38" s="55"/>
      <c r="AE38" s="55"/>
    </row>
    <row r="39" spans="1:31" s="51" customFormat="1" ht="14.25" customHeight="1">
      <c r="C39" s="56"/>
      <c r="D39" s="240" t="s">
        <v>44</v>
      </c>
      <c r="E39" s="241"/>
      <c r="F39" s="242">
        <f>SUM(J39:AC39)</f>
        <v>1</v>
      </c>
      <c r="G39" s="243"/>
      <c r="H39" s="243"/>
      <c r="I39" s="244"/>
      <c r="J39" s="245">
        <v>1</v>
      </c>
      <c r="K39" s="246"/>
      <c r="L39" s="246"/>
      <c r="M39" s="246"/>
      <c r="N39" s="246"/>
      <c r="O39" s="239">
        <v>0</v>
      </c>
      <c r="P39" s="239"/>
      <c r="Q39" s="239"/>
      <c r="R39" s="239"/>
      <c r="S39" s="239"/>
      <c r="T39" s="239">
        <v>0</v>
      </c>
      <c r="U39" s="239"/>
      <c r="V39" s="239"/>
      <c r="W39" s="239"/>
      <c r="X39" s="239"/>
      <c r="Y39" s="247">
        <v>0</v>
      </c>
      <c r="Z39" s="246"/>
      <c r="AA39" s="246"/>
      <c r="AB39" s="246"/>
      <c r="AC39" s="248"/>
      <c r="AD39" s="55"/>
      <c r="AE39" s="55"/>
    </row>
    <row r="40" spans="1:31" s="51" customFormat="1" ht="14.25" customHeight="1">
      <c r="C40" s="225" t="s">
        <v>45</v>
      </c>
      <c r="D40" s="226"/>
      <c r="E40" s="57"/>
      <c r="F40" s="227">
        <f>SUM(F41:I42)</f>
        <v>858526</v>
      </c>
      <c r="G40" s="228"/>
      <c r="H40" s="228"/>
      <c r="I40" s="229"/>
      <c r="J40" s="230">
        <f>SUM(J41:N42)</f>
        <v>602213</v>
      </c>
      <c r="K40" s="231"/>
      <c r="L40" s="231"/>
      <c r="M40" s="231"/>
      <c r="N40" s="231">
        <f>SUM(N41:Q42)</f>
        <v>216313</v>
      </c>
      <c r="O40" s="232">
        <f>SUM(O41:S42)</f>
        <v>216313</v>
      </c>
      <c r="P40" s="232"/>
      <c r="Q40" s="232"/>
      <c r="R40" s="232"/>
      <c r="S40" s="232">
        <f>SUM(S41:V42)</f>
        <v>40000</v>
      </c>
      <c r="T40" s="232">
        <f>SUM(T41:X42)</f>
        <v>40000</v>
      </c>
      <c r="U40" s="232"/>
      <c r="V40" s="232"/>
      <c r="W40" s="232"/>
      <c r="X40" s="232">
        <f>SUM(X41:AA42)</f>
        <v>0</v>
      </c>
      <c r="Y40" s="231">
        <f>SUM(Y41:AC42)</f>
        <v>0</v>
      </c>
      <c r="Z40" s="231"/>
      <c r="AA40" s="231"/>
      <c r="AB40" s="231"/>
      <c r="AC40" s="233">
        <f>SUM(AC41:AF42)</f>
        <v>0</v>
      </c>
      <c r="AD40" s="55"/>
      <c r="AE40" s="55"/>
    </row>
    <row r="41" spans="1:31" s="51" customFormat="1" ht="14.25" customHeight="1">
      <c r="C41" s="56"/>
      <c r="D41" s="219" t="s">
        <v>46</v>
      </c>
      <c r="E41" s="220"/>
      <c r="F41" s="221">
        <f>SUM(J41:AC41)</f>
        <v>688526</v>
      </c>
      <c r="G41" s="222"/>
      <c r="H41" s="222"/>
      <c r="I41" s="223"/>
      <c r="J41" s="224">
        <v>447213</v>
      </c>
      <c r="K41" s="217"/>
      <c r="L41" s="217"/>
      <c r="M41" s="217"/>
      <c r="N41" s="217"/>
      <c r="O41" s="212">
        <v>201313</v>
      </c>
      <c r="P41" s="212"/>
      <c r="Q41" s="212"/>
      <c r="R41" s="212"/>
      <c r="S41" s="212"/>
      <c r="T41" s="212">
        <v>40000</v>
      </c>
      <c r="U41" s="212"/>
      <c r="V41" s="212"/>
      <c r="W41" s="212"/>
      <c r="X41" s="212"/>
      <c r="Y41" s="217">
        <v>0</v>
      </c>
      <c r="Z41" s="217"/>
      <c r="AA41" s="217"/>
      <c r="AB41" s="217"/>
      <c r="AC41" s="218"/>
      <c r="AD41" s="55"/>
      <c r="AE41" s="55"/>
    </row>
    <row r="42" spans="1:31" s="51" customFormat="1" ht="14.25" customHeight="1">
      <c r="C42" s="58"/>
      <c r="D42" s="234" t="s">
        <v>47</v>
      </c>
      <c r="E42" s="235"/>
      <c r="F42" s="236">
        <f>SUM(J42:AC42)</f>
        <v>170000</v>
      </c>
      <c r="G42" s="237"/>
      <c r="H42" s="237"/>
      <c r="I42" s="238"/>
      <c r="J42" s="224">
        <v>155000</v>
      </c>
      <c r="K42" s="217"/>
      <c r="L42" s="217"/>
      <c r="M42" s="217"/>
      <c r="N42" s="217"/>
      <c r="O42" s="239">
        <v>15000</v>
      </c>
      <c r="P42" s="239"/>
      <c r="Q42" s="239"/>
      <c r="R42" s="239"/>
      <c r="S42" s="239"/>
      <c r="T42" s="212">
        <v>0</v>
      </c>
      <c r="U42" s="212"/>
      <c r="V42" s="212"/>
      <c r="W42" s="212"/>
      <c r="X42" s="212"/>
      <c r="Y42" s="217">
        <v>0</v>
      </c>
      <c r="Z42" s="217"/>
      <c r="AA42" s="217"/>
      <c r="AB42" s="217"/>
      <c r="AC42" s="218"/>
      <c r="AD42" s="55"/>
      <c r="AE42" s="55"/>
    </row>
    <row r="43" spans="1:31" s="51" customFormat="1" ht="14.25" customHeight="1">
      <c r="C43" s="204" t="s">
        <v>48</v>
      </c>
      <c r="D43" s="205"/>
      <c r="E43" s="205"/>
      <c r="F43" s="206">
        <f>F36+F40</f>
        <v>926242</v>
      </c>
      <c r="G43" s="207"/>
      <c r="H43" s="207"/>
      <c r="I43" s="208"/>
      <c r="J43" s="209">
        <f>J36+J40</f>
        <v>667153</v>
      </c>
      <c r="K43" s="210"/>
      <c r="L43" s="210"/>
      <c r="M43" s="210"/>
      <c r="N43" s="210">
        <f>N36+N40</f>
        <v>216313</v>
      </c>
      <c r="O43" s="211">
        <f>O36+O40</f>
        <v>219089</v>
      </c>
      <c r="P43" s="211"/>
      <c r="Q43" s="211"/>
      <c r="R43" s="211"/>
      <c r="S43" s="211">
        <f>S36+S40</f>
        <v>40000</v>
      </c>
      <c r="T43" s="211">
        <f>T36+T40</f>
        <v>40000</v>
      </c>
      <c r="U43" s="211"/>
      <c r="V43" s="211"/>
      <c r="W43" s="211"/>
      <c r="X43" s="211">
        <f>X36+X40</f>
        <v>0</v>
      </c>
      <c r="Y43" s="210">
        <f>Y36+Y40</f>
        <v>0</v>
      </c>
      <c r="Z43" s="210"/>
      <c r="AA43" s="210"/>
      <c r="AB43" s="210"/>
      <c r="AC43" s="213">
        <f>AC36+AC40</f>
        <v>0</v>
      </c>
      <c r="AD43" s="55"/>
      <c r="AE43" s="55"/>
    </row>
    <row r="44" spans="1:31" ht="7.5" customHeight="1"/>
    <row r="45" spans="1:31" ht="9.75" customHeight="1"/>
    <row r="46" spans="1:31" ht="18" customHeight="1">
      <c r="A46" s="42" t="s">
        <v>49</v>
      </c>
      <c r="B46" s="43"/>
      <c r="C46" s="43"/>
      <c r="D46" s="43"/>
      <c r="E46" s="43"/>
      <c r="F46" s="43"/>
      <c r="G46" s="43"/>
      <c r="H46" s="43"/>
      <c r="I46" s="43"/>
      <c r="J46" s="43"/>
      <c r="K46" s="44"/>
      <c r="L46" s="1"/>
      <c r="M46" s="1"/>
    </row>
    <row r="47" spans="1:31" ht="7.5" customHeight="1">
      <c r="L47" s="1"/>
      <c r="M47" s="1"/>
    </row>
    <row r="48" spans="1:31" ht="14.25" customHeight="1">
      <c r="B48" s="50" t="s">
        <v>33</v>
      </c>
      <c r="C48" s="5" t="s">
        <v>93</v>
      </c>
      <c r="L48" s="1"/>
      <c r="M48" s="1"/>
    </row>
    <row r="49" spans="2:31" ht="14.25" customHeight="1">
      <c r="B49" s="50"/>
      <c r="C49" s="5" t="s">
        <v>50</v>
      </c>
      <c r="L49" s="1"/>
      <c r="M49" s="1"/>
    </row>
    <row r="50" spans="2:31" ht="13.5" customHeight="1">
      <c r="Z50" s="50"/>
      <c r="AD50" s="50" t="s">
        <v>20</v>
      </c>
      <c r="AE50" s="59"/>
    </row>
    <row r="51" spans="2:31" ht="14.25" customHeight="1">
      <c r="C51" s="161" t="s">
        <v>51</v>
      </c>
      <c r="D51" s="162"/>
      <c r="E51" s="163"/>
      <c r="F51" s="176" t="s">
        <v>156</v>
      </c>
      <c r="G51" s="177"/>
      <c r="H51" s="177"/>
      <c r="I51" s="178"/>
      <c r="J51" s="182" t="s">
        <v>157</v>
      </c>
      <c r="K51" s="177"/>
      <c r="L51" s="177"/>
      <c r="M51" s="177"/>
      <c r="N51" s="133"/>
      <c r="O51" s="133"/>
      <c r="P51" s="133"/>
      <c r="Q51" s="133"/>
      <c r="R51" s="133"/>
      <c r="S51" s="133"/>
      <c r="T51" s="133"/>
      <c r="U51" s="133"/>
      <c r="V51" s="134"/>
      <c r="W51" s="182" t="s">
        <v>158</v>
      </c>
      <c r="X51" s="177"/>
      <c r="Y51" s="177"/>
      <c r="Z51" s="178"/>
      <c r="AA51" s="184" t="s">
        <v>159</v>
      </c>
      <c r="AB51" s="185"/>
      <c r="AC51" s="185"/>
      <c r="AD51" s="186"/>
      <c r="AE51" s="60"/>
    </row>
    <row r="52" spans="2:31" ht="14.25" customHeight="1">
      <c r="C52" s="164"/>
      <c r="D52" s="165"/>
      <c r="E52" s="166"/>
      <c r="F52" s="179"/>
      <c r="G52" s="180"/>
      <c r="H52" s="180"/>
      <c r="I52" s="181"/>
      <c r="J52" s="183"/>
      <c r="K52" s="180"/>
      <c r="L52" s="180"/>
      <c r="M52" s="180"/>
      <c r="N52" s="190" t="s">
        <v>52</v>
      </c>
      <c r="O52" s="191"/>
      <c r="P52" s="192"/>
      <c r="Q52" s="190" t="s">
        <v>53</v>
      </c>
      <c r="R52" s="191"/>
      <c r="S52" s="192"/>
      <c r="T52" s="190" t="s">
        <v>54</v>
      </c>
      <c r="U52" s="191"/>
      <c r="V52" s="192"/>
      <c r="W52" s="183"/>
      <c r="X52" s="180"/>
      <c r="Y52" s="180"/>
      <c r="Z52" s="181"/>
      <c r="AA52" s="187"/>
      <c r="AB52" s="188"/>
      <c r="AC52" s="188"/>
      <c r="AD52" s="189"/>
      <c r="AE52" s="60"/>
    </row>
    <row r="53" spans="2:31" ht="14.25" customHeight="1">
      <c r="C53" s="167" t="s">
        <v>55</v>
      </c>
      <c r="D53" s="168"/>
      <c r="E53" s="169"/>
      <c r="F53" s="170">
        <v>428849</v>
      </c>
      <c r="G53" s="171"/>
      <c r="H53" s="171"/>
      <c r="I53" s="172"/>
      <c r="J53" s="199">
        <f>SUM(N53:V53)</f>
        <v>234110</v>
      </c>
      <c r="K53" s="171"/>
      <c r="L53" s="171"/>
      <c r="M53" s="172"/>
      <c r="N53" s="199">
        <v>194914</v>
      </c>
      <c r="O53" s="171"/>
      <c r="P53" s="172"/>
      <c r="Q53" s="199">
        <v>28000</v>
      </c>
      <c r="R53" s="171"/>
      <c r="S53" s="172"/>
      <c r="T53" s="199">
        <v>11196</v>
      </c>
      <c r="U53" s="171"/>
      <c r="V53" s="172"/>
      <c r="W53" s="199">
        <v>188783</v>
      </c>
      <c r="X53" s="171"/>
      <c r="Y53" s="171"/>
      <c r="Z53" s="172"/>
      <c r="AA53" s="158">
        <f>F53+J53-W53</f>
        <v>474176</v>
      </c>
      <c r="AB53" s="159"/>
      <c r="AC53" s="159"/>
      <c r="AD53" s="160"/>
      <c r="AE53" s="61"/>
    </row>
    <row r="54" spans="2:31" ht="14.25" customHeight="1">
      <c r="C54" s="62"/>
      <c r="D54" s="173" t="s">
        <v>56</v>
      </c>
      <c r="E54" s="174"/>
      <c r="F54" s="203">
        <v>82204</v>
      </c>
      <c r="G54" s="197"/>
      <c r="H54" s="197"/>
      <c r="I54" s="198"/>
      <c r="J54" s="196">
        <f>SUM(N54:V54)</f>
        <v>105009</v>
      </c>
      <c r="K54" s="197"/>
      <c r="L54" s="197"/>
      <c r="M54" s="198"/>
      <c r="N54" s="196">
        <v>91637</v>
      </c>
      <c r="O54" s="197"/>
      <c r="P54" s="198"/>
      <c r="Q54" s="196">
        <v>9552</v>
      </c>
      <c r="R54" s="197"/>
      <c r="S54" s="198"/>
      <c r="T54" s="196">
        <v>3820</v>
      </c>
      <c r="U54" s="197"/>
      <c r="V54" s="198"/>
      <c r="W54" s="196">
        <v>78271</v>
      </c>
      <c r="X54" s="197"/>
      <c r="Y54" s="197"/>
      <c r="Z54" s="198"/>
      <c r="AA54" s="193">
        <f>F54+J54-W54</f>
        <v>108942</v>
      </c>
      <c r="AB54" s="194"/>
      <c r="AC54" s="194"/>
      <c r="AD54" s="195"/>
      <c r="AE54" s="61"/>
    </row>
    <row r="55" spans="2:31" s="1" customFormat="1" ht="5.25" customHeight="1">
      <c r="F55" s="135"/>
      <c r="G55" s="135"/>
      <c r="H55" s="135"/>
      <c r="I55" s="135"/>
      <c r="J55" s="135"/>
      <c r="K55" s="135"/>
      <c r="L55" s="135"/>
      <c r="M55" s="135"/>
      <c r="N55" s="135"/>
      <c r="O55" s="135"/>
      <c r="P55" s="135"/>
      <c r="Q55" s="135"/>
      <c r="R55" s="135"/>
      <c r="S55" s="135"/>
      <c r="T55" s="135"/>
      <c r="U55" s="135"/>
      <c r="V55" s="135"/>
      <c r="W55" s="135"/>
      <c r="X55" s="135"/>
      <c r="Y55" s="135"/>
      <c r="Z55" s="135"/>
      <c r="AA55" s="136"/>
      <c r="AB55" s="136"/>
      <c r="AC55" s="136"/>
      <c r="AD55" s="136"/>
      <c r="AE55" s="63"/>
    </row>
    <row r="56" spans="2:31" ht="14.25" customHeight="1">
      <c r="C56" s="167" t="s">
        <v>4</v>
      </c>
      <c r="D56" s="168"/>
      <c r="E56" s="169"/>
      <c r="F56" s="170">
        <v>-317429</v>
      </c>
      <c r="G56" s="171"/>
      <c r="H56" s="171"/>
      <c r="I56" s="172"/>
      <c r="J56" s="199">
        <f>SUM(N56:V56)</f>
        <v>39196</v>
      </c>
      <c r="K56" s="171"/>
      <c r="L56" s="171"/>
      <c r="M56" s="172"/>
      <c r="N56" s="200" t="s">
        <v>94</v>
      </c>
      <c r="O56" s="201"/>
      <c r="P56" s="202"/>
      <c r="Q56" s="199">
        <f>Q53</f>
        <v>28000</v>
      </c>
      <c r="R56" s="171"/>
      <c r="S56" s="172"/>
      <c r="T56" s="199">
        <f>T53</f>
        <v>11196</v>
      </c>
      <c r="U56" s="171"/>
      <c r="V56" s="172"/>
      <c r="W56" s="200" t="s">
        <v>94</v>
      </c>
      <c r="X56" s="201"/>
      <c r="Y56" s="201"/>
      <c r="Z56" s="202"/>
      <c r="AA56" s="158">
        <f>F56+J56</f>
        <v>-278233</v>
      </c>
      <c r="AB56" s="159"/>
      <c r="AC56" s="159"/>
      <c r="AD56" s="160"/>
      <c r="AE56" s="64"/>
    </row>
    <row r="57" spans="2:31" ht="14.25" customHeight="1">
      <c r="C57" s="65"/>
      <c r="D57" s="173" t="s">
        <v>56</v>
      </c>
      <c r="E57" s="174"/>
      <c r="F57" s="203">
        <v>-108293</v>
      </c>
      <c r="G57" s="197"/>
      <c r="H57" s="197"/>
      <c r="I57" s="198"/>
      <c r="J57" s="196">
        <f>SUM(N57:V57)</f>
        <v>13372</v>
      </c>
      <c r="K57" s="197"/>
      <c r="L57" s="197"/>
      <c r="M57" s="198"/>
      <c r="N57" s="214" t="s">
        <v>57</v>
      </c>
      <c r="O57" s="215"/>
      <c r="P57" s="216"/>
      <c r="Q57" s="196">
        <f>Q54</f>
        <v>9552</v>
      </c>
      <c r="R57" s="197"/>
      <c r="S57" s="198"/>
      <c r="T57" s="196">
        <f>T54</f>
        <v>3820</v>
      </c>
      <c r="U57" s="197"/>
      <c r="V57" s="198"/>
      <c r="W57" s="214" t="s">
        <v>57</v>
      </c>
      <c r="X57" s="215"/>
      <c r="Y57" s="215"/>
      <c r="Z57" s="216"/>
      <c r="AA57" s="193">
        <f>F57+J57</f>
        <v>-94921</v>
      </c>
      <c r="AB57" s="194"/>
      <c r="AC57" s="194"/>
      <c r="AD57" s="195"/>
      <c r="AE57" s="64"/>
    </row>
    <row r="66" spans="3:31" ht="20.25" customHeight="1"/>
    <row r="68" spans="3:31" ht="16.5" customHeight="1">
      <c r="C68" s="139" t="s">
        <v>163</v>
      </c>
      <c r="V68" s="66"/>
      <c r="W68" s="67" t="s">
        <v>58</v>
      </c>
      <c r="X68" s="68" t="s">
        <v>59</v>
      </c>
      <c r="Y68" s="69"/>
      <c r="Z68" s="70"/>
      <c r="AA68" s="70"/>
      <c r="AB68" s="70"/>
      <c r="AC68" s="70"/>
      <c r="AD68" s="70"/>
      <c r="AE68" s="71"/>
    </row>
    <row r="69" spans="3:31" ht="14.25" customHeight="1">
      <c r="V69" s="62"/>
      <c r="W69" s="72"/>
      <c r="X69" s="72" t="s">
        <v>60</v>
      </c>
      <c r="Y69" s="72"/>
      <c r="Z69" s="72"/>
      <c r="AA69" s="73"/>
      <c r="AB69" s="73"/>
      <c r="AC69" s="73"/>
      <c r="AD69" s="73"/>
      <c r="AE69" s="74"/>
    </row>
    <row r="70" spans="3:31" ht="14.25" customHeight="1">
      <c r="F70" s="175"/>
      <c r="G70" s="175"/>
      <c r="H70" s="175"/>
      <c r="I70" s="175"/>
    </row>
    <row r="71" spans="3:31" ht="14.25" customHeight="1">
      <c r="D71" s="75"/>
    </row>
    <row r="72" spans="3:31" ht="14.25" customHeight="1">
      <c r="D72" s="75"/>
    </row>
    <row r="73" spans="3:31" ht="14.25" customHeight="1">
      <c r="D73" s="75"/>
    </row>
    <row r="74" spans="3:31" ht="14.25" customHeight="1">
      <c r="D74" s="75"/>
    </row>
  </sheetData>
  <mergeCells count="151">
    <mergeCell ref="F18:I18"/>
    <mergeCell ref="J18:M18"/>
    <mergeCell ref="N18:Q18"/>
    <mergeCell ref="R18:U18"/>
    <mergeCell ref="V18:Y18"/>
    <mergeCell ref="A1:AD1"/>
    <mergeCell ref="C17:E18"/>
    <mergeCell ref="F17:I17"/>
    <mergeCell ref="J17:Q17"/>
    <mergeCell ref="R17:U17"/>
    <mergeCell ref="V17:Y17"/>
    <mergeCell ref="Z17:AA17"/>
    <mergeCell ref="AB17:AE17"/>
    <mergeCell ref="Z18:AA18"/>
    <mergeCell ref="AB18:AE18"/>
    <mergeCell ref="C20:E20"/>
    <mergeCell ref="F20:I20"/>
    <mergeCell ref="J20:M20"/>
    <mergeCell ref="N20:Q20"/>
    <mergeCell ref="R20:U20"/>
    <mergeCell ref="V20:Y20"/>
    <mergeCell ref="Z20:AA20"/>
    <mergeCell ref="AB20:AE20"/>
    <mergeCell ref="Z19:AA19"/>
    <mergeCell ref="AB19:AE19"/>
    <mergeCell ref="C19:E19"/>
    <mergeCell ref="F19:I19"/>
    <mergeCell ref="J19:M19"/>
    <mergeCell ref="N19:Q19"/>
    <mergeCell ref="R19:U19"/>
    <mergeCell ref="V19:Y19"/>
    <mergeCell ref="V21:Y21"/>
    <mergeCell ref="D22:E22"/>
    <mergeCell ref="F22:I22"/>
    <mergeCell ref="J22:M22"/>
    <mergeCell ref="N22:Q22"/>
    <mergeCell ref="R22:U22"/>
    <mergeCell ref="V22:Y22"/>
    <mergeCell ref="Z22:AA22"/>
    <mergeCell ref="AB22:AE22"/>
    <mergeCell ref="Z21:AA21"/>
    <mergeCell ref="AB21:AE21"/>
    <mergeCell ref="C21:E21"/>
    <mergeCell ref="F21:I21"/>
    <mergeCell ref="J21:M21"/>
    <mergeCell ref="N21:Q21"/>
    <mergeCell ref="R21:U21"/>
    <mergeCell ref="D23:E23"/>
    <mergeCell ref="F23:I23"/>
    <mergeCell ref="J23:M23"/>
    <mergeCell ref="N23:Q23"/>
    <mergeCell ref="R23:U23"/>
    <mergeCell ref="V23:Y23"/>
    <mergeCell ref="Z23:AA23"/>
    <mergeCell ref="AB23:AE23"/>
    <mergeCell ref="C34:E35"/>
    <mergeCell ref="F34:I35"/>
    <mergeCell ref="J34:AC34"/>
    <mergeCell ref="J35:N35"/>
    <mergeCell ref="O35:S35"/>
    <mergeCell ref="T35:X35"/>
    <mergeCell ref="Y35:AC35"/>
    <mergeCell ref="D39:E39"/>
    <mergeCell ref="F39:I39"/>
    <mergeCell ref="J39:N39"/>
    <mergeCell ref="O39:S39"/>
    <mergeCell ref="T39:X39"/>
    <mergeCell ref="Y39:AC39"/>
    <mergeCell ref="C36:D36"/>
    <mergeCell ref="F36:I36"/>
    <mergeCell ref="J36:N36"/>
    <mergeCell ref="O36:S36"/>
    <mergeCell ref="T36:X36"/>
    <mergeCell ref="Y36:AC36"/>
    <mergeCell ref="D38:E38"/>
    <mergeCell ref="F38:I38"/>
    <mergeCell ref="J38:N38"/>
    <mergeCell ref="O38:S38"/>
    <mergeCell ref="T38:X38"/>
    <mergeCell ref="Y38:AC38"/>
    <mergeCell ref="D37:E37"/>
    <mergeCell ref="F37:I37"/>
    <mergeCell ref="J37:N37"/>
    <mergeCell ref="O37:S37"/>
    <mergeCell ref="T37:X37"/>
    <mergeCell ref="Y37:AC37"/>
    <mergeCell ref="Y42:AC42"/>
    <mergeCell ref="D41:E41"/>
    <mergeCell ref="F41:I41"/>
    <mergeCell ref="J41:N41"/>
    <mergeCell ref="O41:S41"/>
    <mergeCell ref="T41:X41"/>
    <mergeCell ref="Y41:AC41"/>
    <mergeCell ref="C40:D40"/>
    <mergeCell ref="F40:I40"/>
    <mergeCell ref="J40:N40"/>
    <mergeCell ref="O40:S40"/>
    <mergeCell ref="T40:X40"/>
    <mergeCell ref="Y40:AC40"/>
    <mergeCell ref="D42:E42"/>
    <mergeCell ref="F42:I42"/>
    <mergeCell ref="J42:N42"/>
    <mergeCell ref="O42:S42"/>
    <mergeCell ref="C43:E43"/>
    <mergeCell ref="F43:I43"/>
    <mergeCell ref="J43:N43"/>
    <mergeCell ref="O43:S43"/>
    <mergeCell ref="T42:X42"/>
    <mergeCell ref="T43:X43"/>
    <mergeCell ref="AA57:AD57"/>
    <mergeCell ref="W56:Z56"/>
    <mergeCell ref="AA56:AD56"/>
    <mergeCell ref="Y43:AC43"/>
    <mergeCell ref="D57:E57"/>
    <mergeCell ref="F57:I57"/>
    <mergeCell ref="J57:M57"/>
    <mergeCell ref="N57:P57"/>
    <mergeCell ref="Q57:S57"/>
    <mergeCell ref="T57:V57"/>
    <mergeCell ref="W57:Z57"/>
    <mergeCell ref="C53:E53"/>
    <mergeCell ref="F53:I53"/>
    <mergeCell ref="J53:M53"/>
    <mergeCell ref="N53:P53"/>
    <mergeCell ref="Q53:S53"/>
    <mergeCell ref="T53:V53"/>
    <mergeCell ref="W53:Z53"/>
    <mergeCell ref="AA53:AD53"/>
    <mergeCell ref="C51:E52"/>
    <mergeCell ref="C56:E56"/>
    <mergeCell ref="F56:I56"/>
    <mergeCell ref="D54:E54"/>
    <mergeCell ref="F70:I70"/>
    <mergeCell ref="F51:I52"/>
    <mergeCell ref="J51:M52"/>
    <mergeCell ref="W51:Z52"/>
    <mergeCell ref="AA51:AD52"/>
    <mergeCell ref="N52:P52"/>
    <mergeCell ref="AA54:AD54"/>
    <mergeCell ref="W54:Z54"/>
    <mergeCell ref="Q52:S52"/>
    <mergeCell ref="T52:V52"/>
    <mergeCell ref="J56:M56"/>
    <mergeCell ref="N56:P56"/>
    <mergeCell ref="Q56:S56"/>
    <mergeCell ref="T56:V56"/>
    <mergeCell ref="T54:V54"/>
    <mergeCell ref="F54:I54"/>
    <mergeCell ref="J54:M54"/>
    <mergeCell ref="N54:P54"/>
    <mergeCell ref="Q54:S54"/>
  </mergeCells>
  <phoneticPr fontId="2"/>
  <printOptions horizontalCentered="1"/>
  <pageMargins left="0.78740157480314965" right="0.55118110236220474" top="0.59055118110236227" bottom="0.15748031496062992" header="0.51181102362204722" footer="0.62992125984251968"/>
  <pageSetup paperSize="9" scale="89"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B66"/>
  <sheetViews>
    <sheetView zoomScaleNormal="100" zoomScaleSheetLayoutView="100" workbookViewId="0">
      <selection activeCell="AH13" sqref="AH13"/>
    </sheetView>
  </sheetViews>
  <sheetFormatPr defaultRowHeight="14.25" customHeight="1" outlineLevelCol="1"/>
  <cols>
    <col min="1" max="2" width="1.5" style="5" customWidth="1"/>
    <col min="3" max="3" width="2.375" style="5" customWidth="1"/>
    <col min="4" max="4" width="11.125" style="5" customWidth="1"/>
    <col min="5" max="5" width="1.375" style="5" customWidth="1"/>
    <col min="6" max="32" width="2.75" style="5" customWidth="1"/>
    <col min="33" max="75" width="13.25" style="6" customWidth="1"/>
    <col min="76" max="76" width="10.25" style="6" customWidth="1" outlineLevel="1"/>
    <col min="77" max="79" width="9" style="6" customWidth="1" outlineLevel="1"/>
    <col min="80" max="80" width="9" style="6"/>
    <col min="81" max="16384" width="9" style="5"/>
  </cols>
  <sheetData>
    <row r="2" ht="12" customHeight="1"/>
    <row r="3" ht="11.25" customHeight="1"/>
    <row r="54" spans="3:80" ht="45" customHeight="1">
      <c r="V54" s="1"/>
      <c r="W54" s="2"/>
      <c r="X54" s="3"/>
      <c r="Y54" s="4"/>
      <c r="Z54" s="1"/>
      <c r="AA54" s="4"/>
      <c r="AB54" s="4"/>
      <c r="AC54" s="4"/>
      <c r="AD54" s="4"/>
      <c r="AE54" s="1"/>
    </row>
    <row r="55" spans="3:80" ht="27" customHeight="1">
      <c r="C55" s="139" t="s">
        <v>162</v>
      </c>
      <c r="V55" s="3"/>
      <c r="W55" s="4"/>
      <c r="X55" s="331"/>
      <c r="Y55" s="331"/>
      <c r="Z55" s="331"/>
      <c r="AA55" s="331"/>
      <c r="AB55" s="331"/>
      <c r="AC55" s="331"/>
      <c r="AD55" s="331"/>
      <c r="AE55" s="1"/>
    </row>
    <row r="58" spans="3:80" ht="14.25" customHeight="1">
      <c r="BX58" s="145" t="s">
        <v>0</v>
      </c>
      <c r="BY58" s="145"/>
      <c r="BZ58" s="146"/>
      <c r="CA58" s="147"/>
      <c r="CB58" s="5"/>
    </row>
    <row r="59" spans="3:80" ht="14.25" customHeight="1">
      <c r="BX59" s="148"/>
      <c r="BY59" s="148"/>
      <c r="BZ59" s="149" t="s">
        <v>95</v>
      </c>
      <c r="CA59" s="149" t="s">
        <v>1</v>
      </c>
      <c r="CB59" s="5"/>
    </row>
    <row r="60" spans="3:80" ht="14.25" customHeight="1">
      <c r="BX60" s="148"/>
      <c r="BY60" s="150" t="s">
        <v>2</v>
      </c>
      <c r="BZ60" s="151">
        <v>617</v>
      </c>
      <c r="CA60" s="151">
        <v>617</v>
      </c>
      <c r="CB60" s="5"/>
    </row>
    <row r="61" spans="3:80" ht="14.25" customHeight="1">
      <c r="BX61" s="152"/>
      <c r="BY61" s="150"/>
      <c r="BZ61" s="149"/>
      <c r="CA61" s="149"/>
      <c r="CB61" s="5"/>
    </row>
    <row r="62" spans="3:80" ht="14.25" customHeight="1">
      <c r="BX62" s="150"/>
      <c r="BY62" s="150" t="s">
        <v>3</v>
      </c>
      <c r="BZ62" s="151">
        <v>3035</v>
      </c>
      <c r="CA62" s="151">
        <v>3035</v>
      </c>
      <c r="CB62" s="5"/>
    </row>
    <row r="63" spans="3:80" ht="14.25" customHeight="1">
      <c r="BX63" s="152"/>
      <c r="BY63" s="150" t="s">
        <v>4</v>
      </c>
      <c r="BZ63" s="151">
        <v>1833</v>
      </c>
      <c r="CA63" s="151">
        <v>1833</v>
      </c>
      <c r="CB63" s="5"/>
    </row>
    <row r="64" spans="3:80" ht="14.25" customHeight="1">
      <c r="C64" s="139"/>
      <c r="BX64" s="152"/>
      <c r="BY64" s="150" t="s">
        <v>5</v>
      </c>
      <c r="BZ64" s="151">
        <v>-1089</v>
      </c>
      <c r="CA64" s="151">
        <v>-1089</v>
      </c>
      <c r="CB64" s="5"/>
    </row>
    <row r="65" spans="76:80" ht="14.25" customHeight="1">
      <c r="BX65" s="152"/>
      <c r="BY65" s="150" t="s">
        <v>4</v>
      </c>
      <c r="BZ65" s="151">
        <f>-949*0.9</f>
        <v>-854.1</v>
      </c>
      <c r="CA65" s="151">
        <f>-949*0.9</f>
        <v>-854.1</v>
      </c>
      <c r="CB65" s="5"/>
    </row>
    <row r="66" spans="76:80" ht="14.25" customHeight="1">
      <c r="BX66" s="88"/>
      <c r="BY66" s="88"/>
      <c r="BZ66" s="88"/>
      <c r="CA66" s="88"/>
    </row>
  </sheetData>
  <mergeCells count="1">
    <mergeCell ref="X55:AD55"/>
  </mergeCells>
  <phoneticPr fontId="2"/>
  <pageMargins left="0.65" right="0.35433070866141736" top="0.83" bottom="0.15748031496062992" header="0.51181102362204722" footer="0.4"/>
  <pageSetup paperSize="9"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67"/>
  <sheetViews>
    <sheetView zoomScaleNormal="100" zoomScaleSheetLayoutView="115" workbookViewId="0">
      <selection activeCell="AR1" sqref="AR1"/>
    </sheetView>
  </sheetViews>
  <sheetFormatPr defaultRowHeight="13.5"/>
  <cols>
    <col min="1" max="3" width="2" customWidth="1"/>
    <col min="4" max="41" width="2.125" customWidth="1"/>
    <col min="42" max="42" width="3.25" customWidth="1"/>
    <col min="43" max="43" width="2.125" customWidth="1"/>
    <col min="44" max="78" width="11" customWidth="1"/>
    <col min="79" max="79" width="11" style="17" customWidth="1"/>
    <col min="80" max="83" width="9" style="20"/>
  </cols>
  <sheetData>
    <row r="1" spans="1:117" s="8" customFormat="1" ht="19.5" customHeight="1">
      <c r="A1" s="143" t="s">
        <v>6</v>
      </c>
      <c r="CA1" s="9"/>
      <c r="CB1" s="10"/>
      <c r="CC1" s="10"/>
      <c r="CD1" s="10"/>
      <c r="CE1" s="10"/>
    </row>
    <row r="2" spans="1:117" s="8" customFormat="1" ht="17.25" customHeight="1">
      <c r="A2" s="335" t="s">
        <v>171</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CA2" s="9"/>
      <c r="CB2" s="10"/>
      <c r="CC2" s="10"/>
      <c r="CD2" s="10"/>
      <c r="CE2" s="10"/>
    </row>
    <row r="3" spans="1:117" s="8" customFormat="1" ht="14.25" customHeight="1">
      <c r="A3" s="336"/>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c r="AP3" s="336"/>
      <c r="CA3" s="9"/>
      <c r="CB3" s="10"/>
      <c r="CC3" s="10"/>
      <c r="CD3" s="10"/>
      <c r="CE3" s="10"/>
    </row>
    <row r="4" spans="1:117" s="8" customFormat="1" ht="14.25" customHeight="1">
      <c r="A4" s="336"/>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c r="AP4" s="336"/>
      <c r="CA4" s="9"/>
      <c r="CB4" s="10"/>
      <c r="CC4" s="10"/>
      <c r="CD4" s="10"/>
      <c r="CE4" s="10"/>
    </row>
    <row r="5" spans="1:117" s="8" customFormat="1" ht="14.25" customHeight="1">
      <c r="A5" s="336"/>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CA5" s="9"/>
      <c r="CB5" s="10"/>
      <c r="CC5" s="10"/>
      <c r="CD5" s="10"/>
      <c r="CE5" s="10"/>
    </row>
    <row r="6" spans="1:117" s="8" customFormat="1" ht="14.25" customHeight="1">
      <c r="A6" s="336"/>
      <c r="B6" s="336"/>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CA6" s="12"/>
      <c r="CB6" s="13"/>
      <c r="CC6" s="13"/>
      <c r="CD6" s="13"/>
      <c r="CE6" s="13"/>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row>
    <row r="7" spans="1:117" s="8" customFormat="1" ht="14.25" customHeight="1">
      <c r="A7" s="336"/>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6"/>
      <c r="CA7" s="12"/>
      <c r="CB7" s="13"/>
      <c r="CC7" s="13"/>
      <c r="CD7" s="13"/>
      <c r="CE7" s="13"/>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row>
    <row r="8" spans="1:117" s="8" customFormat="1" ht="14.25" customHeight="1">
      <c r="A8" s="336"/>
      <c r="B8" s="336"/>
      <c r="C8" s="336"/>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336"/>
      <c r="AL8" s="336"/>
      <c r="AM8" s="336"/>
      <c r="AN8" s="336"/>
      <c r="AO8" s="336"/>
      <c r="AP8" s="336"/>
      <c r="CA8" s="12"/>
      <c r="CB8" s="13"/>
      <c r="CC8" s="13"/>
      <c r="CD8" s="13"/>
      <c r="CE8" s="13"/>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row>
    <row r="9" spans="1:117" s="8" customFormat="1" ht="14.25" customHeight="1">
      <c r="A9" s="336"/>
      <c r="B9" s="336"/>
      <c r="C9" s="336"/>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CA9" s="12"/>
      <c r="CB9" s="13"/>
      <c r="CC9" s="13"/>
      <c r="CD9" s="13"/>
      <c r="CE9" s="13"/>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row>
    <row r="10" spans="1:117" s="8" customFormat="1" ht="14.25" customHeight="1">
      <c r="A10" s="336"/>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CA10" s="12"/>
      <c r="CB10" s="13"/>
      <c r="CC10" s="13"/>
      <c r="CD10" s="13"/>
      <c r="CE10" s="13"/>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row>
    <row r="11" spans="1:117" s="8" customFormat="1" ht="14.25" customHeight="1">
      <c r="A11" s="336"/>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CA11" s="12"/>
      <c r="CB11" s="13"/>
      <c r="CC11" s="13"/>
      <c r="CD11" s="13"/>
      <c r="CE11" s="13"/>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row>
    <row r="12" spans="1:117" s="8" customFormat="1" ht="14.25">
      <c r="A12" s="336"/>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6"/>
      <c r="AJ12" s="336"/>
      <c r="AK12" s="336"/>
      <c r="AL12" s="336"/>
      <c r="AM12" s="336"/>
      <c r="AN12" s="336"/>
      <c r="AO12" s="336"/>
      <c r="AP12" s="336"/>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2"/>
      <c r="CB12" s="13"/>
      <c r="CC12" s="13"/>
      <c r="CD12" s="13"/>
      <c r="CE12" s="13"/>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row>
    <row r="13" spans="1:117" ht="10.5" customHeight="1">
      <c r="A13" s="336"/>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6"/>
      <c r="AN13" s="336"/>
      <c r="AO13" s="336"/>
      <c r="AP13" s="336"/>
      <c r="CB13" s="18"/>
      <c r="CC13" s="19"/>
      <c r="CD13" s="19"/>
    </row>
    <row r="14" spans="1:117" ht="18" customHeight="1">
      <c r="A14" s="144"/>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CB14" s="18"/>
      <c r="CC14" s="19"/>
      <c r="CD14" s="19"/>
    </row>
    <row r="15" spans="1:117" s="8" customFormat="1" ht="9.75" customHeight="1">
      <c r="A15" s="7"/>
      <c r="B15" s="14"/>
      <c r="C15" s="14"/>
      <c r="D15" s="14"/>
      <c r="E15" s="14"/>
      <c r="F15" s="14"/>
      <c r="G15" s="14"/>
      <c r="H15" s="14"/>
      <c r="I15" s="14"/>
      <c r="J15" s="14"/>
      <c r="K15" s="14"/>
      <c r="L15" s="14"/>
      <c r="M15" s="14"/>
      <c r="N15" s="14"/>
      <c r="O15" s="14"/>
      <c r="P15" s="14"/>
      <c r="Q15" s="14"/>
      <c r="R15" s="14"/>
      <c r="S15" s="14"/>
      <c r="T15" s="14"/>
      <c r="U15" s="14"/>
      <c r="V15" s="14"/>
      <c r="W15" s="16"/>
      <c r="X15" s="14"/>
      <c r="Y15" s="14"/>
      <c r="Z15" s="14"/>
      <c r="AA15" s="14"/>
      <c r="AB15" s="14"/>
      <c r="AC15" s="14"/>
      <c r="AD15" s="14"/>
      <c r="AE15" s="14"/>
      <c r="AF15" s="14"/>
      <c r="AG15" s="14"/>
      <c r="AH15" s="14"/>
      <c r="AI15" s="14"/>
      <c r="AJ15" s="14"/>
      <c r="AK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2"/>
      <c r="CB15" s="13"/>
      <c r="CC15" s="13"/>
      <c r="CD15" s="13"/>
      <c r="CE15" s="13"/>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row>
    <row r="16" spans="1:117" s="8" customFormat="1" ht="9.75" customHeight="1">
      <c r="A16" s="7"/>
      <c r="B16" s="14"/>
      <c r="C16" s="14"/>
      <c r="D16" s="14"/>
      <c r="E16" s="14"/>
      <c r="F16" s="14"/>
      <c r="G16" s="14"/>
      <c r="H16" s="14"/>
      <c r="I16" s="14"/>
      <c r="J16" s="14"/>
      <c r="K16" s="14"/>
      <c r="L16" s="14"/>
      <c r="M16" s="14"/>
      <c r="N16" s="14"/>
      <c r="O16" s="14"/>
      <c r="P16" s="14"/>
      <c r="Q16" s="14"/>
      <c r="R16" s="14"/>
      <c r="S16" s="14"/>
      <c r="T16" s="14"/>
      <c r="U16" s="14"/>
      <c r="V16" s="14"/>
      <c r="W16" s="16"/>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2"/>
      <c r="CB16" s="13"/>
      <c r="CC16" s="13"/>
      <c r="CD16" s="13"/>
      <c r="CE16" s="13"/>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row>
    <row r="17" spans="1:117" s="8" customFormat="1" ht="14.25">
      <c r="A17" s="7" t="s">
        <v>8</v>
      </c>
      <c r="B17" s="14"/>
      <c r="C17" s="14"/>
      <c r="D17" s="14"/>
      <c r="E17" s="14"/>
      <c r="F17" s="14"/>
      <c r="G17" s="14"/>
      <c r="H17" s="14"/>
      <c r="I17" s="14"/>
      <c r="J17" s="14"/>
      <c r="K17" s="14"/>
      <c r="L17" s="14"/>
      <c r="M17" s="14"/>
      <c r="N17" s="14"/>
      <c r="O17" s="14"/>
      <c r="P17" s="14"/>
      <c r="Q17" s="14"/>
      <c r="R17" s="14"/>
      <c r="S17" s="14"/>
      <c r="T17" s="14"/>
      <c r="U17" s="14"/>
      <c r="V17" s="14"/>
      <c r="W17" s="16"/>
      <c r="X17" s="14"/>
      <c r="Y17" s="14"/>
      <c r="Z17" s="14"/>
      <c r="AA17" s="14"/>
      <c r="AB17" s="14"/>
      <c r="AC17" s="14"/>
      <c r="AD17" s="14"/>
      <c r="AE17" s="14"/>
      <c r="AF17" s="14"/>
      <c r="AG17" s="14"/>
      <c r="AH17" s="14"/>
      <c r="AI17" s="14"/>
      <c r="AJ17" s="14"/>
      <c r="AK17" s="14"/>
      <c r="AL17" s="16" t="s">
        <v>7</v>
      </c>
      <c r="AM17" s="14"/>
      <c r="AN17" s="14"/>
      <c r="AO17" s="14"/>
      <c r="AP17" s="14"/>
      <c r="AQ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2"/>
      <c r="CB17" s="153"/>
      <c r="CC17" s="154" t="s">
        <v>9</v>
      </c>
      <c r="CD17" s="154" t="s">
        <v>10</v>
      </c>
      <c r="CE17" s="153"/>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row>
    <row r="18" spans="1:117">
      <c r="CB18" s="155" t="s">
        <v>11</v>
      </c>
      <c r="CC18" s="156">
        <v>4858</v>
      </c>
      <c r="CD18" s="156">
        <v>1089</v>
      </c>
      <c r="CE18" s="157" t="s">
        <v>12</v>
      </c>
    </row>
    <row r="19" spans="1:117">
      <c r="CB19" s="155" t="s">
        <v>13</v>
      </c>
      <c r="CC19" s="156">
        <f>23937-14000</f>
        <v>9937</v>
      </c>
      <c r="CD19" s="156">
        <v>949</v>
      </c>
      <c r="CE19" s="157" t="s">
        <v>14</v>
      </c>
    </row>
    <row r="20" spans="1:117" ht="21.95" customHeight="1">
      <c r="B20" s="15"/>
      <c r="C20" s="15"/>
      <c r="D20" s="15"/>
      <c r="E20" s="22"/>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CB20" s="155" t="s">
        <v>15</v>
      </c>
      <c r="CC20" s="156">
        <v>1766</v>
      </c>
      <c r="CD20" s="156">
        <f>(30561-CD18-CD19)-14000</f>
        <v>14523</v>
      </c>
      <c r="CE20" s="157"/>
    </row>
    <row r="21" spans="1:117" ht="21.95" customHeight="1">
      <c r="B21" s="15"/>
      <c r="C21" s="15"/>
      <c r="D21" s="15"/>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CB21" s="157"/>
      <c r="CC21" s="156">
        <f>SUM(CC18:CC20)</f>
        <v>16561</v>
      </c>
      <c r="CD21" s="156">
        <f>SUM(CD18:CD20)</f>
        <v>16561</v>
      </c>
      <c r="CE21" s="157"/>
    </row>
    <row r="22" spans="1:117" ht="21.95" customHeight="1">
      <c r="B22" s="15"/>
      <c r="C22" s="15"/>
      <c r="D22" s="15"/>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row>
    <row r="23" spans="1:117" ht="21.95" customHeight="1">
      <c r="B23" s="15"/>
      <c r="C23" s="15"/>
      <c r="D23" s="15"/>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row>
    <row r="24" spans="1:117">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row>
    <row r="25" spans="1:117">
      <c r="B25" s="2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row>
    <row r="26" spans="1:117">
      <c r="B26" s="24"/>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row>
    <row r="27" spans="1:117">
      <c r="B27" s="24"/>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row>
    <row r="28" spans="1:117">
      <c r="B28" s="24"/>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row>
    <row r="29" spans="1:117">
      <c r="A29" s="25" t="s">
        <v>16</v>
      </c>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G29" s="15"/>
      <c r="AH29" s="15"/>
      <c r="AI29" s="15"/>
      <c r="AJ29" s="15"/>
      <c r="AK29" s="15"/>
      <c r="AL29" s="15"/>
      <c r="AM29" s="15"/>
      <c r="AN29" s="15"/>
      <c r="AO29" s="15"/>
      <c r="AP29" s="15"/>
    </row>
    <row r="30" spans="1:117">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6"/>
      <c r="AG30" s="15"/>
      <c r="AH30" s="15"/>
      <c r="AI30" s="15"/>
      <c r="AJ30" s="15"/>
      <c r="AK30" s="15"/>
      <c r="AL30" s="15"/>
      <c r="AM30" s="15"/>
      <c r="AN30" s="15"/>
      <c r="AO30" s="15"/>
      <c r="AP30" s="15"/>
    </row>
    <row r="31" spans="1:117" ht="9"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6"/>
      <c r="AG31" s="15"/>
      <c r="AH31" s="15"/>
      <c r="AI31" s="15"/>
      <c r="AJ31" s="15"/>
      <c r="AK31" s="15"/>
      <c r="AL31" s="15"/>
      <c r="AM31" s="15"/>
      <c r="AN31" s="15"/>
      <c r="AO31" s="15"/>
      <c r="AP31" s="15"/>
    </row>
    <row r="32" spans="1:117" s="8" customFormat="1" ht="7.5" customHeight="1">
      <c r="A32" s="27"/>
      <c r="B32" s="28"/>
      <c r="C32" s="28"/>
      <c r="D32" s="28"/>
      <c r="E32" s="28"/>
      <c r="F32" s="28"/>
      <c r="G32" s="28"/>
      <c r="H32" s="28"/>
      <c r="I32" s="28"/>
      <c r="J32" s="28"/>
      <c r="K32" s="28"/>
      <c r="L32" s="28"/>
      <c r="M32" s="28"/>
      <c r="N32" s="28"/>
      <c r="O32" s="28"/>
      <c r="P32" s="28"/>
      <c r="Q32" s="28"/>
      <c r="R32" s="28"/>
      <c r="S32" s="28"/>
      <c r="T32" s="28"/>
      <c r="U32" s="28"/>
      <c r="V32" s="29"/>
      <c r="W32" s="30"/>
      <c r="X32" s="28"/>
      <c r="Y32" s="28"/>
      <c r="Z32" s="29"/>
      <c r="AA32" s="28"/>
      <c r="AB32" s="28"/>
      <c r="AC32" s="30"/>
      <c r="AD32" s="28"/>
      <c r="AE32" s="28"/>
      <c r="AF32"/>
      <c r="AG32"/>
      <c r="AH32"/>
      <c r="AI32"/>
      <c r="AJ32"/>
      <c r="AK32"/>
      <c r="AL32"/>
      <c r="AM32"/>
      <c r="AN32"/>
      <c r="AO32"/>
      <c r="AP32"/>
      <c r="AQ32" s="14"/>
      <c r="CA32" s="12"/>
      <c r="CB32" s="13"/>
      <c r="CC32" s="13"/>
      <c r="CD32" s="13"/>
      <c r="CE32" s="13"/>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row>
    <row r="33" spans="1:117" s="8" customFormat="1" ht="14.25">
      <c r="A33" s="31" t="s">
        <v>16</v>
      </c>
      <c r="B33" s="31"/>
      <c r="C33" s="31"/>
      <c r="D33" s="32"/>
      <c r="E33" s="32"/>
      <c r="F33" s="32"/>
      <c r="G33" s="32"/>
      <c r="H33" s="32"/>
      <c r="I33" s="32"/>
      <c r="J33" s="32"/>
      <c r="K33" s="32"/>
      <c r="L33" s="32"/>
      <c r="M33" s="32"/>
      <c r="N33" s="32"/>
      <c r="O33" s="32"/>
      <c r="P33" s="32"/>
      <c r="Q33" s="32"/>
      <c r="R33" s="32"/>
      <c r="S33" s="32"/>
      <c r="T33"/>
      <c r="U33" s="32"/>
      <c r="V33" s="32"/>
      <c r="W33" s="32"/>
      <c r="X33" s="32"/>
      <c r="Y33" s="29"/>
      <c r="Z33" s="32"/>
      <c r="AA33" s="29"/>
      <c r="AB33" s="29"/>
      <c r="AC33" s="32"/>
      <c r="AD33" s="32"/>
      <c r="AE33" s="29"/>
      <c r="AF33" s="26"/>
      <c r="AG33" s="26"/>
      <c r="AH33" s="26"/>
      <c r="AI33" s="26"/>
      <c r="AJ33" s="26"/>
      <c r="AK33" s="26"/>
      <c r="AL33" s="26"/>
      <c r="AM33" s="26"/>
      <c r="AN33" s="26"/>
      <c r="AO33" s="26"/>
      <c r="AP33" s="26"/>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2"/>
      <c r="CB33" s="13"/>
      <c r="CC33" s="13"/>
      <c r="CD33" s="13"/>
      <c r="CE33" s="13"/>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row>
    <row r="34" spans="1:117" s="8" customFormat="1" ht="9.75" customHeight="1">
      <c r="A34" s="31"/>
      <c r="B34" s="31"/>
      <c r="C34" s="31"/>
      <c r="D34" s="29"/>
      <c r="E34" s="32"/>
      <c r="F34" s="32"/>
      <c r="G34" s="32"/>
      <c r="H34" s="32"/>
      <c r="I34" s="32"/>
      <c r="J34" s="32"/>
      <c r="K34" s="32"/>
      <c r="L34" s="32"/>
      <c r="M34" s="32"/>
      <c r="N34" s="32"/>
      <c r="O34" s="32"/>
      <c r="P34" s="32"/>
      <c r="Q34" s="32"/>
      <c r="R34" s="32"/>
      <c r="S34" s="32"/>
      <c r="T34" s="32"/>
      <c r="U34" s="32"/>
      <c r="V34" s="32"/>
      <c r="W34" s="32"/>
      <c r="X34" s="32"/>
      <c r="Y34" s="29"/>
      <c r="Z34" s="32"/>
      <c r="AA34" s="29"/>
      <c r="AB34" s="29"/>
      <c r="AC34" s="32"/>
      <c r="AD34" s="32"/>
      <c r="AE34" s="32"/>
      <c r="AF34" s="26"/>
      <c r="AG34" s="26"/>
      <c r="AH34" s="26"/>
      <c r="AI34" s="26"/>
      <c r="AJ34" s="26"/>
      <c r="AK34" s="26"/>
      <c r="AL34" s="26"/>
      <c r="AM34" s="26"/>
      <c r="AN34" s="26"/>
      <c r="AO34" s="26"/>
      <c r="AP34" s="26"/>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2"/>
      <c r="CB34" s="13"/>
      <c r="CC34" s="13"/>
      <c r="CD34" s="13"/>
      <c r="CE34" s="13"/>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row>
    <row r="35" spans="1:117" s="8" customFormat="1" ht="14.25">
      <c r="A35" s="31"/>
      <c r="B35" s="31"/>
      <c r="C35" s="31"/>
      <c r="D35" s="29"/>
      <c r="E35" s="32"/>
      <c r="F35" s="32"/>
      <c r="G35" s="32"/>
      <c r="H35" s="32"/>
      <c r="I35" s="32"/>
      <c r="J35" s="32"/>
      <c r="K35" s="32"/>
      <c r="L35" s="32"/>
      <c r="M35" s="32"/>
      <c r="N35" s="32"/>
      <c r="O35" s="32"/>
      <c r="P35" s="32"/>
      <c r="Q35" s="32"/>
      <c r="R35" s="32"/>
      <c r="S35" s="32"/>
      <c r="T35" s="32"/>
      <c r="U35" s="32"/>
      <c r="V35" s="32"/>
      <c r="W35" s="32"/>
      <c r="X35" s="32"/>
      <c r="Y35" s="29"/>
      <c r="Z35" s="32"/>
      <c r="AA35" s="29"/>
      <c r="AB35" s="29"/>
      <c r="AC35" s="32"/>
      <c r="AD35" s="32"/>
      <c r="AE35" s="29"/>
      <c r="AF35" s="26"/>
      <c r="AG35" s="26"/>
      <c r="AH35" s="26"/>
      <c r="AI35" s="26"/>
      <c r="AJ35" s="26"/>
      <c r="AK35" s="26"/>
      <c r="AL35" s="26"/>
      <c r="AM35" s="26"/>
      <c r="AN35" s="26"/>
      <c r="AO35" s="26"/>
      <c r="AP35" s="26"/>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2"/>
      <c r="CB35" s="13"/>
      <c r="CC35" s="21" t="s">
        <v>9</v>
      </c>
      <c r="CD35" s="21" t="s">
        <v>10</v>
      </c>
      <c r="CE35" s="13"/>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row>
    <row r="36" spans="1:117">
      <c r="A36" s="31"/>
      <c r="B36" s="31"/>
      <c r="C36" s="31"/>
      <c r="D36" s="29"/>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29"/>
      <c r="AF36" s="26"/>
      <c r="AG36" s="26"/>
      <c r="AH36" s="26"/>
      <c r="AI36" s="26"/>
      <c r="AJ36" s="26"/>
      <c r="AK36" s="26"/>
      <c r="AL36" s="26"/>
      <c r="AM36" s="26"/>
      <c r="AN36" s="26"/>
      <c r="AO36" s="26"/>
      <c r="AP36" s="26"/>
      <c r="CB36" s="18" t="s">
        <v>11</v>
      </c>
      <c r="CC36" s="19">
        <v>4760</v>
      </c>
      <c r="CD36" s="19">
        <v>822</v>
      </c>
      <c r="CE36" s="20" t="s">
        <v>12</v>
      </c>
    </row>
    <row r="37" spans="1:117" ht="21" customHeight="1">
      <c r="A37" s="14"/>
      <c r="B37" s="14"/>
      <c r="C37" s="14"/>
      <c r="D37" s="14"/>
      <c r="E37" s="14"/>
      <c r="F37" s="14"/>
      <c r="G37" s="14"/>
      <c r="H37" s="14"/>
      <c r="I37" s="14"/>
      <c r="J37" s="14"/>
      <c r="K37" s="14"/>
      <c r="L37" s="14"/>
      <c r="M37" s="14"/>
      <c r="N37" s="14"/>
      <c r="O37" s="14"/>
      <c r="P37" s="14"/>
      <c r="Q37" s="14"/>
      <c r="R37" s="14"/>
      <c r="S37" s="14"/>
      <c r="T37" s="14"/>
      <c r="U37" s="14"/>
      <c r="V37" s="16"/>
      <c r="W37" s="14"/>
      <c r="X37" s="14"/>
      <c r="Y37" s="14"/>
      <c r="Z37" s="14"/>
      <c r="AA37" s="14"/>
      <c r="AB37" s="14"/>
      <c r="AC37" s="14"/>
      <c r="AD37" s="14"/>
      <c r="AE37" s="14"/>
      <c r="AF37" s="14"/>
      <c r="AG37" s="14"/>
      <c r="AH37" s="14"/>
      <c r="AI37" s="14"/>
      <c r="AJ37" s="8"/>
      <c r="AK37" s="8"/>
      <c r="AL37" s="8"/>
      <c r="AM37" s="8"/>
      <c r="AN37" s="14"/>
      <c r="AO37" s="14"/>
      <c r="AP37" s="14"/>
      <c r="CB37" s="18" t="s">
        <v>13</v>
      </c>
      <c r="CC37" s="19">
        <f>22487-14000</f>
        <v>8487</v>
      </c>
      <c r="CD37" s="19">
        <v>1083</v>
      </c>
      <c r="CE37" s="20" t="s">
        <v>14</v>
      </c>
    </row>
    <row r="38" spans="1:117" ht="14.25" customHeight="1">
      <c r="A38" s="7"/>
      <c r="B38" s="14"/>
      <c r="C38" s="14"/>
      <c r="D38" s="14"/>
      <c r="E38" s="14"/>
      <c r="F38" s="14"/>
      <c r="G38" s="14"/>
      <c r="H38" s="14"/>
      <c r="I38" s="14"/>
      <c r="J38" s="14"/>
      <c r="K38" s="14"/>
      <c r="L38" s="14"/>
      <c r="M38" s="14"/>
      <c r="N38" s="14"/>
      <c r="O38" s="14"/>
      <c r="P38" s="14"/>
      <c r="Q38" s="14"/>
      <c r="R38" s="14"/>
      <c r="S38" s="14"/>
      <c r="T38" s="14"/>
      <c r="U38" s="14"/>
      <c r="V38" s="14"/>
      <c r="W38" s="16"/>
      <c r="X38" s="14"/>
      <c r="Y38" s="14"/>
      <c r="Z38" s="14"/>
      <c r="AA38" s="14"/>
      <c r="AB38" s="14"/>
      <c r="AC38" s="14"/>
      <c r="AD38" s="14"/>
      <c r="AE38" s="14"/>
      <c r="AF38" s="14"/>
      <c r="AG38" s="14"/>
      <c r="AH38" s="14"/>
      <c r="AI38" s="14"/>
      <c r="AJ38" s="14"/>
      <c r="AL38" s="14"/>
      <c r="AM38" s="14"/>
      <c r="AN38" s="14"/>
      <c r="AO38" s="14"/>
      <c r="AP38" s="14"/>
      <c r="CB38" s="18" t="s">
        <v>15</v>
      </c>
      <c r="CC38" s="19">
        <v>1870</v>
      </c>
      <c r="CD38" s="19">
        <f>(29117-CD36-CD37)-14000</f>
        <v>13212</v>
      </c>
    </row>
    <row r="39" spans="1:117" ht="21.95" customHeight="1">
      <c r="A39" s="7"/>
      <c r="B39" s="14"/>
      <c r="C39" s="14"/>
      <c r="D39" s="14"/>
      <c r="E39" s="14"/>
      <c r="F39" s="14"/>
      <c r="G39" s="14"/>
      <c r="H39" s="14"/>
      <c r="I39" s="14"/>
      <c r="J39" s="14"/>
      <c r="K39" s="14"/>
      <c r="L39" s="14"/>
      <c r="M39" s="14"/>
      <c r="N39" s="14"/>
      <c r="O39" s="14"/>
      <c r="P39" s="14"/>
      <c r="Q39" s="14"/>
      <c r="R39" s="14"/>
      <c r="S39" s="14"/>
      <c r="T39" s="14"/>
      <c r="U39" s="14"/>
      <c r="V39" s="14"/>
      <c r="W39" s="16"/>
      <c r="X39" s="14"/>
      <c r="Y39" s="14"/>
      <c r="Z39" s="14"/>
      <c r="AA39" s="14"/>
      <c r="AB39" s="14"/>
      <c r="AC39" s="14"/>
      <c r="AD39" s="14"/>
      <c r="AE39" s="14"/>
      <c r="AF39" s="14"/>
      <c r="AG39" s="14"/>
      <c r="AH39" s="14"/>
      <c r="AI39" s="14"/>
      <c r="AJ39" s="14"/>
      <c r="AK39" s="14"/>
      <c r="AL39" s="14"/>
      <c r="AM39" s="14"/>
      <c r="AN39" s="14"/>
      <c r="AO39" s="14"/>
      <c r="AP39" s="14"/>
      <c r="CC39" s="19">
        <f>SUM(CC36:CC38)</f>
        <v>15117</v>
      </c>
      <c r="CD39" s="19">
        <f>SUM(CD36:CD38)</f>
        <v>15117</v>
      </c>
    </row>
    <row r="40" spans="1:117" ht="21.95" customHeight="1">
      <c r="A40" s="7" t="s">
        <v>16</v>
      </c>
      <c r="B40" s="14"/>
      <c r="C40" s="14"/>
      <c r="D40" s="14"/>
      <c r="E40" s="14"/>
      <c r="F40" s="14"/>
      <c r="G40" s="14"/>
      <c r="H40" s="14"/>
      <c r="I40" s="14"/>
      <c r="J40" s="14"/>
      <c r="K40" s="14"/>
      <c r="L40" s="14"/>
      <c r="M40" s="14"/>
      <c r="N40" s="14"/>
      <c r="O40" s="14"/>
      <c r="P40" s="14"/>
      <c r="Q40" s="14"/>
      <c r="R40" s="14"/>
      <c r="S40" s="14"/>
      <c r="T40" s="14"/>
      <c r="U40" s="14"/>
      <c r="V40" s="14"/>
      <c r="W40" s="16"/>
      <c r="X40" s="14"/>
      <c r="Y40" s="14"/>
      <c r="Z40" s="14"/>
      <c r="AA40" s="14"/>
      <c r="AB40" s="14"/>
      <c r="AC40" s="14"/>
      <c r="AD40" s="14"/>
      <c r="AE40" s="14"/>
      <c r="AF40" s="14"/>
      <c r="AG40" s="14"/>
      <c r="AH40" s="14"/>
      <c r="AI40" s="14"/>
      <c r="AJ40" s="14"/>
      <c r="AK40" s="14"/>
      <c r="AL40" s="14"/>
      <c r="AM40" s="14"/>
      <c r="AN40" s="14"/>
      <c r="AO40" s="14"/>
      <c r="AP40" s="14"/>
    </row>
    <row r="41" spans="1:117" ht="21.95" customHeight="1"/>
    <row r="43" spans="1:117">
      <c r="B43" s="15"/>
      <c r="C43" s="15"/>
      <c r="D43" s="15"/>
      <c r="E43" s="22"/>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row>
    <row r="44" spans="1:117">
      <c r="B44" s="15"/>
      <c r="C44" s="15"/>
      <c r="D44" s="15"/>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row>
    <row r="45" spans="1:117">
      <c r="B45" s="15"/>
      <c r="C45" s="15"/>
      <c r="D45" s="15"/>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row>
    <row r="46" spans="1:117">
      <c r="B46" s="15"/>
      <c r="C46" s="15"/>
      <c r="D46" s="15"/>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row>
    <row r="47" spans="1:117" s="26" customFormat="1" ht="12.75">
      <c r="A47" s="31"/>
      <c r="B47" s="31"/>
      <c r="C47" s="31"/>
      <c r="D47" s="29"/>
      <c r="E47" s="32"/>
      <c r="F47" s="32"/>
      <c r="G47" s="32"/>
      <c r="H47" s="32"/>
      <c r="I47" s="32"/>
      <c r="J47" s="32"/>
      <c r="K47" s="32"/>
      <c r="L47" s="32"/>
      <c r="M47" s="32"/>
      <c r="N47" s="32"/>
      <c r="O47" s="32"/>
      <c r="P47" s="32"/>
      <c r="Q47" s="32"/>
      <c r="R47" s="32"/>
      <c r="S47" s="32"/>
      <c r="T47" s="32"/>
      <c r="U47" s="32"/>
      <c r="V47" s="32"/>
      <c r="W47" s="32"/>
      <c r="X47" s="32"/>
      <c r="Y47" s="29"/>
      <c r="Z47" s="32"/>
      <c r="AA47" s="29"/>
      <c r="AB47" s="29"/>
      <c r="AC47" s="32"/>
      <c r="AD47" s="32"/>
      <c r="AE47" s="32"/>
      <c r="CA47" s="33"/>
      <c r="CB47" s="20"/>
      <c r="CC47" s="20"/>
      <c r="CD47" s="20"/>
      <c r="CE47" s="20"/>
    </row>
    <row r="48" spans="1:117" s="26" customFormat="1" ht="12.75">
      <c r="A48" s="31"/>
      <c r="B48" s="31"/>
      <c r="C48" s="31"/>
      <c r="D48" s="29"/>
      <c r="E48" s="32"/>
      <c r="F48" s="32"/>
      <c r="G48" s="32"/>
      <c r="H48" s="32"/>
      <c r="I48" s="32"/>
      <c r="J48" s="32"/>
      <c r="K48" s="32"/>
      <c r="L48" s="32"/>
      <c r="M48" s="32"/>
      <c r="N48" s="32"/>
      <c r="O48" s="32"/>
      <c r="P48" s="32"/>
      <c r="Q48" s="32"/>
      <c r="R48" s="32"/>
      <c r="S48" s="32"/>
      <c r="T48" s="32"/>
      <c r="U48" s="32"/>
      <c r="V48" s="32"/>
      <c r="W48" s="32"/>
      <c r="X48" s="32"/>
      <c r="Y48" s="29"/>
      <c r="Z48" s="32"/>
      <c r="AA48" s="29"/>
      <c r="AB48" s="29"/>
      <c r="AC48" s="32"/>
      <c r="AD48" s="32"/>
      <c r="AE48" s="29"/>
      <c r="CA48" s="33"/>
      <c r="CB48" s="20"/>
      <c r="CC48" s="20"/>
      <c r="CD48" s="20"/>
      <c r="CE48" s="20"/>
    </row>
    <row r="49" spans="1:117" s="26" customFormat="1" ht="6.7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G49" s="15"/>
      <c r="AH49" s="15"/>
      <c r="AI49" s="15"/>
      <c r="AJ49" s="15"/>
      <c r="AK49" s="15"/>
      <c r="AL49" s="15"/>
      <c r="AM49" s="15"/>
      <c r="AN49" s="15"/>
      <c r="AO49" s="15"/>
      <c r="AP49" s="15"/>
      <c r="CA49" s="33"/>
      <c r="CB49" s="20"/>
      <c r="CC49" s="20"/>
      <c r="CD49" s="20"/>
      <c r="CE49" s="20"/>
    </row>
    <row r="50" spans="1:117" s="26" customFormat="1" ht="4.5" customHeight="1">
      <c r="A50" s="31"/>
      <c r="B50" s="31"/>
      <c r="C50" s="31"/>
      <c r="D50" s="29"/>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29"/>
      <c r="CA50" s="33"/>
      <c r="CB50" s="20"/>
      <c r="CC50" s="20"/>
      <c r="CD50" s="20"/>
      <c r="CE50" s="20"/>
    </row>
    <row r="51" spans="1:117" ht="31.5" customHeight="1">
      <c r="A51" s="34"/>
      <c r="B51" s="35" t="s">
        <v>17</v>
      </c>
      <c r="C51" s="36"/>
      <c r="D51" s="37"/>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2"/>
      <c r="AG51" s="332"/>
      <c r="AH51" s="332"/>
      <c r="AI51" s="332"/>
      <c r="AJ51" s="332"/>
      <c r="AK51" s="332"/>
      <c r="AL51" s="332"/>
      <c r="AM51" s="332"/>
      <c r="AN51" s="332"/>
      <c r="AO51" s="332"/>
      <c r="AP51" s="332"/>
    </row>
    <row r="52" spans="1:117" ht="13.5" customHeight="1">
      <c r="A52" s="34"/>
      <c r="B52" s="334" t="s">
        <v>162</v>
      </c>
      <c r="C52" s="334"/>
      <c r="D52" s="334"/>
      <c r="E52" s="334"/>
      <c r="F52" s="334"/>
      <c r="G52" s="334"/>
      <c r="H52" s="334"/>
      <c r="I52" s="334"/>
      <c r="J52" s="334"/>
      <c r="K52" s="334"/>
      <c r="L52" s="334"/>
      <c r="M52" s="334"/>
      <c r="N52" s="334"/>
      <c r="O52" s="334"/>
      <c r="P52" s="334"/>
      <c r="Q52" s="334"/>
      <c r="R52" s="334"/>
      <c r="S52" s="334"/>
      <c r="T52" s="334"/>
      <c r="U52" s="334"/>
      <c r="V52" s="334"/>
      <c r="W52" s="334"/>
      <c r="X52" s="334"/>
      <c r="Y52" s="334"/>
      <c r="Z52" s="334"/>
      <c r="AA52" s="334"/>
      <c r="AB52" s="334"/>
      <c r="AC52" s="334"/>
      <c r="AD52" s="334"/>
      <c r="AE52" s="334"/>
      <c r="AF52" s="334"/>
      <c r="AG52" s="334"/>
      <c r="AH52" s="334"/>
      <c r="AI52" s="334"/>
      <c r="AJ52" s="334"/>
      <c r="AK52" s="334"/>
      <c r="AL52" s="334"/>
      <c r="AM52" s="334"/>
      <c r="AN52" s="334"/>
      <c r="AO52" s="334"/>
      <c r="AP52" s="138"/>
    </row>
    <row r="53" spans="1:117">
      <c r="A53" s="34"/>
      <c r="B53" s="35"/>
      <c r="C53" s="36"/>
      <c r="D53" s="37"/>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row>
    <row r="54" spans="1:117" ht="13.5" customHeight="1">
      <c r="A54" s="34"/>
      <c r="B54" s="35"/>
      <c r="C54" s="36"/>
      <c r="D54" s="37"/>
      <c r="E54" s="333"/>
      <c r="F54" s="333"/>
      <c r="G54" s="333"/>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333"/>
      <c r="AL54" s="333"/>
      <c r="AM54" s="333"/>
      <c r="AN54" s="333"/>
      <c r="AO54" s="333"/>
      <c r="AP54" s="333"/>
    </row>
    <row r="55" spans="1:117">
      <c r="A55" s="34"/>
      <c r="B55" s="35"/>
      <c r="C55" s="36"/>
      <c r="D55" s="36"/>
      <c r="E55" s="333"/>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333"/>
      <c r="AL55" s="333"/>
      <c r="AM55" s="333"/>
      <c r="AN55" s="333"/>
      <c r="AO55" s="333"/>
      <c r="AP55" s="333"/>
    </row>
    <row r="56" spans="1:117">
      <c r="A56" s="34"/>
      <c r="B56" s="35"/>
      <c r="C56" s="36"/>
      <c r="D56" s="36"/>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row>
    <row r="57" spans="1:117">
      <c r="A57" s="34"/>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row>
    <row r="58" spans="1:117">
      <c r="A58" s="34"/>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row>
    <row r="59" spans="1:117">
      <c r="C59" s="139"/>
      <c r="X59" s="39"/>
      <c r="Y59" s="39"/>
      <c r="Z59" s="39"/>
      <c r="AA59" s="39"/>
      <c r="AB59" s="39"/>
      <c r="AC59" s="39"/>
      <c r="AD59" s="39"/>
      <c r="AE59" s="39"/>
      <c r="AF59" s="39"/>
      <c r="AG59" s="39"/>
      <c r="AH59" s="39"/>
      <c r="AI59" s="39"/>
      <c r="AJ59" s="39"/>
      <c r="AK59" s="39"/>
      <c r="AL59" s="39"/>
      <c r="AM59" s="39"/>
      <c r="AN59" s="39"/>
      <c r="AO59" s="39"/>
      <c r="AP59" s="39"/>
    </row>
    <row r="60" spans="1:117">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40"/>
    </row>
    <row r="61" spans="1:117" s="41" customFormat="1">
      <c r="A61"/>
      <c r="B61"/>
      <c r="C61"/>
      <c r="D61"/>
      <c r="E61"/>
      <c r="F61"/>
      <c r="G61"/>
      <c r="H61"/>
      <c r="I61"/>
      <c r="J61"/>
      <c r="K61"/>
      <c r="L61"/>
      <c r="M61"/>
      <c r="N61"/>
      <c r="O61"/>
      <c r="P61"/>
      <c r="Q61"/>
      <c r="R61"/>
      <c r="S61"/>
      <c r="T61"/>
      <c r="U61"/>
      <c r="V61"/>
      <c r="W61"/>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40"/>
      <c r="CB61" s="20"/>
      <c r="CC61" s="20"/>
      <c r="CD61" s="20"/>
      <c r="CE61" s="20"/>
      <c r="CF61"/>
      <c r="CG61"/>
      <c r="CH61"/>
      <c r="CI61"/>
      <c r="CJ61"/>
      <c r="CK61"/>
      <c r="CL61"/>
      <c r="CM61"/>
      <c r="CN61"/>
      <c r="CO61"/>
      <c r="CP61"/>
      <c r="CQ61"/>
      <c r="CR61"/>
      <c r="CS61"/>
      <c r="CT61"/>
      <c r="CU61"/>
      <c r="CV61"/>
      <c r="CW61"/>
      <c r="CX61"/>
      <c r="CY61"/>
      <c r="CZ61"/>
      <c r="DA61"/>
      <c r="DB61"/>
      <c r="DC61"/>
      <c r="DD61"/>
      <c r="DE61"/>
      <c r="DF61"/>
      <c r="DG61"/>
      <c r="DH61"/>
      <c r="DI61"/>
      <c r="DJ61"/>
      <c r="DK61"/>
      <c r="DL61"/>
      <c r="DM61"/>
    </row>
    <row r="62" spans="1:117" s="41" customFormat="1">
      <c r="A62"/>
      <c r="B62"/>
      <c r="C62"/>
      <c r="D62"/>
      <c r="E62" t="s">
        <v>16</v>
      </c>
      <c r="F62"/>
      <c r="G62"/>
      <c r="H62"/>
      <c r="I62"/>
      <c r="J62"/>
      <c r="K62"/>
      <c r="L62"/>
      <c r="M62"/>
      <c r="N62"/>
      <c r="O62"/>
      <c r="P62"/>
      <c r="Q62"/>
      <c r="R62"/>
      <c r="S62"/>
      <c r="T62"/>
      <c r="U62"/>
      <c r="V62"/>
      <c r="W62"/>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40"/>
      <c r="CB62" s="20"/>
      <c r="CC62" s="20"/>
      <c r="CD62" s="20"/>
      <c r="CE62" s="20"/>
      <c r="CF62"/>
      <c r="CG62"/>
      <c r="CH62"/>
      <c r="CI62"/>
      <c r="CJ62"/>
      <c r="CK62"/>
      <c r="CL62"/>
      <c r="CM62"/>
      <c r="CN62"/>
      <c r="CO62"/>
      <c r="CP62"/>
      <c r="CQ62"/>
      <c r="CR62"/>
      <c r="CS62"/>
      <c r="CT62"/>
      <c r="CU62"/>
      <c r="CV62"/>
      <c r="CW62"/>
      <c r="CX62"/>
      <c r="CY62"/>
      <c r="CZ62"/>
      <c r="DA62"/>
      <c r="DB62"/>
      <c r="DC62"/>
      <c r="DD62"/>
      <c r="DE62"/>
      <c r="DF62"/>
      <c r="DG62"/>
      <c r="DH62"/>
      <c r="DI62"/>
      <c r="DJ62"/>
      <c r="DK62"/>
      <c r="DL62"/>
      <c r="DM62"/>
    </row>
    <row r="63" spans="1:117" s="41" customFormat="1">
      <c r="A63"/>
      <c r="B63"/>
      <c r="C63"/>
      <c r="D63"/>
      <c r="E63"/>
      <c r="F63"/>
      <c r="G63"/>
      <c r="H63"/>
      <c r="I63"/>
      <c r="J63"/>
      <c r="K63"/>
      <c r="L63"/>
      <c r="M63"/>
      <c r="N63"/>
      <c r="O63"/>
      <c r="P63"/>
      <c r="Q63"/>
      <c r="R63"/>
      <c r="S63"/>
      <c r="T63"/>
      <c r="U63"/>
      <c r="V63"/>
      <c r="W63"/>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40"/>
      <c r="CB63" s="20"/>
      <c r="CC63" s="20"/>
      <c r="CD63" s="20"/>
      <c r="CE63" s="20"/>
      <c r="CF63"/>
      <c r="CG63"/>
      <c r="CH63"/>
      <c r="CI63"/>
      <c r="CJ63"/>
      <c r="CK63"/>
      <c r="CL63"/>
      <c r="CM63"/>
      <c r="CN63"/>
      <c r="CO63"/>
      <c r="CP63"/>
      <c r="CQ63"/>
      <c r="CR63"/>
      <c r="CS63"/>
      <c r="CT63"/>
      <c r="CU63"/>
      <c r="CV63"/>
      <c r="CW63"/>
      <c r="CX63"/>
      <c r="CY63"/>
      <c r="CZ63"/>
      <c r="DA63"/>
      <c r="DB63"/>
      <c r="DC63"/>
      <c r="DD63"/>
      <c r="DE63"/>
      <c r="DF63"/>
      <c r="DG63"/>
      <c r="DH63"/>
      <c r="DI63"/>
      <c r="DJ63"/>
      <c r="DK63"/>
      <c r="DL63"/>
      <c r="DM63"/>
    </row>
    <row r="64" spans="1:117" s="41" customFormat="1">
      <c r="A64"/>
      <c r="B64"/>
      <c r="C64"/>
      <c r="D64"/>
      <c r="E64"/>
      <c r="F64"/>
      <c r="G64"/>
      <c r="H64"/>
      <c r="I64"/>
      <c r="J64"/>
      <c r="K64"/>
      <c r="L64"/>
      <c r="M64"/>
      <c r="N64"/>
      <c r="O64"/>
      <c r="P64"/>
      <c r="Q64"/>
      <c r="R64"/>
      <c r="S64"/>
      <c r="T64"/>
      <c r="U64"/>
      <c r="V64"/>
      <c r="W64"/>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40"/>
      <c r="CB64" s="20"/>
      <c r="CC64" s="20"/>
      <c r="CD64" s="20"/>
      <c r="CE64" s="20"/>
      <c r="CF64"/>
      <c r="CG64"/>
      <c r="CH64"/>
      <c r="CI64"/>
      <c r="CJ64"/>
      <c r="CK64"/>
      <c r="CL64"/>
      <c r="CM64"/>
      <c r="CN64"/>
      <c r="CO64"/>
      <c r="CP64"/>
      <c r="CQ64"/>
      <c r="CR64"/>
      <c r="CS64"/>
      <c r="CT64"/>
      <c r="CU64"/>
      <c r="CV64"/>
      <c r="CW64"/>
      <c r="CX64"/>
      <c r="CY64"/>
      <c r="CZ64"/>
      <c r="DA64"/>
      <c r="DB64"/>
      <c r="DC64"/>
      <c r="DD64"/>
      <c r="DE64"/>
      <c r="DF64"/>
      <c r="DG64"/>
      <c r="DH64"/>
      <c r="DI64"/>
      <c r="DJ64"/>
      <c r="DK64"/>
      <c r="DL64"/>
      <c r="DM64"/>
    </row>
    <row r="65" spans="1:117" s="41" customFormat="1">
      <c r="A65"/>
      <c r="B65"/>
      <c r="C65"/>
      <c r="D65"/>
      <c r="E65"/>
      <c r="F65"/>
      <c r="G65"/>
      <c r="H65"/>
      <c r="I65"/>
      <c r="J65"/>
      <c r="K65"/>
      <c r="L65"/>
      <c r="M65"/>
      <c r="N65"/>
      <c r="O65"/>
      <c r="P65"/>
      <c r="Q65"/>
      <c r="R65"/>
      <c r="S65"/>
      <c r="T65"/>
      <c r="U65"/>
      <c r="V65"/>
      <c r="W65"/>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40"/>
      <c r="CB65" s="20"/>
      <c r="CC65" s="20"/>
      <c r="CD65" s="20"/>
      <c r="CE65" s="20"/>
      <c r="CF65"/>
      <c r="CG65"/>
      <c r="CH65"/>
      <c r="CI65"/>
      <c r="CJ65"/>
      <c r="CK65"/>
      <c r="CL65"/>
      <c r="CM65"/>
      <c r="CN65"/>
      <c r="CO65"/>
      <c r="CP65"/>
      <c r="CQ65"/>
      <c r="CR65"/>
      <c r="CS65"/>
      <c r="CT65"/>
      <c r="CU65"/>
      <c r="CV65"/>
      <c r="CW65"/>
      <c r="CX65"/>
      <c r="CY65"/>
      <c r="CZ65"/>
      <c r="DA65"/>
      <c r="DB65"/>
      <c r="DC65"/>
      <c r="DD65"/>
      <c r="DE65"/>
      <c r="DF65"/>
      <c r="DG65"/>
      <c r="DH65"/>
      <c r="DI65"/>
      <c r="DJ65"/>
      <c r="DK65"/>
      <c r="DL65"/>
      <c r="DM65"/>
    </row>
    <row r="66" spans="1:117" s="41" customFormat="1">
      <c r="A66"/>
      <c r="B66"/>
      <c r="C66"/>
      <c r="D66"/>
      <c r="E66"/>
      <c r="F66"/>
      <c r="G66"/>
      <c r="H66"/>
      <c r="I66"/>
      <c r="J66"/>
      <c r="K66"/>
      <c r="L66"/>
      <c r="M66"/>
      <c r="N66"/>
      <c r="O66"/>
      <c r="P66"/>
      <c r="Q66"/>
      <c r="R66"/>
      <c r="S66"/>
      <c r="T66"/>
      <c r="U66"/>
      <c r="V66"/>
      <c r="W66"/>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40"/>
      <c r="CB66" s="20"/>
      <c r="CC66" s="20"/>
      <c r="CD66" s="20"/>
      <c r="CE66" s="20"/>
      <c r="CF66"/>
      <c r="CG66"/>
      <c r="CH66"/>
      <c r="CI66"/>
      <c r="CJ66"/>
      <c r="CK66"/>
      <c r="CL66"/>
      <c r="CM66"/>
      <c r="CN66"/>
      <c r="CO66"/>
      <c r="CP66"/>
      <c r="CQ66"/>
      <c r="CR66"/>
      <c r="CS66"/>
      <c r="CT66"/>
      <c r="CU66"/>
      <c r="CV66"/>
      <c r="CW66"/>
      <c r="CX66"/>
      <c r="CY66"/>
      <c r="CZ66"/>
      <c r="DA66"/>
      <c r="DB66"/>
      <c r="DC66"/>
      <c r="DD66"/>
      <c r="DE66"/>
      <c r="DF66"/>
      <c r="DG66"/>
      <c r="DH66"/>
      <c r="DI66"/>
      <c r="DJ66"/>
      <c r="DK66"/>
      <c r="DL66"/>
      <c r="DM66"/>
    </row>
    <row r="67" spans="1:117" s="41" customFormat="1">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40"/>
      <c r="CB67" s="20"/>
      <c r="CC67" s="20"/>
      <c r="CD67" s="20"/>
      <c r="CE67" s="20"/>
      <c r="CF67"/>
      <c r="CG67"/>
      <c r="CH67"/>
      <c r="CI67"/>
      <c r="CJ67"/>
      <c r="CK67"/>
      <c r="CL67"/>
      <c r="CM67"/>
      <c r="CN67"/>
      <c r="CO67"/>
      <c r="CP67"/>
      <c r="CQ67"/>
      <c r="CR67"/>
      <c r="CS67"/>
      <c r="CT67"/>
      <c r="CU67"/>
      <c r="CV67"/>
      <c r="CW67"/>
      <c r="CX67"/>
      <c r="CY67"/>
      <c r="CZ67"/>
      <c r="DA67"/>
      <c r="DB67"/>
      <c r="DC67"/>
      <c r="DD67"/>
      <c r="DE67"/>
      <c r="DF67"/>
      <c r="DG67"/>
      <c r="DH67"/>
      <c r="DI67"/>
      <c r="DJ67"/>
      <c r="DK67"/>
      <c r="DL67"/>
      <c r="DM67"/>
    </row>
  </sheetData>
  <mergeCells count="4">
    <mergeCell ref="E51:AP51"/>
    <mergeCell ref="E54:AP55"/>
    <mergeCell ref="B52:AO52"/>
    <mergeCell ref="A2:AP13"/>
  </mergeCells>
  <phoneticPr fontId="2"/>
  <pageMargins left="0.70866141732283472" right="0.56999999999999995" top="0.82" bottom="0.1574803149606299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5"/>
  <sheetViews>
    <sheetView zoomScaleNormal="100" zoomScaleSheetLayoutView="100" workbookViewId="0">
      <selection activeCell="I1" sqref="I1"/>
    </sheetView>
  </sheetViews>
  <sheetFormatPr defaultRowHeight="13.5"/>
  <cols>
    <col min="1" max="1" width="3.5" bestFit="1" customWidth="1"/>
    <col min="2" max="2" width="12.5" bestFit="1" customWidth="1"/>
    <col min="3" max="3" width="30.25" customWidth="1"/>
    <col min="4" max="5" width="10.625" customWidth="1"/>
    <col min="6" max="6" width="9.125" bestFit="1" customWidth="1"/>
    <col min="7" max="8" width="10.625" customWidth="1"/>
    <col min="9" max="9" width="9.375" bestFit="1" customWidth="1"/>
    <col min="10" max="10" width="3.375" customWidth="1"/>
    <col min="257" max="257" width="3.5" bestFit="1" customWidth="1"/>
    <col min="258" max="258" width="12.5" bestFit="1" customWidth="1"/>
    <col min="259" max="259" width="30.25" customWidth="1"/>
    <col min="260" max="261" width="10.625" customWidth="1"/>
    <col min="262" max="262" width="9.125" bestFit="1" customWidth="1"/>
    <col min="263" max="264" width="10.625" customWidth="1"/>
    <col min="265" max="265" width="9.375" bestFit="1" customWidth="1"/>
    <col min="266" max="266" width="3.375" customWidth="1"/>
    <col min="513" max="513" width="3.5" bestFit="1" customWidth="1"/>
    <col min="514" max="514" width="12.5" bestFit="1" customWidth="1"/>
    <col min="515" max="515" width="30.25" customWidth="1"/>
    <col min="516" max="517" width="10.625" customWidth="1"/>
    <col min="518" max="518" width="9.125" bestFit="1" customWidth="1"/>
    <col min="519" max="520" width="10.625" customWidth="1"/>
    <col min="521" max="521" width="9.375" bestFit="1" customWidth="1"/>
    <col min="522" max="522" width="3.375" customWidth="1"/>
    <col min="769" max="769" width="3.5" bestFit="1" customWidth="1"/>
    <col min="770" max="770" width="12.5" bestFit="1" customWidth="1"/>
    <col min="771" max="771" width="30.25" customWidth="1"/>
    <col min="772" max="773" width="10.625" customWidth="1"/>
    <col min="774" max="774" width="9.125" bestFit="1" customWidth="1"/>
    <col min="775" max="776" width="10.625" customWidth="1"/>
    <col min="777" max="777" width="9.375" bestFit="1" customWidth="1"/>
    <col min="778" max="778" width="3.375" customWidth="1"/>
    <col min="1025" max="1025" width="3.5" bestFit="1" customWidth="1"/>
    <col min="1026" max="1026" width="12.5" bestFit="1" customWidth="1"/>
    <col min="1027" max="1027" width="30.25" customWidth="1"/>
    <col min="1028" max="1029" width="10.625" customWidth="1"/>
    <col min="1030" max="1030" width="9.125" bestFit="1" customWidth="1"/>
    <col min="1031" max="1032" width="10.625" customWidth="1"/>
    <col min="1033" max="1033" width="9.375" bestFit="1" customWidth="1"/>
    <col min="1034" max="1034" width="3.375" customWidth="1"/>
    <col min="1281" max="1281" width="3.5" bestFit="1" customWidth="1"/>
    <col min="1282" max="1282" width="12.5" bestFit="1" customWidth="1"/>
    <col min="1283" max="1283" width="30.25" customWidth="1"/>
    <col min="1284" max="1285" width="10.625" customWidth="1"/>
    <col min="1286" max="1286" width="9.125" bestFit="1" customWidth="1"/>
    <col min="1287" max="1288" width="10.625" customWidth="1"/>
    <col min="1289" max="1289" width="9.375" bestFit="1" customWidth="1"/>
    <col min="1290" max="1290" width="3.375" customWidth="1"/>
    <col min="1537" max="1537" width="3.5" bestFit="1" customWidth="1"/>
    <col min="1538" max="1538" width="12.5" bestFit="1" customWidth="1"/>
    <col min="1539" max="1539" width="30.25" customWidth="1"/>
    <col min="1540" max="1541" width="10.625" customWidth="1"/>
    <col min="1542" max="1542" width="9.125" bestFit="1" customWidth="1"/>
    <col min="1543" max="1544" width="10.625" customWidth="1"/>
    <col min="1545" max="1545" width="9.375" bestFit="1" customWidth="1"/>
    <col min="1546" max="1546" width="3.375" customWidth="1"/>
    <col min="1793" max="1793" width="3.5" bestFit="1" customWidth="1"/>
    <col min="1794" max="1794" width="12.5" bestFit="1" customWidth="1"/>
    <col min="1795" max="1795" width="30.25" customWidth="1"/>
    <col min="1796" max="1797" width="10.625" customWidth="1"/>
    <col min="1798" max="1798" width="9.125" bestFit="1" customWidth="1"/>
    <col min="1799" max="1800" width="10.625" customWidth="1"/>
    <col min="1801" max="1801" width="9.375" bestFit="1" customWidth="1"/>
    <col min="1802" max="1802" width="3.375" customWidth="1"/>
    <col min="2049" max="2049" width="3.5" bestFit="1" customWidth="1"/>
    <col min="2050" max="2050" width="12.5" bestFit="1" customWidth="1"/>
    <col min="2051" max="2051" width="30.25" customWidth="1"/>
    <col min="2052" max="2053" width="10.625" customWidth="1"/>
    <col min="2054" max="2054" width="9.125" bestFit="1" customWidth="1"/>
    <col min="2055" max="2056" width="10.625" customWidth="1"/>
    <col min="2057" max="2057" width="9.375" bestFit="1" customWidth="1"/>
    <col min="2058" max="2058" width="3.375" customWidth="1"/>
    <col min="2305" max="2305" width="3.5" bestFit="1" customWidth="1"/>
    <col min="2306" max="2306" width="12.5" bestFit="1" customWidth="1"/>
    <col min="2307" max="2307" width="30.25" customWidth="1"/>
    <col min="2308" max="2309" width="10.625" customWidth="1"/>
    <col min="2310" max="2310" width="9.125" bestFit="1" customWidth="1"/>
    <col min="2311" max="2312" width="10.625" customWidth="1"/>
    <col min="2313" max="2313" width="9.375" bestFit="1" customWidth="1"/>
    <col min="2314" max="2314" width="3.375" customWidth="1"/>
    <col min="2561" max="2561" width="3.5" bestFit="1" customWidth="1"/>
    <col min="2562" max="2562" width="12.5" bestFit="1" customWidth="1"/>
    <col min="2563" max="2563" width="30.25" customWidth="1"/>
    <col min="2564" max="2565" width="10.625" customWidth="1"/>
    <col min="2566" max="2566" width="9.125" bestFit="1" customWidth="1"/>
    <col min="2567" max="2568" width="10.625" customWidth="1"/>
    <col min="2569" max="2569" width="9.375" bestFit="1" customWidth="1"/>
    <col min="2570" max="2570" width="3.375" customWidth="1"/>
    <col min="2817" max="2817" width="3.5" bestFit="1" customWidth="1"/>
    <col min="2818" max="2818" width="12.5" bestFit="1" customWidth="1"/>
    <col min="2819" max="2819" width="30.25" customWidth="1"/>
    <col min="2820" max="2821" width="10.625" customWidth="1"/>
    <col min="2822" max="2822" width="9.125" bestFit="1" customWidth="1"/>
    <col min="2823" max="2824" width="10.625" customWidth="1"/>
    <col min="2825" max="2825" width="9.375" bestFit="1" customWidth="1"/>
    <col min="2826" max="2826" width="3.375" customWidth="1"/>
    <col min="3073" max="3073" width="3.5" bestFit="1" customWidth="1"/>
    <col min="3074" max="3074" width="12.5" bestFit="1" customWidth="1"/>
    <col min="3075" max="3075" width="30.25" customWidth="1"/>
    <col min="3076" max="3077" width="10.625" customWidth="1"/>
    <col min="3078" max="3078" width="9.125" bestFit="1" customWidth="1"/>
    <col min="3079" max="3080" width="10.625" customWidth="1"/>
    <col min="3081" max="3081" width="9.375" bestFit="1" customWidth="1"/>
    <col min="3082" max="3082" width="3.375" customWidth="1"/>
    <col min="3329" max="3329" width="3.5" bestFit="1" customWidth="1"/>
    <col min="3330" max="3330" width="12.5" bestFit="1" customWidth="1"/>
    <col min="3331" max="3331" width="30.25" customWidth="1"/>
    <col min="3332" max="3333" width="10.625" customWidth="1"/>
    <col min="3334" max="3334" width="9.125" bestFit="1" customWidth="1"/>
    <col min="3335" max="3336" width="10.625" customWidth="1"/>
    <col min="3337" max="3337" width="9.375" bestFit="1" customWidth="1"/>
    <col min="3338" max="3338" width="3.375" customWidth="1"/>
    <col min="3585" max="3585" width="3.5" bestFit="1" customWidth="1"/>
    <col min="3586" max="3586" width="12.5" bestFit="1" customWidth="1"/>
    <col min="3587" max="3587" width="30.25" customWidth="1"/>
    <col min="3588" max="3589" width="10.625" customWidth="1"/>
    <col min="3590" max="3590" width="9.125" bestFit="1" customWidth="1"/>
    <col min="3591" max="3592" width="10.625" customWidth="1"/>
    <col min="3593" max="3593" width="9.375" bestFit="1" customWidth="1"/>
    <col min="3594" max="3594" width="3.375" customWidth="1"/>
    <col min="3841" max="3841" width="3.5" bestFit="1" customWidth="1"/>
    <col min="3842" max="3842" width="12.5" bestFit="1" customWidth="1"/>
    <col min="3843" max="3843" width="30.25" customWidth="1"/>
    <col min="3844" max="3845" width="10.625" customWidth="1"/>
    <col min="3846" max="3846" width="9.125" bestFit="1" customWidth="1"/>
    <col min="3847" max="3848" width="10.625" customWidth="1"/>
    <col min="3849" max="3849" width="9.375" bestFit="1" customWidth="1"/>
    <col min="3850" max="3850" width="3.375" customWidth="1"/>
    <col min="4097" max="4097" width="3.5" bestFit="1" customWidth="1"/>
    <col min="4098" max="4098" width="12.5" bestFit="1" customWidth="1"/>
    <col min="4099" max="4099" width="30.25" customWidth="1"/>
    <col min="4100" max="4101" width="10.625" customWidth="1"/>
    <col min="4102" max="4102" width="9.125" bestFit="1" customWidth="1"/>
    <col min="4103" max="4104" width="10.625" customWidth="1"/>
    <col min="4105" max="4105" width="9.375" bestFit="1" customWidth="1"/>
    <col min="4106" max="4106" width="3.375" customWidth="1"/>
    <col min="4353" max="4353" width="3.5" bestFit="1" customWidth="1"/>
    <col min="4354" max="4354" width="12.5" bestFit="1" customWidth="1"/>
    <col min="4355" max="4355" width="30.25" customWidth="1"/>
    <col min="4356" max="4357" width="10.625" customWidth="1"/>
    <col min="4358" max="4358" width="9.125" bestFit="1" customWidth="1"/>
    <col min="4359" max="4360" width="10.625" customWidth="1"/>
    <col min="4361" max="4361" width="9.375" bestFit="1" customWidth="1"/>
    <col min="4362" max="4362" width="3.375" customWidth="1"/>
    <col min="4609" max="4609" width="3.5" bestFit="1" customWidth="1"/>
    <col min="4610" max="4610" width="12.5" bestFit="1" customWidth="1"/>
    <col min="4611" max="4611" width="30.25" customWidth="1"/>
    <col min="4612" max="4613" width="10.625" customWidth="1"/>
    <col min="4614" max="4614" width="9.125" bestFit="1" customWidth="1"/>
    <col min="4615" max="4616" width="10.625" customWidth="1"/>
    <col min="4617" max="4617" width="9.375" bestFit="1" customWidth="1"/>
    <col min="4618" max="4618" width="3.375" customWidth="1"/>
    <col min="4865" max="4865" width="3.5" bestFit="1" customWidth="1"/>
    <col min="4866" max="4866" width="12.5" bestFit="1" customWidth="1"/>
    <col min="4867" max="4867" width="30.25" customWidth="1"/>
    <col min="4868" max="4869" width="10.625" customWidth="1"/>
    <col min="4870" max="4870" width="9.125" bestFit="1" customWidth="1"/>
    <col min="4871" max="4872" width="10.625" customWidth="1"/>
    <col min="4873" max="4873" width="9.375" bestFit="1" customWidth="1"/>
    <col min="4874" max="4874" width="3.375" customWidth="1"/>
    <col min="5121" max="5121" width="3.5" bestFit="1" customWidth="1"/>
    <col min="5122" max="5122" width="12.5" bestFit="1" customWidth="1"/>
    <col min="5123" max="5123" width="30.25" customWidth="1"/>
    <col min="5124" max="5125" width="10.625" customWidth="1"/>
    <col min="5126" max="5126" width="9.125" bestFit="1" customWidth="1"/>
    <col min="5127" max="5128" width="10.625" customWidth="1"/>
    <col min="5129" max="5129" width="9.375" bestFit="1" customWidth="1"/>
    <col min="5130" max="5130" width="3.375" customWidth="1"/>
    <col min="5377" max="5377" width="3.5" bestFit="1" customWidth="1"/>
    <col min="5378" max="5378" width="12.5" bestFit="1" customWidth="1"/>
    <col min="5379" max="5379" width="30.25" customWidth="1"/>
    <col min="5380" max="5381" width="10.625" customWidth="1"/>
    <col min="5382" max="5382" width="9.125" bestFit="1" customWidth="1"/>
    <col min="5383" max="5384" width="10.625" customWidth="1"/>
    <col min="5385" max="5385" width="9.375" bestFit="1" customWidth="1"/>
    <col min="5386" max="5386" width="3.375" customWidth="1"/>
    <col min="5633" max="5633" width="3.5" bestFit="1" customWidth="1"/>
    <col min="5634" max="5634" width="12.5" bestFit="1" customWidth="1"/>
    <col min="5635" max="5635" width="30.25" customWidth="1"/>
    <col min="5636" max="5637" width="10.625" customWidth="1"/>
    <col min="5638" max="5638" width="9.125" bestFit="1" customWidth="1"/>
    <col min="5639" max="5640" width="10.625" customWidth="1"/>
    <col min="5641" max="5641" width="9.375" bestFit="1" customWidth="1"/>
    <col min="5642" max="5642" width="3.375" customWidth="1"/>
    <col min="5889" max="5889" width="3.5" bestFit="1" customWidth="1"/>
    <col min="5890" max="5890" width="12.5" bestFit="1" customWidth="1"/>
    <col min="5891" max="5891" width="30.25" customWidth="1"/>
    <col min="5892" max="5893" width="10.625" customWidth="1"/>
    <col min="5894" max="5894" width="9.125" bestFit="1" customWidth="1"/>
    <col min="5895" max="5896" width="10.625" customWidth="1"/>
    <col min="5897" max="5897" width="9.375" bestFit="1" customWidth="1"/>
    <col min="5898" max="5898" width="3.375" customWidth="1"/>
    <col min="6145" max="6145" width="3.5" bestFit="1" customWidth="1"/>
    <col min="6146" max="6146" width="12.5" bestFit="1" customWidth="1"/>
    <col min="6147" max="6147" width="30.25" customWidth="1"/>
    <col min="6148" max="6149" width="10.625" customWidth="1"/>
    <col min="6150" max="6150" width="9.125" bestFit="1" customWidth="1"/>
    <col min="6151" max="6152" width="10.625" customWidth="1"/>
    <col min="6153" max="6153" width="9.375" bestFit="1" customWidth="1"/>
    <col min="6154" max="6154" width="3.375" customWidth="1"/>
    <col min="6401" max="6401" width="3.5" bestFit="1" customWidth="1"/>
    <col min="6402" max="6402" width="12.5" bestFit="1" customWidth="1"/>
    <col min="6403" max="6403" width="30.25" customWidth="1"/>
    <col min="6404" max="6405" width="10.625" customWidth="1"/>
    <col min="6406" max="6406" width="9.125" bestFit="1" customWidth="1"/>
    <col min="6407" max="6408" width="10.625" customWidth="1"/>
    <col min="6409" max="6409" width="9.375" bestFit="1" customWidth="1"/>
    <col min="6410" max="6410" width="3.375" customWidth="1"/>
    <col min="6657" max="6657" width="3.5" bestFit="1" customWidth="1"/>
    <col min="6658" max="6658" width="12.5" bestFit="1" customWidth="1"/>
    <col min="6659" max="6659" width="30.25" customWidth="1"/>
    <col min="6660" max="6661" width="10.625" customWidth="1"/>
    <col min="6662" max="6662" width="9.125" bestFit="1" customWidth="1"/>
    <col min="6663" max="6664" width="10.625" customWidth="1"/>
    <col min="6665" max="6665" width="9.375" bestFit="1" customWidth="1"/>
    <col min="6666" max="6666" width="3.375" customWidth="1"/>
    <col min="6913" max="6913" width="3.5" bestFit="1" customWidth="1"/>
    <col min="6914" max="6914" width="12.5" bestFit="1" customWidth="1"/>
    <col min="6915" max="6915" width="30.25" customWidth="1"/>
    <col min="6916" max="6917" width="10.625" customWidth="1"/>
    <col min="6918" max="6918" width="9.125" bestFit="1" customWidth="1"/>
    <col min="6919" max="6920" width="10.625" customWidth="1"/>
    <col min="6921" max="6921" width="9.375" bestFit="1" customWidth="1"/>
    <col min="6922" max="6922" width="3.375" customWidth="1"/>
    <col min="7169" max="7169" width="3.5" bestFit="1" customWidth="1"/>
    <col min="7170" max="7170" width="12.5" bestFit="1" customWidth="1"/>
    <col min="7171" max="7171" width="30.25" customWidth="1"/>
    <col min="7172" max="7173" width="10.625" customWidth="1"/>
    <col min="7174" max="7174" width="9.125" bestFit="1" customWidth="1"/>
    <col min="7175" max="7176" width="10.625" customWidth="1"/>
    <col min="7177" max="7177" width="9.375" bestFit="1" customWidth="1"/>
    <col min="7178" max="7178" width="3.375" customWidth="1"/>
    <col min="7425" max="7425" width="3.5" bestFit="1" customWidth="1"/>
    <col min="7426" max="7426" width="12.5" bestFit="1" customWidth="1"/>
    <col min="7427" max="7427" width="30.25" customWidth="1"/>
    <col min="7428" max="7429" width="10.625" customWidth="1"/>
    <col min="7430" max="7430" width="9.125" bestFit="1" customWidth="1"/>
    <col min="7431" max="7432" width="10.625" customWidth="1"/>
    <col min="7433" max="7433" width="9.375" bestFit="1" customWidth="1"/>
    <col min="7434" max="7434" width="3.375" customWidth="1"/>
    <col min="7681" max="7681" width="3.5" bestFit="1" customWidth="1"/>
    <col min="7682" max="7682" width="12.5" bestFit="1" customWidth="1"/>
    <col min="7683" max="7683" width="30.25" customWidth="1"/>
    <col min="7684" max="7685" width="10.625" customWidth="1"/>
    <col min="7686" max="7686" width="9.125" bestFit="1" customWidth="1"/>
    <col min="7687" max="7688" width="10.625" customWidth="1"/>
    <col min="7689" max="7689" width="9.375" bestFit="1" customWidth="1"/>
    <col min="7690" max="7690" width="3.375" customWidth="1"/>
    <col min="7937" max="7937" width="3.5" bestFit="1" customWidth="1"/>
    <col min="7938" max="7938" width="12.5" bestFit="1" customWidth="1"/>
    <col min="7939" max="7939" width="30.25" customWidth="1"/>
    <col min="7940" max="7941" width="10.625" customWidth="1"/>
    <col min="7942" max="7942" width="9.125" bestFit="1" customWidth="1"/>
    <col min="7943" max="7944" width="10.625" customWidth="1"/>
    <col min="7945" max="7945" width="9.375" bestFit="1" customWidth="1"/>
    <col min="7946" max="7946" width="3.375" customWidth="1"/>
    <col min="8193" max="8193" width="3.5" bestFit="1" customWidth="1"/>
    <col min="8194" max="8194" width="12.5" bestFit="1" customWidth="1"/>
    <col min="8195" max="8195" width="30.25" customWidth="1"/>
    <col min="8196" max="8197" width="10.625" customWidth="1"/>
    <col min="8198" max="8198" width="9.125" bestFit="1" customWidth="1"/>
    <col min="8199" max="8200" width="10.625" customWidth="1"/>
    <col min="8201" max="8201" width="9.375" bestFit="1" customWidth="1"/>
    <col min="8202" max="8202" width="3.375" customWidth="1"/>
    <col min="8449" max="8449" width="3.5" bestFit="1" customWidth="1"/>
    <col min="8450" max="8450" width="12.5" bestFit="1" customWidth="1"/>
    <col min="8451" max="8451" width="30.25" customWidth="1"/>
    <col min="8452" max="8453" width="10.625" customWidth="1"/>
    <col min="8454" max="8454" width="9.125" bestFit="1" customWidth="1"/>
    <col min="8455" max="8456" width="10.625" customWidth="1"/>
    <col min="8457" max="8457" width="9.375" bestFit="1" customWidth="1"/>
    <col min="8458" max="8458" width="3.375" customWidth="1"/>
    <col min="8705" max="8705" width="3.5" bestFit="1" customWidth="1"/>
    <col min="8706" max="8706" width="12.5" bestFit="1" customWidth="1"/>
    <col min="8707" max="8707" width="30.25" customWidth="1"/>
    <col min="8708" max="8709" width="10.625" customWidth="1"/>
    <col min="8710" max="8710" width="9.125" bestFit="1" customWidth="1"/>
    <col min="8711" max="8712" width="10.625" customWidth="1"/>
    <col min="8713" max="8713" width="9.375" bestFit="1" customWidth="1"/>
    <col min="8714" max="8714" width="3.375" customWidth="1"/>
    <col min="8961" max="8961" width="3.5" bestFit="1" customWidth="1"/>
    <col min="8962" max="8962" width="12.5" bestFit="1" customWidth="1"/>
    <col min="8963" max="8963" width="30.25" customWidth="1"/>
    <col min="8964" max="8965" width="10.625" customWidth="1"/>
    <col min="8966" max="8966" width="9.125" bestFit="1" customWidth="1"/>
    <col min="8967" max="8968" width="10.625" customWidth="1"/>
    <col min="8969" max="8969" width="9.375" bestFit="1" customWidth="1"/>
    <col min="8970" max="8970" width="3.375" customWidth="1"/>
    <col min="9217" max="9217" width="3.5" bestFit="1" customWidth="1"/>
    <col min="9218" max="9218" width="12.5" bestFit="1" customWidth="1"/>
    <col min="9219" max="9219" width="30.25" customWidth="1"/>
    <col min="9220" max="9221" width="10.625" customWidth="1"/>
    <col min="9222" max="9222" width="9.125" bestFit="1" customWidth="1"/>
    <col min="9223" max="9224" width="10.625" customWidth="1"/>
    <col min="9225" max="9225" width="9.375" bestFit="1" customWidth="1"/>
    <col min="9226" max="9226" width="3.375" customWidth="1"/>
    <col min="9473" max="9473" width="3.5" bestFit="1" customWidth="1"/>
    <col min="9474" max="9474" width="12.5" bestFit="1" customWidth="1"/>
    <col min="9475" max="9475" width="30.25" customWidth="1"/>
    <col min="9476" max="9477" width="10.625" customWidth="1"/>
    <col min="9478" max="9478" width="9.125" bestFit="1" customWidth="1"/>
    <col min="9479" max="9480" width="10.625" customWidth="1"/>
    <col min="9481" max="9481" width="9.375" bestFit="1" customWidth="1"/>
    <col min="9482" max="9482" width="3.375" customWidth="1"/>
    <col min="9729" max="9729" width="3.5" bestFit="1" customWidth="1"/>
    <col min="9730" max="9730" width="12.5" bestFit="1" customWidth="1"/>
    <col min="9731" max="9731" width="30.25" customWidth="1"/>
    <col min="9732" max="9733" width="10.625" customWidth="1"/>
    <col min="9734" max="9734" width="9.125" bestFit="1" customWidth="1"/>
    <col min="9735" max="9736" width="10.625" customWidth="1"/>
    <col min="9737" max="9737" width="9.375" bestFit="1" customWidth="1"/>
    <col min="9738" max="9738" width="3.375" customWidth="1"/>
    <col min="9985" max="9985" width="3.5" bestFit="1" customWidth="1"/>
    <col min="9986" max="9986" width="12.5" bestFit="1" customWidth="1"/>
    <col min="9987" max="9987" width="30.25" customWidth="1"/>
    <col min="9988" max="9989" width="10.625" customWidth="1"/>
    <col min="9990" max="9990" width="9.125" bestFit="1" customWidth="1"/>
    <col min="9991" max="9992" width="10.625" customWidth="1"/>
    <col min="9993" max="9993" width="9.375" bestFit="1" customWidth="1"/>
    <col min="9994" max="9994" width="3.375" customWidth="1"/>
    <col min="10241" max="10241" width="3.5" bestFit="1" customWidth="1"/>
    <col min="10242" max="10242" width="12.5" bestFit="1" customWidth="1"/>
    <col min="10243" max="10243" width="30.25" customWidth="1"/>
    <col min="10244" max="10245" width="10.625" customWidth="1"/>
    <col min="10246" max="10246" width="9.125" bestFit="1" customWidth="1"/>
    <col min="10247" max="10248" width="10.625" customWidth="1"/>
    <col min="10249" max="10249" width="9.375" bestFit="1" customWidth="1"/>
    <col min="10250" max="10250" width="3.375" customWidth="1"/>
    <col min="10497" max="10497" width="3.5" bestFit="1" customWidth="1"/>
    <col min="10498" max="10498" width="12.5" bestFit="1" customWidth="1"/>
    <col min="10499" max="10499" width="30.25" customWidth="1"/>
    <col min="10500" max="10501" width="10.625" customWidth="1"/>
    <col min="10502" max="10502" width="9.125" bestFit="1" customWidth="1"/>
    <col min="10503" max="10504" width="10.625" customWidth="1"/>
    <col min="10505" max="10505" width="9.375" bestFit="1" customWidth="1"/>
    <col min="10506" max="10506" width="3.375" customWidth="1"/>
    <col min="10753" max="10753" width="3.5" bestFit="1" customWidth="1"/>
    <col min="10754" max="10754" width="12.5" bestFit="1" customWidth="1"/>
    <col min="10755" max="10755" width="30.25" customWidth="1"/>
    <col min="10756" max="10757" width="10.625" customWidth="1"/>
    <col min="10758" max="10758" width="9.125" bestFit="1" customWidth="1"/>
    <col min="10759" max="10760" width="10.625" customWidth="1"/>
    <col min="10761" max="10761" width="9.375" bestFit="1" customWidth="1"/>
    <col min="10762" max="10762" width="3.375" customWidth="1"/>
    <col min="11009" max="11009" width="3.5" bestFit="1" customWidth="1"/>
    <col min="11010" max="11010" width="12.5" bestFit="1" customWidth="1"/>
    <col min="11011" max="11011" width="30.25" customWidth="1"/>
    <col min="11012" max="11013" width="10.625" customWidth="1"/>
    <col min="11014" max="11014" width="9.125" bestFit="1" customWidth="1"/>
    <col min="11015" max="11016" width="10.625" customWidth="1"/>
    <col min="11017" max="11017" width="9.375" bestFit="1" customWidth="1"/>
    <col min="11018" max="11018" width="3.375" customWidth="1"/>
    <col min="11265" max="11265" width="3.5" bestFit="1" customWidth="1"/>
    <col min="11266" max="11266" width="12.5" bestFit="1" customWidth="1"/>
    <col min="11267" max="11267" width="30.25" customWidth="1"/>
    <col min="11268" max="11269" width="10.625" customWidth="1"/>
    <col min="11270" max="11270" width="9.125" bestFit="1" customWidth="1"/>
    <col min="11271" max="11272" width="10.625" customWidth="1"/>
    <col min="11273" max="11273" width="9.375" bestFit="1" customWidth="1"/>
    <col min="11274" max="11274" width="3.375" customWidth="1"/>
    <col min="11521" max="11521" width="3.5" bestFit="1" customWidth="1"/>
    <col min="11522" max="11522" width="12.5" bestFit="1" customWidth="1"/>
    <col min="11523" max="11523" width="30.25" customWidth="1"/>
    <col min="11524" max="11525" width="10.625" customWidth="1"/>
    <col min="11526" max="11526" width="9.125" bestFit="1" customWidth="1"/>
    <col min="11527" max="11528" width="10.625" customWidth="1"/>
    <col min="11529" max="11529" width="9.375" bestFit="1" customWidth="1"/>
    <col min="11530" max="11530" width="3.375" customWidth="1"/>
    <col min="11777" max="11777" width="3.5" bestFit="1" customWidth="1"/>
    <col min="11778" max="11778" width="12.5" bestFit="1" customWidth="1"/>
    <col min="11779" max="11779" width="30.25" customWidth="1"/>
    <col min="11780" max="11781" width="10.625" customWidth="1"/>
    <col min="11782" max="11782" width="9.125" bestFit="1" customWidth="1"/>
    <col min="11783" max="11784" width="10.625" customWidth="1"/>
    <col min="11785" max="11785" width="9.375" bestFit="1" customWidth="1"/>
    <col min="11786" max="11786" width="3.375" customWidth="1"/>
    <col min="12033" max="12033" width="3.5" bestFit="1" customWidth="1"/>
    <col min="12034" max="12034" width="12.5" bestFit="1" customWidth="1"/>
    <col min="12035" max="12035" width="30.25" customWidth="1"/>
    <col min="12036" max="12037" width="10.625" customWidth="1"/>
    <col min="12038" max="12038" width="9.125" bestFit="1" customWidth="1"/>
    <col min="12039" max="12040" width="10.625" customWidth="1"/>
    <col min="12041" max="12041" width="9.375" bestFit="1" customWidth="1"/>
    <col min="12042" max="12042" width="3.375" customWidth="1"/>
    <col min="12289" max="12289" width="3.5" bestFit="1" customWidth="1"/>
    <col min="12290" max="12290" width="12.5" bestFit="1" customWidth="1"/>
    <col min="12291" max="12291" width="30.25" customWidth="1"/>
    <col min="12292" max="12293" width="10.625" customWidth="1"/>
    <col min="12294" max="12294" width="9.125" bestFit="1" customWidth="1"/>
    <col min="12295" max="12296" width="10.625" customWidth="1"/>
    <col min="12297" max="12297" width="9.375" bestFit="1" customWidth="1"/>
    <col min="12298" max="12298" width="3.375" customWidth="1"/>
    <col min="12545" max="12545" width="3.5" bestFit="1" customWidth="1"/>
    <col min="12546" max="12546" width="12.5" bestFit="1" customWidth="1"/>
    <col min="12547" max="12547" width="30.25" customWidth="1"/>
    <col min="12548" max="12549" width="10.625" customWidth="1"/>
    <col min="12550" max="12550" width="9.125" bestFit="1" customWidth="1"/>
    <col min="12551" max="12552" width="10.625" customWidth="1"/>
    <col min="12553" max="12553" width="9.375" bestFit="1" customWidth="1"/>
    <col min="12554" max="12554" width="3.375" customWidth="1"/>
    <col min="12801" max="12801" width="3.5" bestFit="1" customWidth="1"/>
    <col min="12802" max="12802" width="12.5" bestFit="1" customWidth="1"/>
    <col min="12803" max="12803" width="30.25" customWidth="1"/>
    <col min="12804" max="12805" width="10.625" customWidth="1"/>
    <col min="12806" max="12806" width="9.125" bestFit="1" customWidth="1"/>
    <col min="12807" max="12808" width="10.625" customWidth="1"/>
    <col min="12809" max="12809" width="9.375" bestFit="1" customWidth="1"/>
    <col min="12810" max="12810" width="3.375" customWidth="1"/>
    <col min="13057" max="13057" width="3.5" bestFit="1" customWidth="1"/>
    <col min="13058" max="13058" width="12.5" bestFit="1" customWidth="1"/>
    <col min="13059" max="13059" width="30.25" customWidth="1"/>
    <col min="13060" max="13061" width="10.625" customWidth="1"/>
    <col min="13062" max="13062" width="9.125" bestFit="1" customWidth="1"/>
    <col min="13063" max="13064" width="10.625" customWidth="1"/>
    <col min="13065" max="13065" width="9.375" bestFit="1" customWidth="1"/>
    <col min="13066" max="13066" width="3.375" customWidth="1"/>
    <col min="13313" max="13313" width="3.5" bestFit="1" customWidth="1"/>
    <col min="13314" max="13314" width="12.5" bestFit="1" customWidth="1"/>
    <col min="13315" max="13315" width="30.25" customWidth="1"/>
    <col min="13316" max="13317" width="10.625" customWidth="1"/>
    <col min="13318" max="13318" width="9.125" bestFit="1" customWidth="1"/>
    <col min="13319" max="13320" width="10.625" customWidth="1"/>
    <col min="13321" max="13321" width="9.375" bestFit="1" customWidth="1"/>
    <col min="13322" max="13322" width="3.375" customWidth="1"/>
    <col min="13569" max="13569" width="3.5" bestFit="1" customWidth="1"/>
    <col min="13570" max="13570" width="12.5" bestFit="1" customWidth="1"/>
    <col min="13571" max="13571" width="30.25" customWidth="1"/>
    <col min="13572" max="13573" width="10.625" customWidth="1"/>
    <col min="13574" max="13574" width="9.125" bestFit="1" customWidth="1"/>
    <col min="13575" max="13576" width="10.625" customWidth="1"/>
    <col min="13577" max="13577" width="9.375" bestFit="1" customWidth="1"/>
    <col min="13578" max="13578" width="3.375" customWidth="1"/>
    <col min="13825" max="13825" width="3.5" bestFit="1" customWidth="1"/>
    <col min="13826" max="13826" width="12.5" bestFit="1" customWidth="1"/>
    <col min="13827" max="13827" width="30.25" customWidth="1"/>
    <col min="13828" max="13829" width="10.625" customWidth="1"/>
    <col min="13830" max="13830" width="9.125" bestFit="1" customWidth="1"/>
    <col min="13831" max="13832" width="10.625" customWidth="1"/>
    <col min="13833" max="13833" width="9.375" bestFit="1" customWidth="1"/>
    <col min="13834" max="13834" width="3.375" customWidth="1"/>
    <col min="14081" max="14081" width="3.5" bestFit="1" customWidth="1"/>
    <col min="14082" max="14082" width="12.5" bestFit="1" customWidth="1"/>
    <col min="14083" max="14083" width="30.25" customWidth="1"/>
    <col min="14084" max="14085" width="10.625" customWidth="1"/>
    <col min="14086" max="14086" width="9.125" bestFit="1" customWidth="1"/>
    <col min="14087" max="14088" width="10.625" customWidth="1"/>
    <col min="14089" max="14089" width="9.375" bestFit="1" customWidth="1"/>
    <col min="14090" max="14090" width="3.375" customWidth="1"/>
    <col min="14337" max="14337" width="3.5" bestFit="1" customWidth="1"/>
    <col min="14338" max="14338" width="12.5" bestFit="1" customWidth="1"/>
    <col min="14339" max="14339" width="30.25" customWidth="1"/>
    <col min="14340" max="14341" width="10.625" customWidth="1"/>
    <col min="14342" max="14342" width="9.125" bestFit="1" customWidth="1"/>
    <col min="14343" max="14344" width="10.625" customWidth="1"/>
    <col min="14345" max="14345" width="9.375" bestFit="1" customWidth="1"/>
    <col min="14346" max="14346" width="3.375" customWidth="1"/>
    <col min="14593" max="14593" width="3.5" bestFit="1" customWidth="1"/>
    <col min="14594" max="14594" width="12.5" bestFit="1" customWidth="1"/>
    <col min="14595" max="14595" width="30.25" customWidth="1"/>
    <col min="14596" max="14597" width="10.625" customWidth="1"/>
    <col min="14598" max="14598" width="9.125" bestFit="1" customWidth="1"/>
    <col min="14599" max="14600" width="10.625" customWidth="1"/>
    <col min="14601" max="14601" width="9.375" bestFit="1" customWidth="1"/>
    <col min="14602" max="14602" width="3.375" customWidth="1"/>
    <col min="14849" max="14849" width="3.5" bestFit="1" customWidth="1"/>
    <col min="14850" max="14850" width="12.5" bestFit="1" customWidth="1"/>
    <col min="14851" max="14851" width="30.25" customWidth="1"/>
    <col min="14852" max="14853" width="10.625" customWidth="1"/>
    <col min="14854" max="14854" width="9.125" bestFit="1" customWidth="1"/>
    <col min="14855" max="14856" width="10.625" customWidth="1"/>
    <col min="14857" max="14857" width="9.375" bestFit="1" customWidth="1"/>
    <col min="14858" max="14858" width="3.375" customWidth="1"/>
    <col min="15105" max="15105" width="3.5" bestFit="1" customWidth="1"/>
    <col min="15106" max="15106" width="12.5" bestFit="1" customWidth="1"/>
    <col min="15107" max="15107" width="30.25" customWidth="1"/>
    <col min="15108" max="15109" width="10.625" customWidth="1"/>
    <col min="15110" max="15110" width="9.125" bestFit="1" customWidth="1"/>
    <col min="15111" max="15112" width="10.625" customWidth="1"/>
    <col min="15113" max="15113" width="9.375" bestFit="1" customWidth="1"/>
    <col min="15114" max="15114" width="3.375" customWidth="1"/>
    <col min="15361" max="15361" width="3.5" bestFit="1" customWidth="1"/>
    <col min="15362" max="15362" width="12.5" bestFit="1" customWidth="1"/>
    <col min="15363" max="15363" width="30.25" customWidth="1"/>
    <col min="15364" max="15365" width="10.625" customWidth="1"/>
    <col min="15366" max="15366" width="9.125" bestFit="1" customWidth="1"/>
    <col min="15367" max="15368" width="10.625" customWidth="1"/>
    <col min="15369" max="15369" width="9.375" bestFit="1" customWidth="1"/>
    <col min="15370" max="15370" width="3.375" customWidth="1"/>
    <col min="15617" max="15617" width="3.5" bestFit="1" customWidth="1"/>
    <col min="15618" max="15618" width="12.5" bestFit="1" customWidth="1"/>
    <col min="15619" max="15619" width="30.25" customWidth="1"/>
    <col min="15620" max="15621" width="10.625" customWidth="1"/>
    <col min="15622" max="15622" width="9.125" bestFit="1" customWidth="1"/>
    <col min="15623" max="15624" width="10.625" customWidth="1"/>
    <col min="15625" max="15625" width="9.375" bestFit="1" customWidth="1"/>
    <col min="15626" max="15626" width="3.375" customWidth="1"/>
    <col min="15873" max="15873" width="3.5" bestFit="1" customWidth="1"/>
    <col min="15874" max="15874" width="12.5" bestFit="1" customWidth="1"/>
    <col min="15875" max="15875" width="30.25" customWidth="1"/>
    <col min="15876" max="15877" width="10.625" customWidth="1"/>
    <col min="15878" max="15878" width="9.125" bestFit="1" customWidth="1"/>
    <col min="15879" max="15880" width="10.625" customWidth="1"/>
    <col min="15881" max="15881" width="9.375" bestFit="1" customWidth="1"/>
    <col min="15882" max="15882" width="3.375" customWidth="1"/>
    <col min="16129" max="16129" width="3.5" bestFit="1" customWidth="1"/>
    <col min="16130" max="16130" width="12.5" bestFit="1" customWidth="1"/>
    <col min="16131" max="16131" width="30.25" customWidth="1"/>
    <col min="16132" max="16133" width="10.625" customWidth="1"/>
    <col min="16134" max="16134" width="9.125" bestFit="1" customWidth="1"/>
    <col min="16135" max="16136" width="10.625" customWidth="1"/>
    <col min="16137" max="16137" width="9.375" bestFit="1" customWidth="1"/>
    <col min="16138" max="16138" width="3.375" customWidth="1"/>
  </cols>
  <sheetData>
    <row r="1" spans="1:9" ht="27.75" customHeight="1">
      <c r="A1" s="343" t="s">
        <v>96</v>
      </c>
      <c r="B1" s="343"/>
      <c r="C1" s="343"/>
      <c r="D1" s="343"/>
      <c r="E1" s="343"/>
      <c r="F1" s="343"/>
      <c r="G1" s="343"/>
      <c r="H1" s="343"/>
      <c r="I1" s="90"/>
    </row>
    <row r="2" spans="1:9" ht="14.25" customHeight="1">
      <c r="A2" s="140"/>
      <c r="B2" s="34" t="s">
        <v>169</v>
      </c>
      <c r="C2" s="140"/>
      <c r="D2" s="140"/>
      <c r="E2" s="140"/>
      <c r="F2" s="140"/>
      <c r="G2" s="140"/>
      <c r="H2" s="140"/>
      <c r="I2" s="140"/>
    </row>
    <row r="3" spans="1:9" ht="8.25" customHeight="1">
      <c r="A3" s="140"/>
      <c r="B3" s="34"/>
      <c r="C3" s="140"/>
      <c r="D3" s="140"/>
      <c r="E3" s="140"/>
      <c r="F3" s="140"/>
      <c r="G3" s="140"/>
      <c r="H3" s="140"/>
      <c r="I3" s="140"/>
    </row>
    <row r="4" spans="1:9">
      <c r="A4" s="76">
        <v>1</v>
      </c>
      <c r="B4" s="34" t="s">
        <v>61</v>
      </c>
      <c r="C4" s="77"/>
      <c r="D4" s="77"/>
      <c r="E4" s="77"/>
      <c r="F4" s="77"/>
      <c r="G4" s="77"/>
      <c r="H4" s="76"/>
      <c r="I4" s="76"/>
    </row>
    <row r="5" spans="1:9" ht="27" customHeight="1">
      <c r="A5" s="76"/>
      <c r="B5" s="344" t="s">
        <v>62</v>
      </c>
      <c r="C5" s="345"/>
      <c r="D5" s="345"/>
      <c r="E5" s="345"/>
      <c r="F5" s="345"/>
      <c r="G5" s="345"/>
      <c r="H5" s="345"/>
      <c r="I5" s="91"/>
    </row>
    <row r="6" spans="1:9" ht="13.5" customHeight="1">
      <c r="A6" s="76"/>
      <c r="B6" s="344" t="s">
        <v>63</v>
      </c>
      <c r="C6" s="345"/>
      <c r="D6" s="345"/>
      <c r="E6" s="345"/>
      <c r="F6" s="345"/>
      <c r="G6" s="345"/>
      <c r="H6" s="345"/>
      <c r="I6" s="91"/>
    </row>
    <row r="7" spans="1:9" ht="13.5" customHeight="1">
      <c r="A7" s="76"/>
      <c r="B7" s="78" t="s">
        <v>97</v>
      </c>
      <c r="C7" s="91"/>
      <c r="D7" s="91"/>
      <c r="E7" s="91"/>
      <c r="F7" s="91"/>
      <c r="G7" s="91"/>
      <c r="H7" s="91"/>
      <c r="I7" s="91"/>
    </row>
    <row r="8" spans="1:9" ht="13.5" customHeight="1">
      <c r="A8" s="76"/>
      <c r="B8" s="344" t="s">
        <v>64</v>
      </c>
      <c r="C8" s="344"/>
      <c r="D8" s="344"/>
      <c r="E8" s="344"/>
      <c r="F8" s="344"/>
      <c r="G8" s="344"/>
      <c r="H8" s="344"/>
      <c r="I8" s="91"/>
    </row>
    <row r="9" spans="1:9">
      <c r="A9" s="76"/>
      <c r="B9" s="346" t="s">
        <v>65</v>
      </c>
      <c r="C9" s="346"/>
      <c r="D9" s="346"/>
      <c r="E9" s="346"/>
      <c r="F9" s="346"/>
      <c r="G9" s="346"/>
      <c r="H9" s="346"/>
      <c r="I9" s="89"/>
    </row>
    <row r="10" spans="1:9" s="84" customFormat="1" ht="12" customHeight="1">
      <c r="A10" s="109"/>
      <c r="B10" s="110"/>
      <c r="C10" s="110"/>
      <c r="D10" s="110"/>
      <c r="E10" s="110"/>
      <c r="F10" s="110"/>
      <c r="G10" s="109" t="s">
        <v>66</v>
      </c>
      <c r="I10" s="111"/>
    </row>
    <row r="11" spans="1:9" ht="12" customHeight="1">
      <c r="A11" s="77"/>
      <c r="B11" s="337" t="s">
        <v>67</v>
      </c>
      <c r="C11" s="338"/>
      <c r="D11" s="341" t="s">
        <v>68</v>
      </c>
      <c r="E11" s="342"/>
      <c r="F11" s="100" t="s">
        <v>69</v>
      </c>
      <c r="G11" s="101" t="s">
        <v>70</v>
      </c>
      <c r="H11" s="79"/>
      <c r="I11" s="80"/>
    </row>
    <row r="12" spans="1:9" ht="12" customHeight="1">
      <c r="A12" s="77"/>
      <c r="B12" s="339"/>
      <c r="C12" s="340"/>
      <c r="D12" s="100" t="s">
        <v>71</v>
      </c>
      <c r="E12" s="102" t="s">
        <v>72</v>
      </c>
      <c r="F12" s="100" t="s">
        <v>73</v>
      </c>
      <c r="G12" s="103" t="s">
        <v>98</v>
      </c>
      <c r="H12" s="79"/>
      <c r="I12" s="80"/>
    </row>
    <row r="13" spans="1:9" ht="12" customHeight="1">
      <c r="A13" s="81"/>
      <c r="B13" s="104">
        <v>16</v>
      </c>
      <c r="C13" s="105" t="s">
        <v>99</v>
      </c>
      <c r="D13" s="106">
        <v>9691</v>
      </c>
      <c r="E13" s="107">
        <v>10</v>
      </c>
      <c r="F13" s="106">
        <v>5776</v>
      </c>
      <c r="G13" s="108">
        <f t="shared" ref="G13:G29" si="0">ROUND(F13/D13,3)</f>
        <v>0.59599999999999997</v>
      </c>
      <c r="H13" s="82"/>
      <c r="I13" s="83"/>
    </row>
    <row r="14" spans="1:9" ht="12" customHeight="1">
      <c r="A14" s="77"/>
      <c r="B14" s="104">
        <v>16</v>
      </c>
      <c r="C14" s="105" t="s">
        <v>100</v>
      </c>
      <c r="D14" s="106">
        <v>9171</v>
      </c>
      <c r="E14" s="107">
        <v>10</v>
      </c>
      <c r="F14" s="106">
        <v>5589</v>
      </c>
      <c r="G14" s="108">
        <f t="shared" si="0"/>
        <v>0.60899999999999999</v>
      </c>
      <c r="H14" s="82"/>
      <c r="I14" s="83"/>
    </row>
    <row r="15" spans="1:9" ht="12" customHeight="1">
      <c r="A15" s="77"/>
      <c r="B15" s="104">
        <v>16</v>
      </c>
      <c r="C15" s="105" t="s">
        <v>101</v>
      </c>
      <c r="D15" s="106">
        <v>9051</v>
      </c>
      <c r="E15" s="107">
        <v>10</v>
      </c>
      <c r="F15" s="106">
        <v>5509</v>
      </c>
      <c r="G15" s="108">
        <f t="shared" si="0"/>
        <v>0.60899999999999999</v>
      </c>
      <c r="H15" s="82"/>
      <c r="I15" s="83"/>
    </row>
    <row r="16" spans="1:9" ht="12" customHeight="1">
      <c r="A16" s="81"/>
      <c r="B16" s="104">
        <v>16</v>
      </c>
      <c r="C16" s="105" t="s">
        <v>102</v>
      </c>
      <c r="D16" s="106">
        <v>18636</v>
      </c>
      <c r="E16" s="107">
        <v>10</v>
      </c>
      <c r="F16" s="106">
        <v>11365</v>
      </c>
      <c r="G16" s="108">
        <f t="shared" si="0"/>
        <v>0.61</v>
      </c>
      <c r="H16" s="82"/>
      <c r="I16" s="83"/>
    </row>
    <row r="17" spans="1:9" ht="12" customHeight="1">
      <c r="A17" s="81"/>
      <c r="B17" s="104">
        <v>16</v>
      </c>
      <c r="C17" s="105" t="s">
        <v>103</v>
      </c>
      <c r="D17" s="106">
        <v>17040</v>
      </c>
      <c r="E17" s="107">
        <v>10</v>
      </c>
      <c r="F17" s="106">
        <v>10385</v>
      </c>
      <c r="G17" s="108">
        <f t="shared" si="0"/>
        <v>0.60899999999999999</v>
      </c>
      <c r="H17" s="82"/>
      <c r="I17" s="83"/>
    </row>
    <row r="18" spans="1:9" ht="12" customHeight="1">
      <c r="A18" s="77"/>
      <c r="B18" s="104">
        <v>16</v>
      </c>
      <c r="C18" s="105" t="s">
        <v>104</v>
      </c>
      <c r="D18" s="106">
        <v>17514</v>
      </c>
      <c r="E18" s="107">
        <v>10</v>
      </c>
      <c r="F18" s="106">
        <v>10679</v>
      </c>
      <c r="G18" s="108">
        <f t="shared" si="0"/>
        <v>0.61</v>
      </c>
      <c r="H18" s="82"/>
      <c r="I18" s="83"/>
    </row>
    <row r="19" spans="1:9" ht="12" customHeight="1">
      <c r="A19" s="81"/>
      <c r="B19" s="104">
        <v>16</v>
      </c>
      <c r="C19" s="105" t="s">
        <v>105</v>
      </c>
      <c r="D19" s="106">
        <v>4205</v>
      </c>
      <c r="E19" s="107">
        <v>10</v>
      </c>
      <c r="F19" s="106">
        <v>2560</v>
      </c>
      <c r="G19" s="108">
        <f>ROUND(F19/D19,3)</f>
        <v>0.60899999999999999</v>
      </c>
      <c r="H19" s="82"/>
      <c r="I19" s="83"/>
    </row>
    <row r="20" spans="1:9" ht="12" customHeight="1">
      <c r="A20" s="77"/>
      <c r="B20" s="104">
        <v>16</v>
      </c>
      <c r="C20" s="105" t="s">
        <v>106</v>
      </c>
      <c r="D20" s="106">
        <v>2388</v>
      </c>
      <c r="E20" s="107">
        <v>10</v>
      </c>
      <c r="F20" s="106">
        <v>1454</v>
      </c>
      <c r="G20" s="108">
        <f t="shared" si="0"/>
        <v>0.60899999999999999</v>
      </c>
      <c r="H20" s="82"/>
      <c r="I20" s="83"/>
    </row>
    <row r="21" spans="1:9" ht="12" customHeight="1">
      <c r="A21" s="77"/>
      <c r="B21" s="104">
        <v>21</v>
      </c>
      <c r="C21" s="105" t="s">
        <v>107</v>
      </c>
      <c r="D21" s="106">
        <v>6156</v>
      </c>
      <c r="E21" s="107">
        <v>5</v>
      </c>
      <c r="F21" s="106">
        <v>4308</v>
      </c>
      <c r="G21" s="108">
        <f t="shared" si="0"/>
        <v>0.7</v>
      </c>
      <c r="H21" s="82"/>
      <c r="I21" s="83"/>
    </row>
    <row r="22" spans="1:9" ht="12" customHeight="1">
      <c r="A22" s="77"/>
      <c r="B22" s="104">
        <v>21</v>
      </c>
      <c r="C22" s="105" t="s">
        <v>108</v>
      </c>
      <c r="D22" s="106">
        <v>29933</v>
      </c>
      <c r="E22" s="107">
        <v>5</v>
      </c>
      <c r="F22" s="106">
        <v>20949</v>
      </c>
      <c r="G22" s="108">
        <f t="shared" si="0"/>
        <v>0.7</v>
      </c>
      <c r="H22" s="82"/>
      <c r="I22" s="83"/>
    </row>
    <row r="23" spans="1:9" ht="12" customHeight="1">
      <c r="A23" s="77"/>
      <c r="B23" s="104">
        <v>21</v>
      </c>
      <c r="C23" s="105" t="s">
        <v>109</v>
      </c>
      <c r="D23" s="106">
        <v>30000</v>
      </c>
      <c r="E23" s="107">
        <v>5</v>
      </c>
      <c r="F23" s="106">
        <v>20996</v>
      </c>
      <c r="G23" s="108">
        <f t="shared" si="0"/>
        <v>0.7</v>
      </c>
      <c r="H23" s="82"/>
      <c r="I23" s="83"/>
    </row>
    <row r="24" spans="1:9" ht="12" customHeight="1">
      <c r="A24" s="77"/>
      <c r="B24" s="104">
        <v>21</v>
      </c>
      <c r="C24" s="105" t="s">
        <v>110</v>
      </c>
      <c r="D24" s="106">
        <v>27260</v>
      </c>
      <c r="E24" s="107">
        <v>5</v>
      </c>
      <c r="F24" s="106">
        <v>19077</v>
      </c>
      <c r="G24" s="108">
        <f t="shared" si="0"/>
        <v>0.7</v>
      </c>
      <c r="H24" s="82"/>
      <c r="I24" s="83"/>
    </row>
    <row r="25" spans="1:9" ht="12" customHeight="1">
      <c r="A25" s="77"/>
      <c r="B25" s="104">
        <v>21</v>
      </c>
      <c r="C25" s="105" t="s">
        <v>111</v>
      </c>
      <c r="D25" s="106">
        <v>8036</v>
      </c>
      <c r="E25" s="107">
        <v>5</v>
      </c>
      <c r="F25" s="106">
        <v>5618</v>
      </c>
      <c r="G25" s="108">
        <f t="shared" si="0"/>
        <v>0.69899999999999995</v>
      </c>
      <c r="H25" s="82"/>
      <c r="I25" s="83"/>
    </row>
    <row r="26" spans="1:9" ht="12" customHeight="1">
      <c r="A26" s="77"/>
      <c r="B26" s="104">
        <v>21</v>
      </c>
      <c r="C26" s="105" t="s">
        <v>112</v>
      </c>
      <c r="D26" s="106">
        <v>491</v>
      </c>
      <c r="E26" s="107">
        <v>5</v>
      </c>
      <c r="F26" s="106">
        <v>342</v>
      </c>
      <c r="G26" s="108">
        <f t="shared" si="0"/>
        <v>0.69699999999999995</v>
      </c>
      <c r="H26" s="82"/>
      <c r="I26" s="83"/>
    </row>
    <row r="27" spans="1:9" ht="12" customHeight="1">
      <c r="A27" s="77"/>
      <c r="B27" s="104">
        <v>21</v>
      </c>
      <c r="C27" s="105" t="s">
        <v>113</v>
      </c>
      <c r="D27" s="106">
        <v>298</v>
      </c>
      <c r="E27" s="107">
        <v>5</v>
      </c>
      <c r="F27" s="106">
        <v>206</v>
      </c>
      <c r="G27" s="108">
        <f t="shared" si="0"/>
        <v>0.69099999999999995</v>
      </c>
      <c r="H27" s="82"/>
      <c r="I27" s="83"/>
    </row>
    <row r="28" spans="1:9" ht="12" customHeight="1">
      <c r="A28" s="77"/>
      <c r="B28" s="117">
        <v>21</v>
      </c>
      <c r="C28" s="118" t="s">
        <v>144</v>
      </c>
      <c r="D28" s="106">
        <v>2668</v>
      </c>
      <c r="E28" s="107">
        <v>5</v>
      </c>
      <c r="F28" s="106">
        <v>1866</v>
      </c>
      <c r="G28" s="108">
        <f t="shared" si="0"/>
        <v>0.69899999999999995</v>
      </c>
      <c r="H28" s="82"/>
      <c r="I28" s="83"/>
    </row>
    <row r="29" spans="1:9" ht="12" customHeight="1">
      <c r="A29" s="77"/>
      <c r="B29" s="104">
        <v>24</v>
      </c>
      <c r="C29" s="105" t="s">
        <v>114</v>
      </c>
      <c r="D29" s="106">
        <v>195</v>
      </c>
      <c r="E29" s="107">
        <v>2</v>
      </c>
      <c r="F29" s="106">
        <v>170</v>
      </c>
      <c r="G29" s="108">
        <f t="shared" si="0"/>
        <v>0.872</v>
      </c>
      <c r="H29" s="82"/>
      <c r="I29" s="83"/>
    </row>
    <row r="30" spans="1:9">
      <c r="A30" s="77"/>
      <c r="B30" s="77"/>
      <c r="C30" s="77"/>
      <c r="D30" s="77"/>
      <c r="E30" s="77"/>
      <c r="F30" s="77"/>
      <c r="G30" s="77"/>
      <c r="H30" s="77"/>
      <c r="I30" s="77"/>
    </row>
    <row r="31" spans="1:9">
      <c r="A31" s="76">
        <v>2</v>
      </c>
      <c r="B31" s="34" t="s">
        <v>170</v>
      </c>
      <c r="C31" s="77"/>
      <c r="D31" s="77"/>
      <c r="E31" s="77"/>
      <c r="F31" s="77"/>
      <c r="G31" s="77"/>
      <c r="H31" s="76"/>
      <c r="I31" s="76"/>
    </row>
    <row r="32" spans="1:9">
      <c r="A32" s="76"/>
      <c r="B32" s="347" t="s">
        <v>74</v>
      </c>
      <c r="C32" s="348"/>
      <c r="D32" s="348"/>
      <c r="E32" s="348"/>
      <c r="F32" s="348"/>
      <c r="G32" s="348"/>
      <c r="H32" s="348"/>
      <c r="I32" s="92"/>
    </row>
    <row r="33" spans="1:9">
      <c r="A33" s="76"/>
      <c r="B33" s="347" t="s">
        <v>75</v>
      </c>
      <c r="C33" s="348"/>
      <c r="D33" s="348"/>
      <c r="E33" s="348"/>
      <c r="F33" s="348"/>
      <c r="G33" s="348"/>
      <c r="H33" s="348"/>
      <c r="I33" s="92"/>
    </row>
    <row r="34" spans="1:9" ht="13.5" customHeight="1">
      <c r="A34" s="76"/>
      <c r="B34" s="349" t="s">
        <v>76</v>
      </c>
      <c r="C34" s="347"/>
      <c r="D34" s="347"/>
      <c r="E34" s="347"/>
      <c r="F34" s="347"/>
      <c r="G34" s="347"/>
      <c r="H34" s="347"/>
      <c r="I34" s="350"/>
    </row>
    <row r="35" spans="1:9" s="97" customFormat="1" ht="13.5" customHeight="1">
      <c r="A35" s="95"/>
      <c r="B35" s="351" t="s">
        <v>164</v>
      </c>
      <c r="C35" s="352"/>
      <c r="D35" s="352"/>
      <c r="E35" s="352"/>
      <c r="F35" s="352"/>
      <c r="G35" s="352"/>
      <c r="H35" s="352"/>
      <c r="I35" s="96"/>
    </row>
    <row r="36" spans="1:9">
      <c r="A36" s="76"/>
      <c r="B36" s="346" t="s">
        <v>65</v>
      </c>
      <c r="C36" s="346"/>
      <c r="D36" s="346"/>
      <c r="E36" s="346"/>
      <c r="F36" s="346"/>
      <c r="G36" s="346"/>
      <c r="H36" s="346"/>
      <c r="I36" s="89"/>
    </row>
    <row r="37" spans="1:9" s="84" customFormat="1" ht="12" customHeight="1">
      <c r="A37" s="109"/>
      <c r="B37" s="110"/>
      <c r="C37" s="110"/>
      <c r="D37" s="110"/>
      <c r="E37" s="110"/>
      <c r="F37" s="110"/>
      <c r="G37" s="110"/>
      <c r="I37" s="109" t="s">
        <v>66</v>
      </c>
    </row>
    <row r="38" spans="1:9" s="84" customFormat="1" ht="22.5">
      <c r="B38" s="337" t="s">
        <v>67</v>
      </c>
      <c r="C38" s="355"/>
      <c r="D38" s="341" t="s">
        <v>68</v>
      </c>
      <c r="E38" s="342"/>
      <c r="F38" s="100" t="s">
        <v>69</v>
      </c>
      <c r="G38" s="112" t="s">
        <v>70</v>
      </c>
      <c r="H38" s="113" t="s">
        <v>77</v>
      </c>
      <c r="I38" s="114" t="s">
        <v>155</v>
      </c>
    </row>
    <row r="39" spans="1:9" s="84" customFormat="1" ht="12">
      <c r="B39" s="339"/>
      <c r="C39" s="356"/>
      <c r="D39" s="100" t="s">
        <v>71</v>
      </c>
      <c r="E39" s="102" t="s">
        <v>72</v>
      </c>
      <c r="F39" s="100" t="s">
        <v>73</v>
      </c>
      <c r="G39" s="115" t="s">
        <v>98</v>
      </c>
      <c r="H39" s="116" t="s">
        <v>115</v>
      </c>
      <c r="I39" s="115" t="s">
        <v>154</v>
      </c>
    </row>
    <row r="40" spans="1:9" s="84" customFormat="1" ht="12">
      <c r="B40" s="117">
        <v>16</v>
      </c>
      <c r="C40" s="118" t="s">
        <v>105</v>
      </c>
      <c r="D40" s="119">
        <v>7434</v>
      </c>
      <c r="E40" s="120">
        <v>10</v>
      </c>
      <c r="F40" s="119">
        <v>5509</v>
      </c>
      <c r="G40" s="121">
        <f t="shared" ref="G40:G75" si="1">ROUND(F40/D40,3)</f>
        <v>0.74099999999999999</v>
      </c>
      <c r="H40" s="119">
        <v>7434</v>
      </c>
      <c r="I40" s="121">
        <f t="shared" ref="I40:I75" si="2">ROUND(F40/H40,3)</f>
        <v>0.74099999999999999</v>
      </c>
    </row>
    <row r="41" spans="1:9" s="84" customFormat="1" ht="13.5" customHeight="1">
      <c r="B41" s="117">
        <v>16</v>
      </c>
      <c r="C41" s="118" t="s">
        <v>106</v>
      </c>
      <c r="D41" s="119">
        <v>17605</v>
      </c>
      <c r="E41" s="120">
        <v>10</v>
      </c>
      <c r="F41" s="119">
        <v>13045</v>
      </c>
      <c r="G41" s="121">
        <f t="shared" si="1"/>
        <v>0.74099999999999999</v>
      </c>
      <c r="H41" s="119">
        <v>17605</v>
      </c>
      <c r="I41" s="121">
        <f t="shared" si="2"/>
        <v>0.74099999999999999</v>
      </c>
    </row>
    <row r="42" spans="1:9" s="84" customFormat="1" ht="12">
      <c r="B42" s="117">
        <v>16</v>
      </c>
      <c r="C42" s="118" t="s">
        <v>116</v>
      </c>
      <c r="D42" s="119">
        <v>20000</v>
      </c>
      <c r="E42" s="120">
        <v>10</v>
      </c>
      <c r="F42" s="119">
        <v>14820</v>
      </c>
      <c r="G42" s="121">
        <f t="shared" si="1"/>
        <v>0.74099999999999999</v>
      </c>
      <c r="H42" s="119">
        <v>20000</v>
      </c>
      <c r="I42" s="121">
        <f t="shared" si="2"/>
        <v>0.74099999999999999</v>
      </c>
    </row>
    <row r="43" spans="1:9" s="84" customFormat="1" ht="12">
      <c r="B43" s="117">
        <v>16</v>
      </c>
      <c r="C43" s="118" t="s">
        <v>117</v>
      </c>
      <c r="D43" s="119">
        <v>20000</v>
      </c>
      <c r="E43" s="120">
        <v>10</v>
      </c>
      <c r="F43" s="119">
        <v>14815</v>
      </c>
      <c r="G43" s="121">
        <f t="shared" si="1"/>
        <v>0.74099999999999999</v>
      </c>
      <c r="H43" s="119">
        <v>20000</v>
      </c>
      <c r="I43" s="121">
        <f t="shared" si="2"/>
        <v>0.74099999999999999</v>
      </c>
    </row>
    <row r="44" spans="1:9" s="84" customFormat="1" ht="13.5" customHeight="1">
      <c r="B44" s="117">
        <v>16</v>
      </c>
      <c r="C44" s="118" t="s">
        <v>118</v>
      </c>
      <c r="D44" s="119">
        <v>20000</v>
      </c>
      <c r="E44" s="120">
        <v>10</v>
      </c>
      <c r="F44" s="119">
        <v>14819</v>
      </c>
      <c r="G44" s="121">
        <f t="shared" si="1"/>
        <v>0.74099999999999999</v>
      </c>
      <c r="H44" s="119">
        <v>20000</v>
      </c>
      <c r="I44" s="121">
        <f t="shared" si="2"/>
        <v>0.74099999999999999</v>
      </c>
    </row>
    <row r="45" spans="1:9" s="84" customFormat="1" ht="12">
      <c r="B45" s="117">
        <v>16</v>
      </c>
      <c r="C45" s="118" t="s">
        <v>119</v>
      </c>
      <c r="D45" s="119">
        <v>19513</v>
      </c>
      <c r="E45" s="120">
        <v>10</v>
      </c>
      <c r="F45" s="119">
        <v>14453</v>
      </c>
      <c r="G45" s="121">
        <f t="shared" si="1"/>
        <v>0.74099999999999999</v>
      </c>
      <c r="H45" s="119">
        <v>19513</v>
      </c>
      <c r="I45" s="121">
        <f t="shared" si="2"/>
        <v>0.74099999999999999</v>
      </c>
    </row>
    <row r="46" spans="1:9" s="84" customFormat="1" ht="13.5" customHeight="1">
      <c r="B46" s="117">
        <v>16</v>
      </c>
      <c r="C46" s="118" t="s">
        <v>120</v>
      </c>
      <c r="D46" s="119">
        <v>5000</v>
      </c>
      <c r="E46" s="120">
        <v>10</v>
      </c>
      <c r="F46" s="119">
        <v>3701</v>
      </c>
      <c r="G46" s="121">
        <f t="shared" si="1"/>
        <v>0.74</v>
      </c>
      <c r="H46" s="119">
        <v>5000</v>
      </c>
      <c r="I46" s="121">
        <f t="shared" si="2"/>
        <v>0.74</v>
      </c>
    </row>
    <row r="47" spans="1:9" s="84" customFormat="1" ht="12">
      <c r="B47" s="117">
        <v>16</v>
      </c>
      <c r="C47" s="118" t="s">
        <v>121</v>
      </c>
      <c r="D47" s="119">
        <v>5000</v>
      </c>
      <c r="E47" s="120">
        <v>10</v>
      </c>
      <c r="F47" s="119">
        <v>3704</v>
      </c>
      <c r="G47" s="121">
        <f t="shared" si="1"/>
        <v>0.74099999999999999</v>
      </c>
      <c r="H47" s="119">
        <v>5000</v>
      </c>
      <c r="I47" s="121">
        <f t="shared" si="2"/>
        <v>0.74099999999999999</v>
      </c>
    </row>
    <row r="48" spans="1:9" s="84" customFormat="1" ht="12">
      <c r="B48" s="117">
        <v>16</v>
      </c>
      <c r="C48" s="118" t="s">
        <v>122</v>
      </c>
      <c r="D48" s="119">
        <v>5000</v>
      </c>
      <c r="E48" s="120">
        <v>10</v>
      </c>
      <c r="F48" s="119">
        <v>3705</v>
      </c>
      <c r="G48" s="121">
        <f t="shared" si="1"/>
        <v>0.74099999999999999</v>
      </c>
      <c r="H48" s="119">
        <v>5000</v>
      </c>
      <c r="I48" s="121">
        <f t="shared" si="2"/>
        <v>0.74099999999999999</v>
      </c>
    </row>
    <row r="49" spans="2:9" s="84" customFormat="1" ht="13.5" customHeight="1">
      <c r="B49" s="117">
        <v>16</v>
      </c>
      <c r="C49" s="118" t="s">
        <v>123</v>
      </c>
      <c r="D49" s="119">
        <v>5000</v>
      </c>
      <c r="E49" s="120">
        <v>10</v>
      </c>
      <c r="F49" s="119">
        <v>3703</v>
      </c>
      <c r="G49" s="121">
        <f t="shared" si="1"/>
        <v>0.74099999999999999</v>
      </c>
      <c r="H49" s="119">
        <v>5000</v>
      </c>
      <c r="I49" s="121">
        <f t="shared" si="2"/>
        <v>0.74099999999999999</v>
      </c>
    </row>
    <row r="50" spans="2:9" s="84" customFormat="1" ht="12">
      <c r="B50" s="117">
        <v>16</v>
      </c>
      <c r="C50" s="118" t="s">
        <v>124</v>
      </c>
      <c r="D50" s="119">
        <v>5000</v>
      </c>
      <c r="E50" s="120">
        <v>10</v>
      </c>
      <c r="F50" s="119">
        <v>3703</v>
      </c>
      <c r="G50" s="121">
        <f t="shared" si="1"/>
        <v>0.74099999999999999</v>
      </c>
      <c r="H50" s="119">
        <v>5000</v>
      </c>
      <c r="I50" s="121">
        <f t="shared" si="2"/>
        <v>0.74099999999999999</v>
      </c>
    </row>
    <row r="51" spans="2:9" s="84" customFormat="1" ht="13.5" customHeight="1">
      <c r="B51" s="117">
        <v>16</v>
      </c>
      <c r="C51" s="118" t="s">
        <v>125</v>
      </c>
      <c r="D51" s="119">
        <v>5000</v>
      </c>
      <c r="E51" s="120">
        <v>10</v>
      </c>
      <c r="F51" s="119">
        <v>3705</v>
      </c>
      <c r="G51" s="121">
        <f t="shared" si="1"/>
        <v>0.74099999999999999</v>
      </c>
      <c r="H51" s="119">
        <v>5000</v>
      </c>
      <c r="I51" s="121">
        <f t="shared" si="2"/>
        <v>0.74099999999999999</v>
      </c>
    </row>
    <row r="52" spans="2:9" s="84" customFormat="1" ht="13.5" customHeight="1">
      <c r="B52" s="117">
        <v>16</v>
      </c>
      <c r="C52" s="118" t="s">
        <v>126</v>
      </c>
      <c r="D52" s="119">
        <v>5000</v>
      </c>
      <c r="E52" s="120">
        <v>10</v>
      </c>
      <c r="F52" s="119">
        <v>3704</v>
      </c>
      <c r="G52" s="121">
        <f t="shared" si="1"/>
        <v>0.74099999999999999</v>
      </c>
      <c r="H52" s="119">
        <v>5000</v>
      </c>
      <c r="I52" s="121">
        <f t="shared" si="2"/>
        <v>0.74099999999999999</v>
      </c>
    </row>
    <row r="53" spans="2:9" s="84" customFormat="1" ht="13.5" customHeight="1">
      <c r="B53" s="117">
        <v>16</v>
      </c>
      <c r="C53" s="118" t="s">
        <v>127</v>
      </c>
      <c r="D53" s="119">
        <v>5000</v>
      </c>
      <c r="E53" s="120">
        <v>10</v>
      </c>
      <c r="F53" s="119">
        <v>3705</v>
      </c>
      <c r="G53" s="121">
        <f t="shared" si="1"/>
        <v>0.74099999999999999</v>
      </c>
      <c r="H53" s="119">
        <v>5000</v>
      </c>
      <c r="I53" s="121">
        <f t="shared" si="2"/>
        <v>0.74099999999999999</v>
      </c>
    </row>
    <row r="54" spans="2:9" s="84" customFormat="1" ht="13.5" customHeight="1">
      <c r="B54" s="117">
        <v>16</v>
      </c>
      <c r="C54" s="118" t="s">
        <v>128</v>
      </c>
      <c r="D54" s="119">
        <v>5000</v>
      </c>
      <c r="E54" s="120">
        <v>10</v>
      </c>
      <c r="F54" s="119">
        <v>3705</v>
      </c>
      <c r="G54" s="121">
        <f t="shared" si="1"/>
        <v>0.74099999999999999</v>
      </c>
      <c r="H54" s="119">
        <v>5000</v>
      </c>
      <c r="I54" s="121">
        <f t="shared" si="2"/>
        <v>0.74099999999999999</v>
      </c>
    </row>
    <row r="55" spans="2:9" s="84" customFormat="1" ht="13.5" customHeight="1">
      <c r="B55" s="117">
        <v>16</v>
      </c>
      <c r="C55" s="118" t="s">
        <v>129</v>
      </c>
      <c r="D55" s="119">
        <v>5000</v>
      </c>
      <c r="E55" s="120">
        <v>10</v>
      </c>
      <c r="F55" s="119">
        <v>3705</v>
      </c>
      <c r="G55" s="121">
        <f t="shared" si="1"/>
        <v>0.74099999999999999</v>
      </c>
      <c r="H55" s="119">
        <v>5000</v>
      </c>
      <c r="I55" s="121">
        <f t="shared" si="2"/>
        <v>0.74099999999999999</v>
      </c>
    </row>
    <row r="56" spans="2:9" s="84" customFormat="1" ht="12">
      <c r="B56" s="117">
        <v>16</v>
      </c>
      <c r="C56" s="118" t="s">
        <v>130</v>
      </c>
      <c r="D56" s="119">
        <v>5000</v>
      </c>
      <c r="E56" s="120">
        <v>10</v>
      </c>
      <c r="F56" s="119">
        <v>3704</v>
      </c>
      <c r="G56" s="121">
        <f t="shared" si="1"/>
        <v>0.74099999999999999</v>
      </c>
      <c r="H56" s="119">
        <v>5000</v>
      </c>
      <c r="I56" s="121">
        <f t="shared" si="2"/>
        <v>0.74099999999999999</v>
      </c>
    </row>
    <row r="57" spans="2:9" s="84" customFormat="1" ht="12">
      <c r="B57" s="117">
        <v>16</v>
      </c>
      <c r="C57" s="118" t="s">
        <v>131</v>
      </c>
      <c r="D57" s="119">
        <v>5000</v>
      </c>
      <c r="E57" s="120">
        <v>10</v>
      </c>
      <c r="F57" s="119">
        <v>3704</v>
      </c>
      <c r="G57" s="121">
        <f>ROUND(F57/D57,3)</f>
        <v>0.74099999999999999</v>
      </c>
      <c r="H57" s="119">
        <v>5000</v>
      </c>
      <c r="I57" s="121">
        <f>ROUND(F57/H57,3)</f>
        <v>0.74099999999999999</v>
      </c>
    </row>
    <row r="58" spans="2:9" s="84" customFormat="1" ht="12">
      <c r="B58" s="117">
        <v>16</v>
      </c>
      <c r="C58" s="118" t="s">
        <v>132</v>
      </c>
      <c r="D58" s="119">
        <v>16852</v>
      </c>
      <c r="E58" s="120">
        <v>10</v>
      </c>
      <c r="F58" s="119">
        <v>12480</v>
      </c>
      <c r="G58" s="121">
        <f t="shared" si="1"/>
        <v>0.74099999999999999</v>
      </c>
      <c r="H58" s="119">
        <v>16852</v>
      </c>
      <c r="I58" s="121">
        <f t="shared" si="2"/>
        <v>0.74099999999999999</v>
      </c>
    </row>
    <row r="59" spans="2:9" s="84" customFormat="1" ht="13.5" customHeight="1">
      <c r="B59" s="117">
        <v>19</v>
      </c>
      <c r="C59" s="118" t="s">
        <v>78</v>
      </c>
      <c r="D59" s="119">
        <v>20000</v>
      </c>
      <c r="E59" s="120">
        <v>7</v>
      </c>
      <c r="F59" s="119">
        <v>17040</v>
      </c>
      <c r="G59" s="121">
        <f t="shared" si="1"/>
        <v>0.85199999999999998</v>
      </c>
      <c r="H59" s="119">
        <v>20000</v>
      </c>
      <c r="I59" s="121">
        <f t="shared" si="2"/>
        <v>0.85199999999999998</v>
      </c>
    </row>
    <row r="60" spans="2:9" s="84" customFormat="1" ht="12">
      <c r="B60" s="117">
        <v>21</v>
      </c>
      <c r="C60" s="118" t="s">
        <v>133</v>
      </c>
      <c r="D60" s="119">
        <v>20000</v>
      </c>
      <c r="E60" s="120">
        <v>5</v>
      </c>
      <c r="F60" s="119">
        <v>18520</v>
      </c>
      <c r="G60" s="121">
        <f t="shared" si="1"/>
        <v>0.92600000000000005</v>
      </c>
      <c r="H60" s="119">
        <v>20000</v>
      </c>
      <c r="I60" s="121">
        <f t="shared" si="2"/>
        <v>0.92600000000000005</v>
      </c>
    </row>
    <row r="61" spans="2:9" s="84" customFormat="1" ht="12">
      <c r="B61" s="117">
        <v>21</v>
      </c>
      <c r="C61" s="118" t="s">
        <v>134</v>
      </c>
      <c r="D61" s="119">
        <v>9444</v>
      </c>
      <c r="E61" s="120">
        <v>5</v>
      </c>
      <c r="F61" s="119">
        <v>8744</v>
      </c>
      <c r="G61" s="121">
        <f t="shared" si="1"/>
        <v>0.92600000000000005</v>
      </c>
      <c r="H61" s="119">
        <v>9444</v>
      </c>
      <c r="I61" s="121">
        <f t="shared" si="2"/>
        <v>0.92600000000000005</v>
      </c>
    </row>
    <row r="62" spans="2:9" s="84" customFormat="1" ht="12">
      <c r="B62" s="117">
        <v>21</v>
      </c>
      <c r="C62" s="118" t="s">
        <v>135</v>
      </c>
      <c r="D62" s="119">
        <v>20000</v>
      </c>
      <c r="E62" s="120">
        <v>5</v>
      </c>
      <c r="F62" s="119">
        <v>18520</v>
      </c>
      <c r="G62" s="121">
        <f t="shared" si="1"/>
        <v>0.92600000000000005</v>
      </c>
      <c r="H62" s="119">
        <v>20000</v>
      </c>
      <c r="I62" s="121">
        <f t="shared" si="2"/>
        <v>0.92600000000000005</v>
      </c>
    </row>
    <row r="63" spans="2:9" s="84" customFormat="1" ht="12">
      <c r="B63" s="117">
        <v>21</v>
      </c>
      <c r="C63" s="118" t="s">
        <v>136</v>
      </c>
      <c r="D63" s="119">
        <v>29980</v>
      </c>
      <c r="E63" s="120">
        <v>5</v>
      </c>
      <c r="F63" s="119">
        <v>23989</v>
      </c>
      <c r="G63" s="121">
        <f t="shared" si="1"/>
        <v>0.8</v>
      </c>
      <c r="H63" s="119">
        <v>32380</v>
      </c>
      <c r="I63" s="121">
        <f t="shared" si="2"/>
        <v>0.74099999999999999</v>
      </c>
    </row>
    <row r="64" spans="2:9" s="84" customFormat="1" ht="12">
      <c r="B64" s="117">
        <v>21</v>
      </c>
      <c r="C64" s="118" t="s">
        <v>137</v>
      </c>
      <c r="D64" s="119">
        <v>18753</v>
      </c>
      <c r="E64" s="120">
        <v>5</v>
      </c>
      <c r="F64" s="119">
        <v>15066</v>
      </c>
      <c r="G64" s="121">
        <f t="shared" si="1"/>
        <v>0.80300000000000005</v>
      </c>
      <c r="H64" s="119">
        <v>20215</v>
      </c>
      <c r="I64" s="121">
        <f t="shared" si="2"/>
        <v>0.745</v>
      </c>
    </row>
    <row r="65" spans="1:9" s="84" customFormat="1" ht="12">
      <c r="B65" s="117">
        <v>21</v>
      </c>
      <c r="C65" s="118" t="s">
        <v>138</v>
      </c>
      <c r="D65" s="119">
        <v>14143</v>
      </c>
      <c r="E65" s="120">
        <v>5</v>
      </c>
      <c r="F65" s="119">
        <v>11318</v>
      </c>
      <c r="G65" s="121">
        <f t="shared" si="1"/>
        <v>0.8</v>
      </c>
      <c r="H65" s="119">
        <v>15274</v>
      </c>
      <c r="I65" s="121">
        <f t="shared" si="2"/>
        <v>0.74099999999999999</v>
      </c>
    </row>
    <row r="66" spans="1:9" s="84" customFormat="1" ht="12">
      <c r="B66" s="117">
        <v>21</v>
      </c>
      <c r="C66" s="118" t="s">
        <v>139</v>
      </c>
      <c r="D66" s="119">
        <v>8900</v>
      </c>
      <c r="E66" s="120">
        <v>5</v>
      </c>
      <c r="F66" s="119">
        <v>8232</v>
      </c>
      <c r="G66" s="121">
        <f t="shared" si="1"/>
        <v>0.92500000000000004</v>
      </c>
      <c r="H66" s="119">
        <v>8900</v>
      </c>
      <c r="I66" s="121">
        <f t="shared" si="2"/>
        <v>0.92500000000000004</v>
      </c>
    </row>
    <row r="67" spans="1:9" s="84" customFormat="1" ht="12">
      <c r="B67" s="117">
        <v>21</v>
      </c>
      <c r="C67" s="118" t="s">
        <v>140</v>
      </c>
      <c r="D67" s="119">
        <v>2646</v>
      </c>
      <c r="E67" s="120">
        <v>5</v>
      </c>
      <c r="F67" s="119">
        <v>2175</v>
      </c>
      <c r="G67" s="121">
        <f t="shared" si="1"/>
        <v>0.82199999999999995</v>
      </c>
      <c r="H67" s="119">
        <v>2819</v>
      </c>
      <c r="I67" s="121">
        <f t="shared" si="2"/>
        <v>0.77200000000000002</v>
      </c>
    </row>
    <row r="68" spans="1:9" s="84" customFormat="1" ht="12">
      <c r="B68" s="117">
        <v>21</v>
      </c>
      <c r="C68" s="118" t="s">
        <v>141</v>
      </c>
      <c r="D68" s="119">
        <v>2405</v>
      </c>
      <c r="E68" s="120">
        <v>5</v>
      </c>
      <c r="F68" s="119">
        <v>2226</v>
      </c>
      <c r="G68" s="121">
        <f t="shared" si="1"/>
        <v>0.92600000000000005</v>
      </c>
      <c r="H68" s="119">
        <v>2405</v>
      </c>
      <c r="I68" s="121">
        <f t="shared" si="2"/>
        <v>0.92600000000000005</v>
      </c>
    </row>
    <row r="69" spans="1:9" s="84" customFormat="1" ht="12">
      <c r="B69" s="117">
        <v>21</v>
      </c>
      <c r="C69" s="118" t="s">
        <v>142</v>
      </c>
      <c r="D69" s="119">
        <v>9958</v>
      </c>
      <c r="E69" s="120">
        <v>5</v>
      </c>
      <c r="F69" s="119">
        <v>7967</v>
      </c>
      <c r="G69" s="121">
        <f t="shared" si="1"/>
        <v>0.8</v>
      </c>
      <c r="H69" s="119">
        <v>10766</v>
      </c>
      <c r="I69" s="121">
        <f t="shared" si="2"/>
        <v>0.74</v>
      </c>
    </row>
    <row r="70" spans="1:9" s="84" customFormat="1" ht="12">
      <c r="B70" s="117">
        <v>21</v>
      </c>
      <c r="C70" s="118" t="s">
        <v>143</v>
      </c>
      <c r="D70" s="119">
        <v>20000</v>
      </c>
      <c r="E70" s="120">
        <v>5</v>
      </c>
      <c r="F70" s="119">
        <v>18520</v>
      </c>
      <c r="G70" s="121">
        <f t="shared" si="1"/>
        <v>0.92600000000000005</v>
      </c>
      <c r="H70" s="119">
        <v>20000</v>
      </c>
      <c r="I70" s="121">
        <f t="shared" si="2"/>
        <v>0.92600000000000005</v>
      </c>
    </row>
    <row r="71" spans="1:9" s="84" customFormat="1" ht="12">
      <c r="B71" s="117">
        <v>21</v>
      </c>
      <c r="C71" s="118" t="s">
        <v>144</v>
      </c>
      <c r="D71" s="119">
        <v>7269</v>
      </c>
      <c r="E71" s="120">
        <v>5</v>
      </c>
      <c r="F71" s="119">
        <v>6729</v>
      </c>
      <c r="G71" s="121">
        <f t="shared" si="1"/>
        <v>0.92600000000000005</v>
      </c>
      <c r="H71" s="119">
        <v>7269</v>
      </c>
      <c r="I71" s="121">
        <f t="shared" si="2"/>
        <v>0.92600000000000005</v>
      </c>
    </row>
    <row r="72" spans="1:9" s="84" customFormat="1" ht="12">
      <c r="B72" s="117">
        <v>21</v>
      </c>
      <c r="C72" s="118" t="s">
        <v>145</v>
      </c>
      <c r="D72" s="119">
        <v>49000</v>
      </c>
      <c r="E72" s="120">
        <v>5</v>
      </c>
      <c r="F72" s="119">
        <v>45374</v>
      </c>
      <c r="G72" s="121">
        <f t="shared" si="1"/>
        <v>0.92600000000000005</v>
      </c>
      <c r="H72" s="119">
        <v>49000</v>
      </c>
      <c r="I72" s="121">
        <f t="shared" si="2"/>
        <v>0.92600000000000005</v>
      </c>
    </row>
    <row r="73" spans="1:9" s="84" customFormat="1" ht="12">
      <c r="B73" s="117">
        <v>21</v>
      </c>
      <c r="C73" s="118" t="s">
        <v>146</v>
      </c>
      <c r="D73" s="119">
        <v>20000</v>
      </c>
      <c r="E73" s="120">
        <v>5</v>
      </c>
      <c r="F73" s="119">
        <v>18520</v>
      </c>
      <c r="G73" s="121">
        <f t="shared" si="1"/>
        <v>0.92600000000000005</v>
      </c>
      <c r="H73" s="119">
        <v>20000</v>
      </c>
      <c r="I73" s="121">
        <f t="shared" si="2"/>
        <v>0.92600000000000005</v>
      </c>
    </row>
    <row r="74" spans="1:9" s="84" customFormat="1" ht="12">
      <c r="B74" s="117">
        <v>24</v>
      </c>
      <c r="C74" s="118" t="s">
        <v>114</v>
      </c>
      <c r="D74" s="119">
        <v>7410</v>
      </c>
      <c r="E74" s="120">
        <v>2</v>
      </c>
      <c r="F74" s="119">
        <v>6670</v>
      </c>
      <c r="G74" s="121">
        <f t="shared" si="1"/>
        <v>0.9</v>
      </c>
      <c r="H74" s="119">
        <v>10000</v>
      </c>
      <c r="I74" s="121">
        <f t="shared" si="2"/>
        <v>0.66700000000000004</v>
      </c>
    </row>
    <row r="75" spans="1:9" s="84" customFormat="1" ht="12">
      <c r="B75" s="117">
        <v>24</v>
      </c>
      <c r="C75" s="118" t="s">
        <v>147</v>
      </c>
      <c r="D75" s="119">
        <v>9803</v>
      </c>
      <c r="E75" s="120">
        <v>2</v>
      </c>
      <c r="F75" s="119">
        <v>8823</v>
      </c>
      <c r="G75" s="121">
        <f t="shared" si="1"/>
        <v>0.9</v>
      </c>
      <c r="H75" s="119">
        <v>13229</v>
      </c>
      <c r="I75" s="121">
        <f t="shared" si="2"/>
        <v>0.66700000000000004</v>
      </c>
    </row>
    <row r="76" spans="1:9" s="84" customFormat="1" ht="12">
      <c r="B76" s="84" t="s">
        <v>79</v>
      </c>
    </row>
    <row r="77" spans="1:9" s="84" customFormat="1" ht="12">
      <c r="B77" s="84" t="s">
        <v>148</v>
      </c>
    </row>
    <row r="78" spans="1:9">
      <c r="A78" s="77"/>
      <c r="B78" s="84"/>
      <c r="C78" s="77"/>
      <c r="D78" s="77"/>
      <c r="E78" s="77"/>
      <c r="F78" s="77"/>
      <c r="G78" s="77"/>
      <c r="H78" s="77"/>
      <c r="I78" s="77"/>
    </row>
    <row r="79" spans="1:9">
      <c r="A79" s="76">
        <v>3</v>
      </c>
      <c r="B79" s="34" t="s">
        <v>165</v>
      </c>
      <c r="C79" s="77"/>
      <c r="D79" s="77"/>
      <c r="E79" s="77"/>
      <c r="F79" s="77"/>
      <c r="G79" s="77"/>
      <c r="H79" s="76"/>
      <c r="I79" s="76"/>
    </row>
    <row r="80" spans="1:9" ht="15" customHeight="1">
      <c r="A80" s="76"/>
      <c r="B80" s="142" t="s">
        <v>166</v>
      </c>
      <c r="C80" s="77"/>
      <c r="D80" s="77"/>
      <c r="E80" s="77"/>
      <c r="F80" s="77"/>
      <c r="G80" s="77"/>
      <c r="H80" s="76"/>
      <c r="I80" s="76"/>
    </row>
    <row r="81" spans="1:9" ht="13.5" customHeight="1">
      <c r="A81" s="76"/>
      <c r="B81" s="349" t="s">
        <v>160</v>
      </c>
      <c r="C81" s="348"/>
      <c r="D81" s="348"/>
      <c r="E81" s="348"/>
      <c r="F81" s="348"/>
      <c r="G81" s="348"/>
      <c r="H81" s="348"/>
      <c r="I81" s="92"/>
    </row>
    <row r="82" spans="1:9">
      <c r="A82" s="76"/>
      <c r="B82" s="141" t="s">
        <v>167</v>
      </c>
      <c r="C82" s="141"/>
      <c r="D82" s="141"/>
      <c r="E82" s="141"/>
      <c r="F82" s="141"/>
      <c r="G82" s="141"/>
      <c r="H82" s="141"/>
      <c r="I82" s="141"/>
    </row>
    <row r="83" spans="1:9" ht="13.5" customHeight="1">
      <c r="A83" s="76"/>
      <c r="B83" s="349" t="s">
        <v>161</v>
      </c>
      <c r="C83" s="348"/>
      <c r="D83" s="348"/>
      <c r="E83" s="348"/>
      <c r="F83" s="348"/>
      <c r="G83" s="348"/>
      <c r="H83" s="348"/>
      <c r="I83" s="141"/>
    </row>
    <row r="84" spans="1:9">
      <c r="A84" s="76"/>
      <c r="B84" s="346" t="s">
        <v>65</v>
      </c>
      <c r="C84" s="346"/>
      <c r="D84" s="346"/>
      <c r="E84" s="346"/>
      <c r="F84" s="346"/>
      <c r="G84" s="346"/>
      <c r="H84" s="346"/>
      <c r="I84" s="141"/>
    </row>
    <row r="85" spans="1:9" s="84" customFormat="1" ht="12" customHeight="1">
      <c r="A85" s="109"/>
      <c r="B85" s="110"/>
      <c r="C85" s="110"/>
      <c r="D85" s="110"/>
      <c r="E85" s="110"/>
      <c r="F85" s="110"/>
      <c r="G85" s="110"/>
      <c r="I85" s="109" t="s">
        <v>66</v>
      </c>
    </row>
    <row r="86" spans="1:9" s="84" customFormat="1" ht="22.5">
      <c r="B86" s="337" t="s">
        <v>67</v>
      </c>
      <c r="C86" s="355"/>
      <c r="D86" s="341" t="s">
        <v>68</v>
      </c>
      <c r="E86" s="342"/>
      <c r="F86" s="100" t="s">
        <v>69</v>
      </c>
      <c r="G86" s="112" t="s">
        <v>70</v>
      </c>
      <c r="H86" s="113" t="s">
        <v>77</v>
      </c>
      <c r="I86" s="114" t="s">
        <v>155</v>
      </c>
    </row>
    <row r="87" spans="1:9" s="84" customFormat="1" ht="12">
      <c r="B87" s="339"/>
      <c r="C87" s="356"/>
      <c r="D87" s="100" t="s">
        <v>71</v>
      </c>
      <c r="E87" s="102" t="s">
        <v>72</v>
      </c>
      <c r="F87" s="100" t="s">
        <v>73</v>
      </c>
      <c r="G87" s="115" t="s">
        <v>98</v>
      </c>
      <c r="H87" s="116" t="s">
        <v>115</v>
      </c>
      <c r="I87" s="115" t="s">
        <v>154</v>
      </c>
    </row>
    <row r="88" spans="1:9" s="84" customFormat="1" ht="12">
      <c r="B88" s="117">
        <v>24</v>
      </c>
      <c r="C88" s="118" t="s">
        <v>149</v>
      </c>
      <c r="D88" s="119">
        <v>10000</v>
      </c>
      <c r="E88" s="120">
        <v>2</v>
      </c>
      <c r="F88" s="119">
        <v>9240</v>
      </c>
      <c r="G88" s="121">
        <f>ROUND(F88/D88,3)</f>
        <v>0.92400000000000004</v>
      </c>
      <c r="H88" s="119">
        <v>10000</v>
      </c>
      <c r="I88" s="121">
        <f>ROUND(F88/H88,3)</f>
        <v>0.92400000000000004</v>
      </c>
    </row>
    <row r="89" spans="1:9" s="84" customFormat="1" ht="13.5" customHeight="1">
      <c r="B89" s="117">
        <v>24</v>
      </c>
      <c r="C89" s="118" t="s">
        <v>150</v>
      </c>
      <c r="D89" s="119">
        <v>10000</v>
      </c>
      <c r="E89" s="120">
        <v>2</v>
      </c>
      <c r="F89" s="119">
        <v>9240</v>
      </c>
      <c r="G89" s="121">
        <f>ROUND(F89/D89,3)</f>
        <v>0.92400000000000004</v>
      </c>
      <c r="H89" s="119">
        <v>10000</v>
      </c>
      <c r="I89" s="121">
        <f>ROUND(F89/H89,3)</f>
        <v>0.92400000000000004</v>
      </c>
    </row>
    <row r="90" spans="1:9" s="84" customFormat="1" ht="12">
      <c r="B90" s="117">
        <v>24</v>
      </c>
      <c r="C90" s="118" t="s">
        <v>151</v>
      </c>
      <c r="D90" s="119">
        <v>10000</v>
      </c>
      <c r="E90" s="120">
        <v>2</v>
      </c>
      <c r="F90" s="119">
        <v>9240</v>
      </c>
      <c r="G90" s="121">
        <f>ROUND(F90/D90,3)</f>
        <v>0.92400000000000004</v>
      </c>
      <c r="H90" s="119">
        <v>10000</v>
      </c>
      <c r="I90" s="121">
        <f>ROUND(F90/H90,3)</f>
        <v>0.92400000000000004</v>
      </c>
    </row>
    <row r="91" spans="1:9" s="84" customFormat="1" ht="12">
      <c r="B91" s="117">
        <v>24</v>
      </c>
      <c r="C91" s="118" t="s">
        <v>153</v>
      </c>
      <c r="D91" s="119">
        <v>6687</v>
      </c>
      <c r="E91" s="120">
        <v>2</v>
      </c>
      <c r="F91" s="119">
        <v>6018</v>
      </c>
      <c r="G91" s="121">
        <f>ROUND(F91/D91,3)</f>
        <v>0.9</v>
      </c>
      <c r="H91" s="119">
        <v>6687</v>
      </c>
      <c r="I91" s="121">
        <f>ROUND(F91/H91,3)</f>
        <v>0.9</v>
      </c>
    </row>
    <row r="92" spans="1:9" s="84" customFormat="1" ht="12">
      <c r="B92" s="84" t="s">
        <v>168</v>
      </c>
      <c r="C92" s="122"/>
      <c r="D92" s="123"/>
      <c r="E92" s="122"/>
      <c r="F92" s="123"/>
      <c r="G92" s="124"/>
      <c r="H92" s="123"/>
      <c r="I92" s="124"/>
    </row>
    <row r="93" spans="1:9">
      <c r="A93" s="77"/>
      <c r="B93" s="86"/>
      <c r="C93" s="87"/>
      <c r="D93" s="98"/>
      <c r="E93" s="99"/>
      <c r="F93" s="98"/>
      <c r="G93" s="85"/>
      <c r="H93" s="98"/>
      <c r="I93" s="85"/>
    </row>
    <row r="94" spans="1:9">
      <c r="A94" s="76">
        <v>4</v>
      </c>
      <c r="B94" s="77" t="s">
        <v>80</v>
      </c>
      <c r="C94" s="77"/>
      <c r="D94" s="77"/>
      <c r="E94" s="77"/>
      <c r="F94" s="77"/>
      <c r="G94" s="77"/>
      <c r="H94" s="76"/>
      <c r="I94" s="76"/>
    </row>
    <row r="95" spans="1:9" ht="13.5" customHeight="1">
      <c r="A95" s="76"/>
      <c r="B95" s="353" t="s">
        <v>81</v>
      </c>
      <c r="C95" s="354"/>
      <c r="D95" s="354"/>
      <c r="E95" s="354"/>
      <c r="F95" s="354"/>
      <c r="G95" s="354"/>
      <c r="H95" s="354"/>
      <c r="I95" s="94"/>
    </row>
    <row r="96" spans="1:9" ht="13.5" customHeight="1">
      <c r="A96" s="76"/>
      <c r="B96" s="350" t="s">
        <v>82</v>
      </c>
      <c r="C96" s="350"/>
      <c r="D96" s="350"/>
      <c r="E96" s="350"/>
      <c r="F96" s="350"/>
      <c r="G96" s="350"/>
      <c r="H96" s="350"/>
      <c r="I96" s="93"/>
    </row>
    <row r="97" spans="1:9" s="84" customFormat="1" ht="12">
      <c r="A97" s="109"/>
      <c r="B97" s="110"/>
      <c r="C97" s="125"/>
      <c r="D97" s="125"/>
      <c r="E97" s="125"/>
      <c r="F97" s="125"/>
      <c r="G97" s="109" t="s">
        <v>66</v>
      </c>
      <c r="I97" s="111"/>
    </row>
    <row r="98" spans="1:9" s="84" customFormat="1" ht="12">
      <c r="B98" s="337" t="s">
        <v>67</v>
      </c>
      <c r="C98" s="338"/>
      <c r="D98" s="341" t="s">
        <v>68</v>
      </c>
      <c r="E98" s="342"/>
      <c r="F98" s="100" t="s">
        <v>69</v>
      </c>
      <c r="G98" s="101" t="s">
        <v>70</v>
      </c>
      <c r="H98" s="126"/>
      <c r="I98" s="127"/>
    </row>
    <row r="99" spans="1:9" s="84" customFormat="1" ht="12">
      <c r="B99" s="339"/>
      <c r="C99" s="340"/>
      <c r="D99" s="100" t="s">
        <v>71</v>
      </c>
      <c r="E99" s="102" t="s">
        <v>72</v>
      </c>
      <c r="F99" s="100" t="s">
        <v>73</v>
      </c>
      <c r="G99" s="103" t="s">
        <v>152</v>
      </c>
      <c r="H99" s="126"/>
      <c r="I99" s="127"/>
    </row>
    <row r="100" spans="1:9" s="84" customFormat="1" ht="12">
      <c r="B100" s="117">
        <v>16</v>
      </c>
      <c r="C100" s="128" t="s">
        <v>101</v>
      </c>
      <c r="D100" s="119">
        <v>7739</v>
      </c>
      <c r="E100" s="120">
        <v>10</v>
      </c>
      <c r="F100" s="119">
        <v>7739</v>
      </c>
      <c r="G100" s="129">
        <f>ROUND(F100/D100,3)</f>
        <v>1</v>
      </c>
      <c r="H100" s="130"/>
      <c r="I100" s="124"/>
    </row>
    <row r="101" spans="1:9" s="84" customFormat="1" ht="12">
      <c r="B101" s="104">
        <v>21</v>
      </c>
      <c r="C101" s="105" t="s">
        <v>140</v>
      </c>
      <c r="D101" s="106">
        <v>12900</v>
      </c>
      <c r="E101" s="107">
        <v>5</v>
      </c>
      <c r="F101" s="106">
        <v>12347</v>
      </c>
      <c r="G101" s="108">
        <f>ROUND(F101/D101,3)</f>
        <v>0.95699999999999996</v>
      </c>
      <c r="H101" s="131"/>
      <c r="I101" s="132"/>
    </row>
    <row r="102" spans="1:9" s="84" customFormat="1" ht="12">
      <c r="B102" s="117">
        <v>21</v>
      </c>
      <c r="C102" s="105" t="s">
        <v>141</v>
      </c>
      <c r="D102" s="119">
        <v>17595</v>
      </c>
      <c r="E102" s="120">
        <v>5</v>
      </c>
      <c r="F102" s="119">
        <v>17595</v>
      </c>
      <c r="G102" s="129">
        <f>ROUND(F102/D102,3)</f>
        <v>1</v>
      </c>
      <c r="H102" s="130"/>
      <c r="I102" s="124"/>
    </row>
    <row r="105" spans="1:9">
      <c r="B105" s="86"/>
      <c r="C105" s="87"/>
    </row>
  </sheetData>
  <mergeCells count="23">
    <mergeCell ref="B95:H95"/>
    <mergeCell ref="B96:H96"/>
    <mergeCell ref="B98:C99"/>
    <mergeCell ref="D98:E98"/>
    <mergeCell ref="B38:C39"/>
    <mergeCell ref="D38:E38"/>
    <mergeCell ref="B81:H81"/>
    <mergeCell ref="B86:C87"/>
    <mergeCell ref="D86:E86"/>
    <mergeCell ref="B83:H83"/>
    <mergeCell ref="B84:H84"/>
    <mergeCell ref="B32:H32"/>
    <mergeCell ref="B33:H33"/>
    <mergeCell ref="B34:I34"/>
    <mergeCell ref="B35:H35"/>
    <mergeCell ref="B36:H36"/>
    <mergeCell ref="B11:C12"/>
    <mergeCell ref="D11:E11"/>
    <mergeCell ref="A1:H1"/>
    <mergeCell ref="B5:H5"/>
    <mergeCell ref="B6:H6"/>
    <mergeCell ref="B8:H8"/>
    <mergeCell ref="B9:H9"/>
  </mergeCells>
  <phoneticPr fontId="2"/>
  <printOptions horizontalCentered="1"/>
  <pageMargins left="0.62" right="0.63" top="0.55118110236220474" bottom="0.39370078740157483"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府債の状況</vt:lpstr>
      <vt:lpstr>基金の状況</vt:lpstr>
      <vt:lpstr>臨財債等について</vt:lpstr>
      <vt:lpstr>別紙</vt:lpstr>
      <vt:lpstr>基金の状況!Print_Area</vt:lpstr>
      <vt:lpstr>府債の状況!Print_Area</vt:lpstr>
      <vt:lpstr>臨財債等について!Print_Area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 </cp:lastModifiedBy>
  <cp:lastPrinted>2015-07-28T02:58:41Z</cp:lastPrinted>
  <dcterms:created xsi:type="dcterms:W3CDTF">2014-07-25T01:09:56Z</dcterms:created>
  <dcterms:modified xsi:type="dcterms:W3CDTF">2015-07-28T06:04:24Z</dcterms:modified>
</cp:coreProperties>
</file>