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決算統計★\R5決算統計\110_公表資料\5.公表用資料（HP・報道用）\決裁\"/>
    </mc:Choice>
  </mc:AlternateContent>
  <xr:revisionPtr revIDLastSave="0" documentId="13_ncr:1_{D9DA015C-7775-4B67-B3A3-FF4099E62E30}" xr6:coauthVersionLast="47" xr6:coauthVersionMax="47" xr10:uidLastSave="{00000000-0000-0000-0000-000000000000}"/>
  <workbookProtection workbookAlgorithmName="SHA-512" workbookHashValue="mG8Tsiz+y4xRXDChK4Qa3hCYFIU9ZWRA3rgzwDL1rsfOMwKGscL0SnBWld6JyinR3zFzToNBKrui7TFkquKcQQ==" workbookSaltValue="6hmYf7bTnxEMa0CQvZ99VQ==" workbookSpinCount="100000" lockStructure="1"/>
  <bookViews>
    <workbookView xWindow="-110" yWindow="-110" windowWidth="19420" windowHeight="10420" xr2:uid="{00000000-000D-0000-FFFF-FFFF00000000}"/>
  </bookViews>
  <sheets>
    <sheet name="府債の状況" sheetId="6" r:id="rId1"/>
    <sheet name="臨財債等について" sheetId="33" r:id="rId2"/>
    <sheet name="別紙" sheetId="34" r:id="rId3"/>
  </sheets>
  <definedNames>
    <definedName name="_xlnm.Print_Area" localSheetId="0">府債の状況!$A$1:$AJ$86</definedName>
    <definedName name="_xlnm.Print_Area" localSheetId="2">別紙!$A$1:$K$91</definedName>
    <definedName name="_xlnm.Print_Area" localSheetId="1">臨財債等について!$A$1:$AP$50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29" i="33" l="1"/>
  <c r="CC20" i="33"/>
  <c r="CC19" i="33"/>
  <c r="CD20" i="33"/>
  <c r="CC18" i="33"/>
  <c r="CD18" i="33"/>
  <c r="I24" i="6"/>
  <c r="AA24" i="6"/>
  <c r="S24" i="6"/>
  <c r="W24" i="6"/>
  <c r="W26" i="6"/>
  <c r="W25" i="6"/>
  <c r="W22" i="6"/>
  <c r="M24" i="6"/>
  <c r="P24" i="6"/>
  <c r="W23" i="6"/>
  <c r="G91" i="34"/>
  <c r="G90" i="34"/>
  <c r="I79" i="34"/>
  <c r="G79" i="34"/>
  <c r="I78" i="34"/>
  <c r="G78" i="34"/>
  <c r="I77" i="34"/>
  <c r="G77" i="34"/>
  <c r="I76" i="34"/>
  <c r="G76" i="34"/>
  <c r="I75" i="34"/>
  <c r="G75" i="34"/>
  <c r="I74" i="34"/>
  <c r="G74" i="34"/>
  <c r="I73" i="34"/>
  <c r="G73" i="34"/>
  <c r="I72" i="34"/>
  <c r="G72" i="34"/>
  <c r="I71" i="34"/>
  <c r="G71" i="34"/>
  <c r="I70" i="34"/>
  <c r="G70" i="34"/>
  <c r="I69" i="34"/>
  <c r="G69" i="34"/>
  <c r="I68" i="34"/>
  <c r="G68" i="34"/>
  <c r="I67" i="34"/>
  <c r="G67" i="34"/>
  <c r="I66" i="34"/>
  <c r="G66" i="34"/>
  <c r="I65" i="34"/>
  <c r="G65" i="34"/>
  <c r="I64" i="34"/>
  <c r="G64" i="34"/>
  <c r="I63" i="34"/>
  <c r="G63" i="34"/>
  <c r="I62" i="34"/>
  <c r="G62" i="34"/>
  <c r="I61" i="34"/>
  <c r="G61" i="34"/>
  <c r="I60" i="34"/>
  <c r="G60" i="34"/>
  <c r="I59" i="34"/>
  <c r="G59" i="34"/>
  <c r="I42" i="34"/>
  <c r="G42" i="34"/>
  <c r="I41" i="34"/>
  <c r="G41" i="34"/>
  <c r="I40" i="34"/>
  <c r="G40" i="34"/>
  <c r="I39" i="34"/>
  <c r="G39" i="34"/>
  <c r="I38" i="34"/>
  <c r="G38" i="34"/>
  <c r="I37" i="34"/>
  <c r="G37" i="34"/>
  <c r="I36" i="34"/>
  <c r="G36" i="34"/>
  <c r="I35" i="34"/>
  <c r="G35" i="34"/>
  <c r="I34" i="34"/>
  <c r="G34" i="34"/>
  <c r="I33" i="34"/>
  <c r="G33" i="34"/>
  <c r="I32" i="34"/>
  <c r="G32" i="34"/>
  <c r="I31" i="34"/>
  <c r="G31" i="34"/>
  <c r="I30" i="34"/>
  <c r="G30" i="34"/>
  <c r="I29" i="34"/>
  <c r="G29" i="34"/>
  <c r="I28" i="34"/>
  <c r="G28" i="34"/>
  <c r="I27" i="34"/>
  <c r="G27" i="34"/>
  <c r="I26" i="34"/>
  <c r="G26" i="34"/>
  <c r="I25" i="34"/>
  <c r="G25" i="34"/>
  <c r="I24" i="34"/>
  <c r="G24" i="34"/>
  <c r="I23" i="34"/>
  <c r="G23" i="34"/>
  <c r="I22" i="34"/>
  <c r="G22" i="34"/>
  <c r="I21" i="34"/>
  <c r="G21" i="34"/>
  <c r="G10" i="34"/>
  <c r="CD29" i="33" l="1"/>
  <c r="CD19" i="33"/>
  <c r="CD21" i="33" s="1"/>
  <c r="CC21" i="33" l="1"/>
  <c r="K44" i="6"/>
  <c r="K40" i="6"/>
  <c r="P44" i="6"/>
  <c r="P40" i="6"/>
  <c r="U44" i="6"/>
  <c r="U40" i="6"/>
  <c r="AE44" i="6"/>
  <c r="AE40" i="6"/>
  <c r="AE47" i="6" s="1"/>
  <c r="Z40" i="6"/>
  <c r="Z44" i="6"/>
  <c r="P47" i="6" l="1"/>
  <c r="U47" i="6"/>
  <c r="K47" i="6"/>
  <c r="Z47" i="6"/>
</calcChain>
</file>

<file path=xl/sharedStrings.xml><?xml version="1.0" encoding="utf-8"?>
<sst xmlns="http://schemas.openxmlformats.org/spreadsheetml/2006/main" count="291" uniqueCount="168">
  <si>
    <t>積立不足額</t>
    <rPh sb="0" eb="2">
      <t>ツミタテ</t>
    </rPh>
    <rPh sb="2" eb="4">
      <t>フソク</t>
    </rPh>
    <rPh sb="4" eb="5">
      <t>ガク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</si>
  <si>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</si>
  <si>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</si>
  <si>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</si>
  <si>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</si>
  <si>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</si>
  <si>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</si>
  <si>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</si>
  <si>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</si>
  <si>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</si>
  <si>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</si>
  <si>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</si>
  <si>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</si>
  <si>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</si>
  <si>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</si>
  <si>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</si>
  <si>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</si>
  <si>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</si>
  <si>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</si>
  <si>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</si>
  <si>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</si>
  <si>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</si>
  <si>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</si>
  <si>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</si>
  <si>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</si>
  <si>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</si>
  <si>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</si>
  <si>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</si>
  <si>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</si>
  <si>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</si>
  <si>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</si>
  <si>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</si>
  <si>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</si>
  <si>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</si>
  <si>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</si>
  <si>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</si>
  <si>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</si>
  <si>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</si>
  <si>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</si>
  <si>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</si>
  <si>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</si>
  <si>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</si>
  <si>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</si>
  <si>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</si>
  <si>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</si>
  <si>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</si>
  <si>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</si>
  <si>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</si>
  <si>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ダイヤルイン　06-6944-6964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</si>
  <si>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</si>
  <si>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</si>
  <si>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</si>
  <si>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</si>
  <si>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</si>
  <si>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</si>
  <si>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</si>
  <si>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</si>
  <si>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</si>
  <si>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　</t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</si>
  <si>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</si>
  <si>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</si>
  <si>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</si>
  <si>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</si>
  <si>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</si>
  <si>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</si>
  <si>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</si>
  <si>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</si>
  <si>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(Ｆ)/(Ａ)</t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</si>
  <si>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</si>
  <si>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</si>
  <si>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</si>
  <si>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</si>
  <si>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～0.5%</t>
    <phoneticPr fontId="2"/>
  </si>
  <si>
    <t>～1.0%</t>
    <phoneticPr fontId="2"/>
  </si>
  <si>
    <t>末残高</t>
    <phoneticPr fontId="2"/>
  </si>
  <si>
    <t>（Ａ）</t>
    <phoneticPr fontId="2"/>
  </si>
  <si>
    <t>発行額</t>
    <phoneticPr fontId="2"/>
  </si>
  <si>
    <t>元金償還額</t>
    <phoneticPr fontId="2"/>
  </si>
  <si>
    <t>利子支払額</t>
    <rPh sb="0" eb="2">
      <t>リシ</t>
    </rPh>
    <rPh sb="2" eb="4">
      <t>シハラ</t>
    </rPh>
    <rPh sb="4" eb="5">
      <t>ガク</t>
    </rPh>
    <phoneticPr fontId="2"/>
  </si>
  <si>
    <t>（参考）</t>
    <phoneticPr fontId="2"/>
  </si>
  <si>
    <t>（参考）流域下水道事業減債基金（平成３０年３月設置）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6" eb="18">
      <t>ヘイセイ</t>
    </rPh>
    <rPh sb="20" eb="21">
      <t>ネン</t>
    </rPh>
    <rPh sb="22" eb="23">
      <t>ガツ</t>
    </rPh>
    <rPh sb="23" eb="25">
      <t>セッチ</t>
    </rPh>
    <phoneticPr fontId="2"/>
  </si>
  <si>
    <t>基金残高（Ａ+Ｂ-Ｃ）</t>
    <phoneticPr fontId="2"/>
  </si>
  <si>
    <t xml:space="preserve">
</t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</si>
  <si>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</si>
  <si>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</si>
  <si>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</si>
  <si>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（参考）中央卸売市場事業減債基金（平成３１年４月設置）</t>
    <rPh sb="1" eb="3">
      <t>サンコウ</t>
    </rPh>
    <rPh sb="4" eb="6">
      <t>チュウオウ</t>
    </rPh>
    <rPh sb="6" eb="8">
      <t>オロシウリ</t>
    </rPh>
    <rPh sb="8" eb="10">
      <t>シジョウ</t>
    </rPh>
    <rPh sb="10" eb="12">
      <t>ジギョウ</t>
    </rPh>
    <rPh sb="12" eb="14">
      <t>ゲンサイ</t>
    </rPh>
    <rPh sb="14" eb="16">
      <t>キキン</t>
    </rPh>
    <rPh sb="17" eb="19">
      <t>ヘイセイ</t>
    </rPh>
    <rPh sb="21" eb="22">
      <t>ネン</t>
    </rPh>
    <rPh sb="23" eb="24">
      <t>ガツ</t>
    </rPh>
    <rPh sb="24" eb="26">
      <t>セッチ</t>
    </rPh>
    <phoneticPr fontId="2"/>
  </si>
  <si>
    <t>中央卸売市場事業
減債基金の状況</t>
    <rPh sb="0" eb="2">
      <t>チュウオウ</t>
    </rPh>
    <rPh sb="2" eb="4">
      <t>オロシウリ</t>
    </rPh>
    <rPh sb="4" eb="6">
      <t>シジョウ</t>
    </rPh>
    <rPh sb="6" eb="8">
      <t>ジギョウ</t>
    </rPh>
    <rPh sb="9" eb="11">
      <t>ゲンサイ</t>
    </rPh>
    <rPh sb="11" eb="13">
      <t>キキン</t>
    </rPh>
    <rPh sb="14" eb="16">
      <t>ジョウキョウ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</si>
  <si>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その元利償還金については、後年度の普通交付税の基準財政需要額に全額算入される。（減収補塡債については、一部が算入対象外。）
　 国の基準財政需要額算入における償還ペースと府の償還ペースには差があり、概ね国の方が府の償還ペースに比べ早くなっていた。（例えば、臨時財政対策債の国の償還ペースは据置期間を設けた上で、発行額の概ね半分を２０年償還、残りを３０年償還としている。これに対し、府は原則３０年償還としていた。）
　 そのため、平成２５年度新規発行分から、臨時財政対策債の府の償還ペースについては国の基準財政需要額算入の実態を踏まえ、据置期間無しで発行額の半分を２０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1" eb="123">
      <t>サンニュウ</t>
    </rPh>
    <rPh sb="123" eb="125">
      <t>タイショウ</t>
    </rPh>
    <rPh sb="125" eb="126">
      <t>ガイ</t>
    </rPh>
    <rPh sb="147" eb="149">
      <t>ショウカン</t>
    </rPh>
    <rPh sb="153" eb="154">
      <t>フ</t>
    </rPh>
    <rPh sb="155" eb="157">
      <t>ショウカン</t>
    </rPh>
    <rPh sb="169" eb="170">
      <t>クニ</t>
    </rPh>
    <rPh sb="171" eb="172">
      <t>ホウ</t>
    </rPh>
    <rPh sb="192" eb="193">
      <t>タト</t>
    </rPh>
    <rPh sb="196" eb="198">
      <t>リンジ</t>
    </rPh>
    <rPh sb="198" eb="200">
      <t>ザイセイ</t>
    </rPh>
    <rPh sb="200" eb="202">
      <t>タイサク</t>
    </rPh>
    <rPh sb="202" eb="203">
      <t>サイ</t>
    </rPh>
    <rPh sb="204" eb="205">
      <t>クニ</t>
    </rPh>
    <rPh sb="206" eb="208">
      <t>ショウカン</t>
    </rPh>
    <rPh sb="212" eb="214">
      <t>スエオキ</t>
    </rPh>
    <rPh sb="214" eb="216">
      <t>キカン</t>
    </rPh>
    <rPh sb="217" eb="218">
      <t>モウ</t>
    </rPh>
    <rPh sb="220" eb="221">
      <t>ウエ</t>
    </rPh>
    <rPh sb="223" eb="226">
      <t>ハッコウガク</t>
    </rPh>
    <rPh sb="227" eb="228">
      <t>オオム</t>
    </rPh>
    <rPh sb="229" eb="231">
      <t>ハンブン</t>
    </rPh>
    <rPh sb="234" eb="235">
      <t>ネン</t>
    </rPh>
    <rPh sb="238" eb="239">
      <t>ノコ</t>
    </rPh>
    <rPh sb="243" eb="244">
      <t>ネン</t>
    </rPh>
    <rPh sb="255" eb="256">
      <t>タイ</t>
    </rPh>
    <rPh sb="260" eb="262">
      <t>ゲンソク</t>
    </rPh>
    <rPh sb="264" eb="265">
      <t>ネン</t>
    </rPh>
    <rPh sb="283" eb="285">
      <t>ヘイセイ</t>
    </rPh>
    <rPh sb="287" eb="289">
      <t>ネンド</t>
    </rPh>
    <rPh sb="297" eb="304">
      <t>リンジザイセイタイサクサイ</t>
    </rPh>
    <rPh sb="317" eb="318">
      <t>クニ</t>
    </rPh>
    <rPh sb="336" eb="338">
      <t>スエオキ</t>
    </rPh>
    <rPh sb="338" eb="340">
      <t>キカン</t>
    </rPh>
    <rPh sb="340" eb="341">
      <t>ナ</t>
    </rPh>
    <rPh sb="352" eb="353">
      <t>ネン</t>
    </rPh>
    <rPh sb="377" eb="379">
      <t>ショウカン</t>
    </rPh>
    <rPh sb="383" eb="384">
      <t>ホウ</t>
    </rPh>
    <rPh sb="429" eb="430">
      <t>クニ</t>
    </rPh>
    <rPh sb="438" eb="439">
      <t>サ</t>
    </rPh>
    <rPh sb="440" eb="441">
      <t>ショウ</t>
    </rPh>
    <phoneticPr fontId="2"/>
  </si>
  <si>
    <t>（減債基金へ積立を行っている会計の内訳：一般・府営住宅・港湾・関空・箕面・市町村）</t>
    <rPh sb="17" eb="19">
      <t>ウチワケ</t>
    </rPh>
    <rPh sb="23" eb="25">
      <t>フエイ</t>
    </rPh>
    <rPh sb="25" eb="27">
      <t>ジュウタク</t>
    </rPh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</si>
  <si>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</si>
  <si>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※3.3%・5%積立については、当初発行額に積立率を乗じるルールであるため、当初発行額に対する借換割合も表記</t>
    <rPh sb="8" eb="10">
      <t>ツミタテ</t>
    </rPh>
    <rPh sb="16" eb="18">
      <t>トウショ</t>
    </rPh>
    <rPh sb="18" eb="20">
      <t>ハッコウ</t>
    </rPh>
    <rPh sb="20" eb="21">
      <t>ガク</t>
    </rPh>
    <rPh sb="22" eb="24">
      <t>ツミタテ</t>
    </rPh>
    <rPh sb="24" eb="25">
      <t>リツ</t>
    </rPh>
    <rPh sb="26" eb="27">
      <t>ジョウ</t>
    </rPh>
    <rPh sb="38" eb="40">
      <t>トウショ</t>
    </rPh>
    <rPh sb="39" eb="40">
      <t>ワリアテ</t>
    </rPh>
    <rPh sb="40" eb="42">
      <t>ハッコウ</t>
    </rPh>
    <rPh sb="42" eb="43">
      <t>ガク</t>
    </rPh>
    <rPh sb="44" eb="45">
      <t>タイ</t>
    </rPh>
    <rPh sb="47" eb="49">
      <t>カリカ</t>
    </rPh>
    <rPh sb="49" eb="51">
      <t>ワリアイ</t>
    </rPh>
    <rPh sb="52" eb="54">
      <t>ヒョウキ</t>
    </rPh>
    <phoneticPr fontId="2"/>
  </si>
  <si>
    <t>平成24年度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</si>
  <si>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</si>
  <si>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　　・償還年限10年の場合…当初発行後4年目から当初発行額の3.7%を積立、満期時に残年数に応じ、55.6%または37.1%借換え</t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5" eb="37">
      <t>ツミタテ</t>
    </rPh>
    <rPh sb="42" eb="45">
      <t>ザンネンスウ</t>
    </rPh>
    <rPh sb="46" eb="47">
      <t>オウ</t>
    </rPh>
    <rPh sb="62" eb="64">
      <t>カリカエ</t>
    </rPh>
    <phoneticPr fontId="2"/>
  </si>
  <si>
    <r>
      <rPr>
        <sz val="11"/>
        <color theme="0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37.1%借換え</t>
    </r>
    <phoneticPr fontId="2"/>
  </si>
  <si>
    <t>　　・償還年限10年の場合…当初発行後、据置なしで当初発行額の3.3%を積立、満期時に66.0%借換え</t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0" eb="21">
      <t>ス</t>
    </rPh>
    <rPh sb="21" eb="22">
      <t>オ</t>
    </rPh>
    <rPh sb="25" eb="27">
      <t>トウショ</t>
    </rPh>
    <phoneticPr fontId="2"/>
  </si>
  <si>
    <t>含む</t>
    <rPh sb="0" eb="1">
      <t>フク</t>
    </rPh>
    <phoneticPr fontId="2"/>
  </si>
  <si>
    <t>第２回証書借入</t>
    <phoneticPr fontId="2"/>
  </si>
  <si>
    <r>
      <rPr>
        <sz val="10"/>
        <color theme="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借換率の異なる借換が混在</t>
    </r>
    <phoneticPr fontId="2"/>
  </si>
  <si>
    <t>～1.5%</t>
    <phoneticPr fontId="2"/>
  </si>
  <si>
    <t>1.5%超え</t>
    <rPh sb="4" eb="5">
      <t>チョウ</t>
    </rPh>
    <phoneticPr fontId="2"/>
  </si>
  <si>
    <t>令和５年度に発行した府債（地方債）の金利は、次のとおりです。</t>
    <rPh sb="0" eb="2">
      <t>レイワ</t>
    </rPh>
    <rPh sb="3" eb="5">
      <t>ネンド</t>
    </rPh>
    <rPh sb="4" eb="5">
      <t>ド</t>
    </rPh>
    <rPh sb="6" eb="8">
      <t>ハッコウ</t>
    </rPh>
    <rPh sb="10" eb="11">
      <t>フ</t>
    </rPh>
    <rPh sb="11" eb="12">
      <t>サイ</t>
    </rPh>
    <rPh sb="13" eb="16">
      <t>チホウサイ</t>
    </rPh>
    <rPh sb="18" eb="20">
      <t>キンリ</t>
    </rPh>
    <rPh sb="22" eb="23">
      <t>ツギ</t>
    </rPh>
    <phoneticPr fontId="2"/>
  </si>
  <si>
    <t>調整額</t>
    <rPh sb="0" eb="3">
      <t>チョウセイガク</t>
    </rPh>
    <phoneticPr fontId="2"/>
  </si>
  <si>
    <t>平成30年度</t>
    <rPh sb="0" eb="2">
      <t>ヘイセイ</t>
    </rPh>
    <rPh sb="4" eb="6">
      <t>ネンド</t>
    </rPh>
    <phoneticPr fontId="2"/>
  </si>
  <si>
    <t>第１５４回大阪府公募公債</t>
    <phoneticPr fontId="2"/>
  </si>
  <si>
    <t>　　・償還年限5年の場合…当初発行後4年目から当初発行額の3.7%を積立、満期時に残年数に応じ、55.6%、48.2%または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phoneticPr fontId="2"/>
  </si>
  <si>
    <t>平成25年度</t>
    <rPh sb="0" eb="2">
      <t>ヘイセイ</t>
    </rPh>
    <rPh sb="4" eb="6">
      <t>ネンド</t>
    </rPh>
    <phoneticPr fontId="2"/>
  </si>
  <si>
    <t>第３７１回大阪府公募公債</t>
    <phoneticPr fontId="2"/>
  </si>
  <si>
    <t>第３７２回大阪府公募公債</t>
    <phoneticPr fontId="2"/>
  </si>
  <si>
    <t>第３７３回大阪府公募公債</t>
    <phoneticPr fontId="2"/>
  </si>
  <si>
    <t>第３７４回大阪府公募公債</t>
    <phoneticPr fontId="2"/>
  </si>
  <si>
    <t>第３７５回大阪府公募公債</t>
    <phoneticPr fontId="2"/>
  </si>
  <si>
    <t>第３７６回大阪府公募公債</t>
    <phoneticPr fontId="2"/>
  </si>
  <si>
    <t>第３７７回大阪府公募公債</t>
    <phoneticPr fontId="2"/>
  </si>
  <si>
    <t>第３７８回大阪府公募公債</t>
    <phoneticPr fontId="2"/>
  </si>
  <si>
    <t>第３７９回大阪府公募公債</t>
    <phoneticPr fontId="2"/>
  </si>
  <si>
    <t>第３８０回大阪府公募公債</t>
    <phoneticPr fontId="2"/>
  </si>
  <si>
    <t>第１２２回共同発行市場公募地方債</t>
    <phoneticPr fontId="2"/>
  </si>
  <si>
    <t>第１２７回共同発行市場公募地方債</t>
  </si>
  <si>
    <t>第４回証書借入</t>
    <phoneticPr fontId="2"/>
  </si>
  <si>
    <t>第１４９回大阪府公募公債</t>
    <phoneticPr fontId="2"/>
  </si>
  <si>
    <t>第１５０回大阪府公募公債</t>
    <phoneticPr fontId="2"/>
  </si>
  <si>
    <t>第１５１回大阪府公募公債</t>
    <phoneticPr fontId="2"/>
  </si>
  <si>
    <t>第１５２回大阪府公募公債</t>
    <phoneticPr fontId="2"/>
  </si>
  <si>
    <t>第１５３回大阪府公募公債</t>
    <phoneticPr fontId="2"/>
  </si>
  <si>
    <t>第１５５回大阪府公募公債</t>
    <phoneticPr fontId="2"/>
  </si>
  <si>
    <t>第１５６回大阪府公募公債</t>
    <phoneticPr fontId="2"/>
  </si>
  <si>
    <t>第１５７回大阪府公募公債</t>
    <phoneticPr fontId="2"/>
  </si>
  <si>
    <t>第４６回大阪府公債</t>
    <phoneticPr fontId="2"/>
  </si>
  <si>
    <t>※平成25年度第374回大阪府公募公債、平成30年度第149回・第150回・第155回・第157回大阪府公募公債の借換えについては、</t>
    <rPh sb="38" eb="39">
      <t>ダイ</t>
    </rPh>
    <rPh sb="42" eb="43">
      <t>カイ</t>
    </rPh>
    <rPh sb="44" eb="45">
      <t>ダイ</t>
    </rPh>
    <rPh sb="48" eb="49">
      <t>カイ</t>
    </rPh>
    <phoneticPr fontId="2"/>
  </si>
  <si>
    <t>　　・償還年限5年の場合…当初発行後、据置なしで当初発行額の3.3%を積立、満期時に残年数に応じ、82.5%または66.0%借換え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</si>
  <si>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t>　　・償還年限10年の場合…当初発行後、据置なしで当初発行額の5%を積立、満期時に50%借換え</t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0" eb="21">
      <t>ス</t>
    </rPh>
    <rPh sb="21" eb="22">
      <t>オ</t>
    </rPh>
    <rPh sb="25" eb="27">
      <t>トウショ</t>
    </rPh>
    <phoneticPr fontId="2"/>
  </si>
  <si>
    <t>　　・償還年限5年の場合…当初発行後、据置なしで当初発行額の5%を積立、満期時に残年数に応じ、75%または50%借換え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</si>
  <si>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t>5.0%</t>
  </si>
  <si>
    <t>第３８１回大阪府公募公債</t>
    <phoneticPr fontId="2"/>
  </si>
  <si>
    <t>第３８２回大阪府公募公債</t>
    <phoneticPr fontId="2"/>
  </si>
  <si>
    <t>第６回証書借入</t>
    <phoneticPr fontId="2"/>
  </si>
  <si>
    <t>第１５８回大阪府公募公債</t>
    <phoneticPr fontId="2"/>
  </si>
  <si>
    <t>第１５９回大阪府公募公債</t>
    <phoneticPr fontId="2"/>
  </si>
  <si>
    <t>第１６０回大阪府公募公債</t>
    <phoneticPr fontId="2"/>
  </si>
  <si>
    <t>第４７回大阪府公債</t>
    <phoneticPr fontId="2"/>
  </si>
  <si>
    <t>※平成24年度第372回大阪府公募公債、平成25年度第380回大阪府公募公債、平成29年度第150回大阪府公募公債、</t>
    <phoneticPr fontId="2"/>
  </si>
  <si>
    <r>
      <rPr>
        <sz val="10"/>
        <color theme="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平成30年度第151回・第155回大阪府公募公債の借換えについては、借換率の異なる借換が混在</t>
    </r>
    <phoneticPr fontId="2"/>
  </si>
  <si>
    <t>令和５年度における府債（地方債）の発行額・元金償還額・残高の状況は、次のとおりです。</t>
    <rPh sb="0" eb="2">
      <t>レイワ</t>
    </rPh>
    <rPh sb="3" eb="5">
      <t>ネンド</t>
    </rPh>
    <rPh sb="9" eb="10">
      <t>フ</t>
    </rPh>
    <rPh sb="10" eb="11">
      <t>サイ</t>
    </rPh>
    <rPh sb="12" eb="15">
      <t>チホウサイ</t>
    </rPh>
    <rPh sb="17" eb="20">
      <t>ハッコウガク</t>
    </rPh>
    <rPh sb="21" eb="23">
      <t>ガンキン</t>
    </rPh>
    <rPh sb="23" eb="25">
      <t>ショウカン</t>
    </rPh>
    <rPh sb="25" eb="26">
      <t>ガク</t>
    </rPh>
    <rPh sb="27" eb="29">
      <t>ザンダカ</t>
    </rPh>
    <rPh sb="30" eb="32">
      <t>ジョウキョウ</t>
    </rPh>
    <rPh sb="34" eb="35">
      <t>ツギ</t>
    </rPh>
    <phoneticPr fontId="2"/>
  </si>
  <si>
    <t>令和５年度における減債基金の積立・取崩等の状況は、次のとおりです。</t>
    <rPh sb="0" eb="2">
      <t>レイワ</t>
    </rPh>
    <rPh sb="3" eb="5">
      <t>ネンド</t>
    </rPh>
    <rPh sb="9" eb="11">
      <t>ゲンサイ</t>
    </rPh>
    <rPh sb="11" eb="13">
      <t>キキン</t>
    </rPh>
    <rPh sb="14" eb="16">
      <t>ツミタテ</t>
    </rPh>
    <rPh sb="17" eb="19">
      <t>トリクズシ</t>
    </rPh>
    <rPh sb="19" eb="20">
      <t>トウ</t>
    </rPh>
    <rPh sb="21" eb="23">
      <t>ジョウキョウ</t>
    </rPh>
    <rPh sb="25" eb="26">
      <t>ツギ</t>
    </rPh>
    <phoneticPr fontId="2"/>
  </si>
  <si>
    <t>令和４年度末
基金残高（Ａ）</t>
    <rPh sb="0" eb="2">
      <t>レイワ</t>
    </rPh>
    <rPh sb="3" eb="6">
      <t>ネンドマツ</t>
    </rPh>
    <rPh sb="4" eb="5">
      <t>ガンネン</t>
    </rPh>
    <rPh sb="7" eb="9">
      <t>キキン</t>
    </rPh>
    <rPh sb="9" eb="11">
      <t>ザンダカ</t>
    </rPh>
    <phoneticPr fontId="2"/>
  </si>
  <si>
    <t>令和５年度
積立金（Ｂ）</t>
    <rPh sb="0" eb="2">
      <t>レイワ</t>
    </rPh>
    <rPh sb="3" eb="5">
      <t>ネンド</t>
    </rPh>
    <rPh sb="6" eb="8">
      <t>ツミタテ</t>
    </rPh>
    <rPh sb="8" eb="9">
      <t>キン</t>
    </rPh>
    <phoneticPr fontId="2"/>
  </si>
  <si>
    <t>令和５年度
取崩額（Ｃ）</t>
    <rPh sb="0" eb="2">
      <t>レイワ</t>
    </rPh>
    <rPh sb="3" eb="5">
      <t>ネンド</t>
    </rPh>
    <rPh sb="6" eb="8">
      <t>トリクズシ</t>
    </rPh>
    <rPh sb="8" eb="9">
      <t>ガク</t>
    </rPh>
    <phoneticPr fontId="2"/>
  </si>
  <si>
    <t>令和５年度末</t>
    <rPh sb="0" eb="2">
      <t>レイワ</t>
    </rPh>
    <rPh sb="3" eb="5">
      <t>ネンド</t>
    </rPh>
    <rPh sb="5" eb="6">
      <t>マツ</t>
    </rPh>
    <phoneticPr fontId="2"/>
  </si>
  <si>
    <t>令和４年度末
積立不足額（Ａ）</t>
    <rPh sb="0" eb="2">
      <t>レイワ</t>
    </rPh>
    <rPh sb="3" eb="6">
      <t>ネンドマツ</t>
    </rPh>
    <rPh sb="4" eb="5">
      <t>ガンネン</t>
    </rPh>
    <rPh sb="9" eb="11">
      <t>フソク</t>
    </rPh>
    <rPh sb="11" eb="12">
      <t>ガク</t>
    </rPh>
    <phoneticPr fontId="2"/>
  </si>
  <si>
    <t>令和５年度
復元額（Ｂ）</t>
    <rPh sb="0" eb="2">
      <t>レイワ</t>
    </rPh>
    <rPh sb="3" eb="5">
      <t>ネンド</t>
    </rPh>
    <rPh sb="6" eb="8">
      <t>フクゲン</t>
    </rPh>
    <rPh sb="8" eb="9">
      <t>ガク</t>
    </rPh>
    <phoneticPr fontId="2"/>
  </si>
  <si>
    <t>令和５年度末
積立不足額（Ａ-Ｂ）</t>
    <rPh sb="0" eb="2">
      <t>レイワ</t>
    </rPh>
    <rPh sb="3" eb="6">
      <t>ネンドマツ</t>
    </rPh>
    <rPh sb="9" eb="11">
      <t>フソク</t>
    </rPh>
    <rPh sb="11" eb="12">
      <t>ガク</t>
    </rPh>
    <phoneticPr fontId="2"/>
  </si>
  <si>
    <t>　 なお、繰上償還等により上記借換割合を下回る場合があります。</t>
    <phoneticPr fontId="2"/>
  </si>
  <si>
    <t>▲118,228</t>
    <phoneticPr fontId="2"/>
  </si>
  <si>
    <t>▲67,371</t>
    <phoneticPr fontId="2"/>
  </si>
  <si>
    <t>▲185,599</t>
    <phoneticPr fontId="2"/>
  </si>
  <si>
    <t>▲99,388</t>
    <phoneticPr fontId="2"/>
  </si>
  <si>
    <t>▲86,211</t>
    <phoneticPr fontId="2"/>
  </si>
  <si>
    <t>▲2.2%</t>
    <phoneticPr fontId="2"/>
  </si>
  <si>
    <t>▲9.6%</t>
    <phoneticPr fontId="2"/>
  </si>
  <si>
    <t>▲3.0%</t>
    <phoneticPr fontId="2"/>
  </si>
  <si>
    <t>▲2.9%</t>
    <phoneticPr fontId="2"/>
  </si>
  <si>
    <t>▲3.3%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</si>
  <si>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</si>
  <si>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phoneticPr fontId="2"/>
  </si>
  <si>
    <t>令和５年度における減債基金の積立不足額の状況は、次のとおりです。</t>
    <rPh sb="0" eb="2">
      <t>レイワ</t>
    </rPh>
    <rPh sb="3" eb="5">
      <t>ネンド</t>
    </rPh>
    <rPh sb="4" eb="5">
      <t>ド</t>
    </rPh>
    <rPh sb="9" eb="11">
      <t>ゲンサイ</t>
    </rPh>
    <rPh sb="11" eb="13">
      <t>キキン</t>
    </rPh>
    <rPh sb="14" eb="16">
      <t>ツミタテ</t>
    </rPh>
    <rPh sb="16" eb="18">
      <t>フソク</t>
    </rPh>
    <rPh sb="18" eb="19">
      <t>ガク</t>
    </rPh>
    <rPh sb="20" eb="22">
      <t>ジョウキョウ</t>
    </rPh>
    <rPh sb="24" eb="25">
      <t>ツギ</t>
    </rPh>
    <phoneticPr fontId="2"/>
  </si>
  <si>
    <t>【参考：臨財債等の償還に係る基準財政需要額の算入見込について】</t>
    <rPh sb="1" eb="3">
      <t>サンコウ</t>
    </rPh>
    <rPh sb="4" eb="7">
      <t>リンザイサイ</t>
    </rPh>
    <rPh sb="7" eb="8">
      <t>トウ</t>
    </rPh>
    <rPh sb="9" eb="11">
      <t>ショウカン</t>
    </rPh>
    <rPh sb="12" eb="13">
      <t>カカ</t>
    </rPh>
    <rPh sb="14" eb="16">
      <t>キジュン</t>
    </rPh>
    <rPh sb="16" eb="18">
      <t>ザイセイ</t>
    </rPh>
    <rPh sb="18" eb="20">
      <t>ジュヨウ</t>
    </rPh>
    <rPh sb="20" eb="21">
      <t>ガク</t>
    </rPh>
    <rPh sb="22" eb="24">
      <t>サンニュウ</t>
    </rPh>
    <rPh sb="24" eb="26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</si>
</sst>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令和&quot;#&quot;年度借換分）&quot;"/>
    <numFmt numFmtId="182" formatCode=";;;"/>
  </numFmts>
  <fonts count="37" x14ac:knownFonts="1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4" tint="0.79998168889431442"/>
      <name val="ＭＳ Ｐゴシック"/>
      <family val="3"/>
      <charset val="128"/>
    </font>
    <font>
      <sz val="8"/>
      <color theme="4" tint="0.7999816888943144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4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22" fillId="0" borderId="0" xfId="0" applyFont="1">
      <alignment vertical="center"/>
    </xf>
    <xf numFmtId="180" fontId="0" fillId="0" borderId="0" xfId="0" applyNumberFormat="1">
      <alignment vertical="center"/>
    </xf>
    <xf numFmtId="0" fontId="24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16" fillId="3" borderId="2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4" fillId="4" borderId="32" xfId="0" applyFont="1" applyFill="1" applyBorder="1" applyAlignment="1">
      <alignment horizontal="distributed" vertical="center"/>
    </xf>
    <xf numFmtId="0" fontId="16" fillId="0" borderId="0" xfId="0" applyFont="1" applyFill="1">
      <alignment vertical="center"/>
    </xf>
    <xf numFmtId="0" fontId="14" fillId="4" borderId="33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1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distributed" vertical="center" shrinkToFit="1"/>
    </xf>
    <xf numFmtId="176" fontId="1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 shrinkToFit="1"/>
    </xf>
    <xf numFmtId="176" fontId="16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9" xfId="0" applyFont="1" applyBorder="1">
      <alignment vertical="center"/>
    </xf>
    <xf numFmtId="0" fontId="16" fillId="0" borderId="38" xfId="0" applyFont="1" applyBorder="1">
      <alignment vertical="center"/>
    </xf>
    <xf numFmtId="0" fontId="9" fillId="0" borderId="38" xfId="0" applyFont="1" applyBorder="1" applyAlignment="1">
      <alignment horizontal="right" vertical="center"/>
    </xf>
    <xf numFmtId="0" fontId="9" fillId="0" borderId="3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15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16" fillId="0" borderId="16" xfId="0" applyFont="1" applyBorder="1">
      <alignment vertical="center"/>
    </xf>
    <xf numFmtId="38" fontId="16" fillId="0" borderId="0" xfId="2" applyFont="1">
      <alignment vertical="center"/>
    </xf>
    <xf numFmtId="0" fontId="29" fillId="0" borderId="33" xfId="0" applyFont="1" applyBorder="1">
      <alignment vertical="center"/>
    </xf>
    <xf numFmtId="0" fontId="29" fillId="0" borderId="11" xfId="0" applyFont="1" applyBorder="1" applyAlignment="1">
      <alignment vertical="center"/>
    </xf>
    <xf numFmtId="0" fontId="0" fillId="0" borderId="0" xfId="0" applyAlignment="1">
      <alignment vertical="top"/>
    </xf>
    <xf numFmtId="0" fontId="14" fillId="4" borderId="32" xfId="0" applyFont="1" applyFill="1" applyBorder="1" applyAlignment="1">
      <alignment horizontal="distributed" vertical="center" shrinkToFit="1"/>
    </xf>
    <xf numFmtId="0" fontId="14" fillId="4" borderId="33" xfId="0" applyFont="1" applyFill="1" applyBorder="1" applyAlignment="1">
      <alignment horizontal="distributed" vertical="center" shrinkToFi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3" fillId="0" borderId="0" xfId="0" applyFo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>
      <alignment vertical="center"/>
    </xf>
    <xf numFmtId="178" fontId="2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176" fontId="5" fillId="0" borderId="29" xfId="0" applyNumberFormat="1" applyFont="1" applyBorder="1">
      <alignment vertical="center"/>
    </xf>
    <xf numFmtId="0" fontId="5" fillId="0" borderId="1" xfId="0" applyFont="1" applyBorder="1">
      <alignment vertical="center"/>
    </xf>
    <xf numFmtId="178" fontId="5" fillId="0" borderId="1" xfId="0" applyNumberFormat="1" applyFont="1" applyBorder="1">
      <alignment vertical="center"/>
    </xf>
    <xf numFmtId="178" fontId="5" fillId="0" borderId="3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left" vertical="top" wrapText="1" shrinkToFit="1"/>
    </xf>
    <xf numFmtId="0" fontId="0" fillId="0" borderId="0" xfId="0" applyAlignment="1">
      <alignment vertical="top" wrapText="1" shrinkToFit="1"/>
    </xf>
    <xf numFmtId="0" fontId="2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3" xfId="0" applyBorder="1">
      <alignment vertical="center"/>
    </xf>
    <xf numFmtId="178" fontId="5" fillId="0" borderId="29" xfId="0" applyNumberFormat="1" applyFont="1" applyBorder="1">
      <alignment vertical="center"/>
    </xf>
    <xf numFmtId="179" fontId="1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179" fontId="5" fillId="0" borderId="0" xfId="0" applyNumberFormat="1" applyFont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182" fontId="26" fillId="0" borderId="0" xfId="0" applyNumberFormat="1" applyFont="1">
      <alignment vertical="center"/>
    </xf>
    <xf numFmtId="182" fontId="8" fillId="0" borderId="0" xfId="0" applyNumberFormat="1" applyFont="1">
      <alignment vertical="center"/>
    </xf>
    <xf numFmtId="182" fontId="7" fillId="0" borderId="0" xfId="0" applyNumberFormat="1" applyFont="1">
      <alignment vertical="center"/>
    </xf>
    <xf numFmtId="182" fontId="11" fillId="0" borderId="0" xfId="0" applyNumberFormat="1" applyFont="1" applyAlignment="1">
      <alignment vertical="center" wrapText="1"/>
    </xf>
    <xf numFmtId="182" fontId="27" fillId="0" borderId="0" xfId="0" applyNumberFormat="1" applyFont="1">
      <alignment vertical="center"/>
    </xf>
    <xf numFmtId="182" fontId="13" fillId="0" borderId="0" xfId="0" applyNumberFormat="1" applyFont="1">
      <alignment vertical="center"/>
    </xf>
    <xf numFmtId="182" fontId="27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vertical="center" wrapText="1"/>
    </xf>
    <xf numFmtId="182" fontId="26" fillId="0" borderId="0" xfId="0" applyNumberFormat="1" applyFont="1" applyAlignment="1">
      <alignment horizontal="center" vertical="center" wrapText="1"/>
    </xf>
    <xf numFmtId="182" fontId="17" fillId="0" borderId="0" xfId="0" applyNumberFormat="1" applyFont="1">
      <alignment vertical="center"/>
    </xf>
    <xf numFmtId="182" fontId="26" fillId="0" borderId="0" xfId="0" applyNumberFormat="1" applyFont="1" applyBorder="1" applyAlignment="1">
      <alignment vertical="center" wrapText="1"/>
    </xf>
    <xf numFmtId="182" fontId="26" fillId="0" borderId="0" xfId="0" applyNumberFormat="1" applyFont="1" applyBorder="1" applyAlignment="1">
      <alignment horizontal="center" vertical="center" wrapText="1"/>
    </xf>
    <xf numFmtId="182" fontId="11" fillId="0" borderId="0" xfId="0" applyNumberFormat="1" applyFont="1" applyBorder="1" applyAlignment="1">
      <alignment vertical="center" wrapText="1"/>
    </xf>
    <xf numFmtId="182" fontId="27" fillId="0" borderId="0" xfId="0" applyNumberFormat="1" applyFont="1" applyBorder="1" applyAlignment="1">
      <alignment horizontal="right" vertical="center"/>
    </xf>
    <xf numFmtId="182" fontId="35" fillId="0" borderId="0" xfId="2" applyNumberFormat="1" applyFont="1" applyFill="1" applyBorder="1">
      <alignment vertical="center"/>
    </xf>
    <xf numFmtId="182" fontId="27" fillId="0" borderId="0" xfId="0" applyNumberFormat="1" applyFont="1" applyBorder="1">
      <alignment vertical="center"/>
    </xf>
    <xf numFmtId="182" fontId="13" fillId="0" borderId="0" xfId="0" applyNumberFormat="1" applyFont="1" applyBorder="1">
      <alignment vertical="center"/>
    </xf>
    <xf numFmtId="182" fontId="0" fillId="0" borderId="0" xfId="0" applyNumberFormat="1" applyBorder="1">
      <alignment vertical="center"/>
    </xf>
    <xf numFmtId="182" fontId="27" fillId="0" borderId="0" xfId="0" applyNumberFormat="1" applyFont="1" applyBorder="1" applyAlignment="1">
      <alignment horizontal="center" vertical="center"/>
    </xf>
    <xf numFmtId="182" fontId="9" fillId="0" borderId="0" xfId="2" applyNumberFormat="1" applyFont="1" applyFill="1" applyBorder="1">
      <alignment vertical="center"/>
    </xf>
    <xf numFmtId="182" fontId="7" fillId="0" borderId="0" xfId="0" applyNumberFormat="1" applyFont="1" applyBorder="1">
      <alignment vertical="center"/>
    </xf>
    <xf numFmtId="182" fontId="31" fillId="0" borderId="0" xfId="0" applyNumberFormat="1" applyFont="1" applyBorder="1" applyAlignment="1">
      <alignment horizontal="center" vertical="center"/>
    </xf>
    <xf numFmtId="182" fontId="26" fillId="0" borderId="0" xfId="0" applyNumberFormat="1" applyFont="1" applyBorder="1" applyAlignment="1">
      <alignment horizontal="center" vertical="center"/>
    </xf>
    <xf numFmtId="182" fontId="31" fillId="0" borderId="0" xfId="2" applyNumberFormat="1" applyFont="1" applyFill="1" applyBorder="1" applyAlignment="1">
      <alignment vertical="center" wrapText="1"/>
    </xf>
    <xf numFmtId="182" fontId="31" fillId="0" borderId="0" xfId="0" applyNumberFormat="1" applyFont="1" applyBorder="1" applyAlignment="1">
      <alignment horizontal="center" vertical="center" wrapText="1"/>
    </xf>
    <xf numFmtId="182" fontId="36" fillId="0" borderId="0" xfId="2" applyNumberFormat="1" applyFont="1" applyFill="1" applyBorder="1" applyAlignment="1">
      <alignment vertical="center" wrapText="1"/>
    </xf>
    <xf numFmtId="182" fontId="31" fillId="0" borderId="0" xfId="0" applyNumberFormat="1" applyFont="1" applyBorder="1" applyAlignment="1">
      <alignment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38" fontId="16" fillId="0" borderId="0" xfId="2" applyFont="1" applyAlignment="1">
      <alignment horizontal="center" vertical="center"/>
    </xf>
    <xf numFmtId="0" fontId="29" fillId="0" borderId="39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176" fontId="30" fillId="0" borderId="48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6" fontId="30" fillId="0" borderId="7" xfId="0" applyNumberFormat="1" applyFont="1" applyFill="1" applyBorder="1" applyAlignment="1">
      <alignment vertical="center"/>
    </xf>
    <xf numFmtId="176" fontId="30" fillId="0" borderId="20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76" fontId="30" fillId="4" borderId="18" xfId="0" applyNumberFormat="1" applyFont="1" applyFill="1" applyBorder="1" applyAlignment="1">
      <alignment vertical="center"/>
    </xf>
    <xf numFmtId="176" fontId="30" fillId="4" borderId="19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29" fillId="0" borderId="37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0" fillId="0" borderId="49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0" fillId="0" borderId="13" xfId="0" applyNumberFormat="1" applyFont="1" applyFill="1" applyBorder="1" applyAlignment="1">
      <alignment vertical="center"/>
    </xf>
    <xf numFmtId="176" fontId="30" fillId="0" borderId="37" xfId="0" applyNumberFormat="1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6" xfId="0" applyBorder="1" applyAlignment="1">
      <alignment vertical="center"/>
    </xf>
    <xf numFmtId="176" fontId="30" fillId="4" borderId="34" xfId="0" applyNumberFormat="1" applyFont="1" applyFill="1" applyBorder="1" applyAlignment="1">
      <alignment vertical="center"/>
    </xf>
    <xf numFmtId="176" fontId="30" fillId="4" borderId="36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7" fontId="14" fillId="4" borderId="18" xfId="0" applyNumberFormat="1" applyFont="1" applyFill="1" applyBorder="1" applyAlignment="1">
      <alignment horizontal="right" vertical="center"/>
    </xf>
    <xf numFmtId="177" fontId="14" fillId="4" borderId="19" xfId="0" applyNumberFormat="1" applyFont="1" applyFill="1" applyBorder="1" applyAlignment="1">
      <alignment horizontal="right" vertical="center"/>
    </xf>
    <xf numFmtId="177" fontId="14" fillId="4" borderId="21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3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176" fontId="30" fillId="0" borderId="39" xfId="0" applyNumberFormat="1" applyFont="1" applyFill="1" applyBorder="1" applyAlignment="1">
      <alignment horizontal="right" vertical="center"/>
    </xf>
    <xf numFmtId="176" fontId="30" fillId="0" borderId="38" xfId="0" applyNumberFormat="1" applyFont="1" applyFill="1" applyBorder="1" applyAlignment="1">
      <alignment horizontal="right" vertical="center"/>
    </xf>
    <xf numFmtId="176" fontId="30" fillId="0" borderId="44" xfId="0" applyNumberFormat="1" applyFont="1" applyFill="1" applyBorder="1" applyAlignment="1">
      <alignment horizontal="right" vertical="center"/>
    </xf>
    <xf numFmtId="176" fontId="30" fillId="0" borderId="33" xfId="0" applyNumberFormat="1" applyFont="1" applyFill="1" applyBorder="1" applyAlignment="1">
      <alignment horizontal="right" vertical="center"/>
    </xf>
    <xf numFmtId="176" fontId="30" fillId="0" borderId="15" xfId="0" applyNumberFormat="1" applyFont="1" applyFill="1" applyBorder="1" applyAlignment="1">
      <alignment horizontal="right" vertical="center"/>
    </xf>
    <xf numFmtId="176" fontId="30" fillId="0" borderId="45" xfId="0" applyNumberFormat="1" applyFont="1" applyFill="1" applyBorder="1" applyAlignment="1">
      <alignment horizontal="right" vertical="center"/>
    </xf>
    <xf numFmtId="176" fontId="30" fillId="0" borderId="8" xfId="0" applyNumberFormat="1" applyFont="1" applyFill="1" applyBorder="1" applyAlignment="1">
      <alignment vertical="center"/>
    </xf>
    <xf numFmtId="176" fontId="30" fillId="0" borderId="38" xfId="0" applyNumberFormat="1" applyFont="1" applyFill="1" applyBorder="1" applyAlignment="1">
      <alignment vertical="center"/>
    </xf>
    <xf numFmtId="176" fontId="30" fillId="0" borderId="44" xfId="0" applyNumberFormat="1" applyFont="1" applyFill="1" applyBorder="1" applyAlignment="1">
      <alignment vertical="center"/>
    </xf>
    <xf numFmtId="176" fontId="30" fillId="0" borderId="14" xfId="0" applyNumberFormat="1" applyFont="1" applyFill="1" applyBorder="1" applyAlignment="1">
      <alignment vertical="center"/>
    </xf>
    <xf numFmtId="176" fontId="30" fillId="0" borderId="15" xfId="0" applyNumberFormat="1" applyFont="1" applyFill="1" applyBorder="1" applyAlignment="1">
      <alignment vertical="center"/>
    </xf>
    <xf numFmtId="176" fontId="30" fillId="0" borderId="45" xfId="0" applyNumberFormat="1" applyFont="1" applyFill="1" applyBorder="1" applyAlignment="1">
      <alignment vertical="center"/>
    </xf>
    <xf numFmtId="176" fontId="30" fillId="0" borderId="8" xfId="0" applyNumberFormat="1" applyFont="1" applyFill="1" applyBorder="1" applyAlignment="1">
      <alignment horizontal="center" vertical="center"/>
    </xf>
    <xf numFmtId="176" fontId="30" fillId="0" borderId="38" xfId="0" applyNumberFormat="1" applyFont="1" applyFill="1" applyBorder="1" applyAlignment="1">
      <alignment horizontal="center" vertical="center"/>
    </xf>
    <xf numFmtId="176" fontId="30" fillId="0" borderId="44" xfId="0" applyNumberFormat="1" applyFont="1" applyFill="1" applyBorder="1" applyAlignment="1">
      <alignment horizontal="center" vertical="center"/>
    </xf>
    <xf numFmtId="176" fontId="30" fillId="0" borderId="14" xfId="0" applyNumberFormat="1" applyFont="1" applyFill="1" applyBorder="1" applyAlignment="1">
      <alignment horizontal="center" vertical="center"/>
    </xf>
    <xf numFmtId="176" fontId="30" fillId="0" borderId="15" xfId="0" applyNumberFormat="1" applyFont="1" applyFill="1" applyBorder="1" applyAlignment="1">
      <alignment horizontal="center" vertical="center"/>
    </xf>
    <xf numFmtId="176" fontId="30" fillId="0" borderId="45" xfId="0" applyNumberFormat="1" applyFont="1" applyFill="1" applyBorder="1" applyAlignment="1">
      <alignment horizontal="center" vertical="center"/>
    </xf>
    <xf numFmtId="176" fontId="30" fillId="4" borderId="8" xfId="0" applyNumberFormat="1" applyFont="1" applyFill="1" applyBorder="1" applyAlignment="1">
      <alignment vertical="center"/>
    </xf>
    <xf numFmtId="176" fontId="30" fillId="4" borderId="38" xfId="0" applyNumberFormat="1" applyFont="1" applyFill="1" applyBorder="1" applyAlignment="1">
      <alignment vertical="center"/>
    </xf>
    <xf numFmtId="176" fontId="30" fillId="4" borderId="9" xfId="0" applyNumberFormat="1" applyFont="1" applyFill="1" applyBorder="1" applyAlignment="1">
      <alignment vertical="center"/>
    </xf>
    <xf numFmtId="176" fontId="30" fillId="4" borderId="14" xfId="0" applyNumberFormat="1" applyFont="1" applyFill="1" applyBorder="1" applyAlignment="1">
      <alignment vertical="center"/>
    </xf>
    <xf numFmtId="176" fontId="30" fillId="4" borderId="15" xfId="0" applyNumberFormat="1" applyFont="1" applyFill="1" applyBorder="1" applyAlignment="1">
      <alignment vertical="center"/>
    </xf>
    <xf numFmtId="176" fontId="30" fillId="4" borderId="16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176" fontId="30" fillId="0" borderId="18" xfId="0" applyNumberFormat="1" applyFont="1" applyFill="1" applyBorder="1" applyAlignment="1">
      <alignment vertical="center"/>
    </xf>
    <xf numFmtId="176" fontId="30" fillId="0" borderId="19" xfId="0" applyNumberFormat="1" applyFont="1" applyFill="1" applyBorder="1" applyAlignment="1">
      <alignment vertical="center"/>
    </xf>
    <xf numFmtId="176" fontId="30" fillId="0" borderId="22" xfId="0" applyNumberFormat="1" applyFont="1" applyFill="1" applyBorder="1" applyAlignment="1">
      <alignment vertical="center"/>
    </xf>
    <xf numFmtId="0" fontId="29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176" fontId="30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176" fontId="30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30" fillId="4" borderId="20" xfId="0" applyNumberFormat="1" applyFont="1" applyFill="1" applyBorder="1" applyAlignment="1">
      <alignment vertical="center"/>
    </xf>
    <xf numFmtId="0" fontId="29" fillId="0" borderId="36" xfId="0" applyFont="1" applyBorder="1" applyAlignment="1">
      <alignment horizontal="distributed" vertical="center" shrinkToFit="1"/>
    </xf>
    <xf numFmtId="0" fontId="29" fillId="0" borderId="35" xfId="0" applyFont="1" applyBorder="1" applyAlignment="1">
      <alignment horizontal="distributed" vertical="center" shrinkToFit="1"/>
    </xf>
    <xf numFmtId="176" fontId="30" fillId="0" borderId="34" xfId="0" applyNumberFormat="1" applyFont="1" applyFill="1" applyBorder="1" applyAlignment="1">
      <alignment vertical="center"/>
    </xf>
    <xf numFmtId="176" fontId="30" fillId="0" borderId="36" xfId="0" applyNumberFormat="1" applyFont="1" applyFill="1" applyBorder="1" applyAlignment="1">
      <alignment vertical="center"/>
    </xf>
    <xf numFmtId="176" fontId="30" fillId="0" borderId="46" xfId="0" applyNumberFormat="1" applyFont="1" applyFill="1" applyBorder="1" applyAlignment="1">
      <alignment vertical="center"/>
    </xf>
    <xf numFmtId="176" fontId="30" fillId="4" borderId="37" xfId="0" applyNumberFormat="1" applyFont="1" applyFill="1" applyBorder="1" applyAlignment="1">
      <alignment vertical="center"/>
    </xf>
    <xf numFmtId="0" fontId="14" fillId="0" borderId="17" xfId="0" applyFont="1" applyBorder="1" applyAlignment="1">
      <alignment horizontal="distributed" vertical="center"/>
    </xf>
    <xf numFmtId="176" fontId="14" fillId="0" borderId="18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0" fontId="14" fillId="0" borderId="34" xfId="0" applyFont="1" applyBorder="1" applyAlignment="1">
      <alignment horizontal="distributed" vertical="center"/>
    </xf>
    <xf numFmtId="0" fontId="14" fillId="0" borderId="36" xfId="0" applyFont="1" applyBorder="1" applyAlignment="1">
      <alignment horizontal="distributed" vertical="center"/>
    </xf>
    <xf numFmtId="0" fontId="14" fillId="0" borderId="35" xfId="0" applyFont="1" applyBorder="1" applyAlignment="1">
      <alignment horizontal="distributed" vertical="center"/>
    </xf>
    <xf numFmtId="176" fontId="14" fillId="0" borderId="34" xfId="0" applyNumberFormat="1" applyFont="1" applyBorder="1" applyAlignment="1">
      <alignment vertical="center"/>
    </xf>
    <xf numFmtId="176" fontId="14" fillId="0" borderId="36" xfId="0" applyNumberFormat="1" applyFont="1" applyBorder="1" applyAlignment="1">
      <alignment vertical="center"/>
    </xf>
    <xf numFmtId="176" fontId="14" fillId="0" borderId="46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vertical="center"/>
    </xf>
    <xf numFmtId="0" fontId="14" fillId="4" borderId="4" xfId="0" applyFont="1" applyFill="1" applyBorder="1" applyAlignment="1">
      <alignment horizontal="distributed" vertical="center"/>
    </xf>
    <xf numFmtId="0" fontId="14" fillId="4" borderId="29" xfId="0" applyFont="1" applyFill="1" applyBorder="1" applyAlignment="1">
      <alignment horizontal="distributed" vertical="center"/>
    </xf>
    <xf numFmtId="176" fontId="14" fillId="4" borderId="1" xfId="0" applyNumberFormat="1" applyFont="1" applyFill="1" applyBorder="1" applyAlignment="1">
      <alignment vertical="center"/>
    </xf>
    <xf numFmtId="176" fontId="14" fillId="4" borderId="2" xfId="0" applyNumberFormat="1" applyFont="1" applyFill="1" applyBorder="1" applyAlignment="1">
      <alignment vertical="center"/>
    </xf>
    <xf numFmtId="176" fontId="14" fillId="4" borderId="47" xfId="0" applyNumberFormat="1" applyFont="1" applyFill="1" applyBorder="1" applyAlignment="1">
      <alignment vertical="center"/>
    </xf>
    <xf numFmtId="176" fontId="14" fillId="4" borderId="30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distributed" vertical="center"/>
    </xf>
    <xf numFmtId="0" fontId="14" fillId="0" borderId="19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176" fontId="14" fillId="0" borderId="18" xfId="0" applyNumberFormat="1" applyFont="1" applyBorder="1" applyAlignment="1">
      <alignment vertical="center"/>
    </xf>
    <xf numFmtId="176" fontId="14" fillId="0" borderId="19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49" fontId="14" fillId="0" borderId="20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14" fillId="0" borderId="37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14" fillId="4" borderId="50" xfId="0" applyFont="1" applyFill="1" applyBorder="1" applyAlignment="1">
      <alignment horizontal="center" vertical="center" shrinkToFit="1"/>
    </xf>
    <xf numFmtId="176" fontId="14" fillId="0" borderId="54" xfId="0" applyNumberFormat="1" applyFont="1" applyBorder="1" applyAlignment="1">
      <alignment horizontal="right" vertical="center"/>
    </xf>
    <xf numFmtId="176" fontId="14" fillId="0" borderId="58" xfId="0" applyNumberFormat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right" vertical="center"/>
    </xf>
    <xf numFmtId="176" fontId="14" fillId="0" borderId="51" xfId="0" applyNumberFormat="1" applyFont="1" applyBorder="1" applyAlignment="1">
      <alignment horizontal="right" vertical="center"/>
    </xf>
    <xf numFmtId="38" fontId="14" fillId="0" borderId="20" xfId="2" applyFont="1" applyBorder="1" applyAlignment="1">
      <alignment horizontal="right" vertical="center"/>
    </xf>
    <xf numFmtId="38" fontId="14" fillId="0" borderId="19" xfId="2" applyFont="1" applyBorder="1" applyAlignment="1">
      <alignment horizontal="right" vertical="center"/>
    </xf>
    <xf numFmtId="49" fontId="14" fillId="0" borderId="37" xfId="3" applyNumberFormat="1" applyFont="1" applyFill="1" applyBorder="1" applyAlignment="1">
      <alignment horizontal="right" vertical="center"/>
    </xf>
    <xf numFmtId="49" fontId="14" fillId="0" borderId="36" xfId="3" applyNumberFormat="1" applyFont="1" applyFill="1" applyBorder="1" applyAlignment="1">
      <alignment horizontal="right" vertical="center"/>
    </xf>
    <xf numFmtId="176" fontId="14" fillId="4" borderId="7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4" fillId="4" borderId="37" xfId="0" applyNumberFormat="1" applyFont="1" applyFill="1" applyBorder="1" applyAlignment="1">
      <alignment vertical="center"/>
    </xf>
    <xf numFmtId="176" fontId="14" fillId="4" borderId="36" xfId="0" applyNumberFormat="1" applyFont="1" applyFill="1" applyBorder="1" applyAlignment="1">
      <alignment vertical="center"/>
    </xf>
    <xf numFmtId="176" fontId="14" fillId="4" borderId="46" xfId="0" applyNumberFormat="1" applyFont="1" applyFill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7" fontId="14" fillId="0" borderId="24" xfId="0" applyNumberFormat="1" applyFont="1" applyBorder="1" applyAlignment="1">
      <alignment horizontal="right" vertical="center"/>
    </xf>
    <xf numFmtId="177" fontId="14" fillId="0" borderId="25" xfId="0" applyNumberFormat="1" applyFont="1" applyBorder="1" applyAlignment="1">
      <alignment horizontal="right" vertical="center"/>
    </xf>
    <xf numFmtId="177" fontId="14" fillId="0" borderId="28" xfId="0" applyNumberFormat="1" applyFont="1" applyBorder="1" applyAlignment="1">
      <alignment horizontal="right" vertical="center"/>
    </xf>
    <xf numFmtId="177" fontId="14" fillId="0" borderId="42" xfId="0" applyNumberFormat="1" applyFont="1" applyBorder="1" applyAlignment="1">
      <alignment horizontal="right" vertical="center"/>
    </xf>
    <xf numFmtId="177" fontId="14" fillId="0" borderId="41" xfId="0" applyNumberFormat="1" applyFont="1" applyBorder="1" applyAlignment="1">
      <alignment horizontal="right" vertical="center"/>
    </xf>
    <xf numFmtId="177" fontId="14" fillId="0" borderId="4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distributed" vertical="center"/>
    </xf>
    <xf numFmtId="176" fontId="14" fillId="0" borderId="34" xfId="0" applyNumberFormat="1" applyFont="1" applyFill="1" applyBorder="1" applyAlignment="1">
      <alignment vertical="center"/>
    </xf>
    <xf numFmtId="176" fontId="14" fillId="0" borderId="36" xfId="0" applyNumberFormat="1" applyFont="1" applyFill="1" applyBorder="1" applyAlignment="1">
      <alignment vertical="center"/>
    </xf>
    <xf numFmtId="176" fontId="14" fillId="0" borderId="46" xfId="0" applyNumberFormat="1" applyFont="1" applyFill="1" applyBorder="1" applyAlignment="1">
      <alignment vertical="center"/>
    </xf>
    <xf numFmtId="0" fontId="14" fillId="4" borderId="39" xfId="0" applyFont="1" applyFill="1" applyBorder="1" applyAlignment="1">
      <alignment horizontal="distributed" vertical="center" shrinkToFit="1"/>
    </xf>
    <xf numFmtId="0" fontId="14" fillId="4" borderId="38" xfId="0" applyFont="1" applyFill="1" applyBorder="1" applyAlignment="1">
      <alignment horizontal="distributed" vertical="center" shrinkToFit="1"/>
    </xf>
    <xf numFmtId="0" fontId="14" fillId="4" borderId="9" xfId="0" applyFont="1" applyFill="1" applyBorder="1" applyAlignment="1">
      <alignment horizontal="distributed" vertical="center" shrinkToFit="1"/>
    </xf>
    <xf numFmtId="0" fontId="14" fillId="0" borderId="27" xfId="0" applyFont="1" applyBorder="1" applyAlignment="1">
      <alignment horizontal="distributed" vertical="center" shrinkToFit="1"/>
    </xf>
    <xf numFmtId="0" fontId="14" fillId="0" borderId="25" xfId="0" applyFont="1" applyBorder="1" applyAlignment="1">
      <alignment horizontal="distributed" vertical="center" shrinkToFit="1"/>
    </xf>
    <xf numFmtId="0" fontId="14" fillId="0" borderId="28" xfId="0" applyFont="1" applyBorder="1" applyAlignment="1">
      <alignment horizontal="distributed" vertical="center" shrinkToFit="1"/>
    </xf>
    <xf numFmtId="0" fontId="34" fillId="0" borderId="27" xfId="0" applyFont="1" applyBorder="1" applyAlignment="1">
      <alignment horizontal="distributed" vertical="center" shrinkToFit="1"/>
    </xf>
    <xf numFmtId="0" fontId="34" fillId="0" borderId="25" xfId="0" applyFont="1" applyBorder="1" applyAlignment="1">
      <alignment horizontal="distributed" vertical="center" shrinkToFit="1"/>
    </xf>
    <xf numFmtId="0" fontId="34" fillId="0" borderId="28" xfId="0" applyFont="1" applyBorder="1" applyAlignment="1">
      <alignment horizontal="distributed" vertical="center" shrinkToFit="1"/>
    </xf>
    <xf numFmtId="0" fontId="14" fillId="0" borderId="37" xfId="0" applyFont="1" applyBorder="1" applyAlignment="1">
      <alignment horizontal="distributed" vertical="center" shrinkToFit="1"/>
    </xf>
    <xf numFmtId="0" fontId="14" fillId="0" borderId="36" xfId="0" applyFont="1" applyBorder="1" applyAlignment="1">
      <alignment horizontal="distributed" vertical="center" shrinkToFit="1"/>
    </xf>
    <xf numFmtId="0" fontId="14" fillId="0" borderId="35" xfId="0" applyFont="1" applyBorder="1" applyAlignment="1">
      <alignment horizontal="distributed" vertical="center" shrinkToFit="1"/>
    </xf>
    <xf numFmtId="176" fontId="14" fillId="4" borderId="20" xfId="0" applyNumberFormat="1" applyFont="1" applyFill="1" applyBorder="1" applyAlignment="1">
      <alignment vertical="center"/>
    </xf>
    <xf numFmtId="176" fontId="14" fillId="4" borderId="19" xfId="0" applyNumberFormat="1" applyFont="1" applyFill="1" applyBorder="1" applyAlignment="1">
      <alignment vertical="center"/>
    </xf>
    <xf numFmtId="176" fontId="14" fillId="4" borderId="22" xfId="0" applyNumberFormat="1" applyFont="1" applyFill="1" applyBorder="1" applyAlignment="1">
      <alignment vertical="center"/>
    </xf>
    <xf numFmtId="176" fontId="14" fillId="4" borderId="31" xfId="0" applyNumberFormat="1" applyFont="1" applyFill="1" applyBorder="1" applyAlignment="1">
      <alignment vertical="center"/>
    </xf>
    <xf numFmtId="176" fontId="14" fillId="4" borderId="30" xfId="0" applyNumberFormat="1" applyFont="1" applyFill="1" applyBorder="1" applyAlignment="1">
      <alignment horizontal="right" vertical="center"/>
    </xf>
    <xf numFmtId="176" fontId="14" fillId="4" borderId="52" xfId="0" applyNumberFormat="1" applyFont="1" applyFill="1" applyBorder="1" applyAlignment="1">
      <alignment horizontal="right" vertical="center"/>
    </xf>
    <xf numFmtId="176" fontId="14" fillId="0" borderId="59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right" vertical="center"/>
    </xf>
    <xf numFmtId="49" fontId="14" fillId="4" borderId="3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49" fontId="14" fillId="4" borderId="31" xfId="3" applyNumberFormat="1" applyFont="1" applyFill="1" applyBorder="1" applyAlignment="1">
      <alignment horizontal="right" vertical="center"/>
    </xf>
    <xf numFmtId="49" fontId="14" fillId="4" borderId="2" xfId="3" applyNumberFormat="1" applyFont="1" applyFill="1" applyBorder="1" applyAlignment="1">
      <alignment horizontal="right" vertical="center"/>
    </xf>
    <xf numFmtId="49" fontId="14" fillId="0" borderId="20" xfId="3" applyNumberFormat="1" applyFont="1" applyFill="1" applyBorder="1" applyAlignment="1">
      <alignment horizontal="right" vertical="center"/>
    </xf>
    <xf numFmtId="49" fontId="14" fillId="0" borderId="19" xfId="3" applyNumberFormat="1" applyFont="1" applyFill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176" fontId="14" fillId="0" borderId="57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 vertical="center" shrinkToFit="1"/>
    </xf>
    <xf numFmtId="0" fontId="14" fillId="0" borderId="2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 shrinkToFit="1"/>
    </xf>
    <xf numFmtId="177" fontId="14" fillId="0" borderId="34" xfId="0" applyNumberFormat="1" applyFont="1" applyBorder="1" applyAlignment="1">
      <alignment horizontal="right" vertical="center"/>
    </xf>
    <xf numFmtId="177" fontId="14" fillId="0" borderId="36" xfId="0" applyNumberFormat="1" applyFont="1" applyBorder="1" applyAlignment="1">
      <alignment horizontal="right" vertical="center"/>
    </xf>
    <xf numFmtId="177" fontId="14" fillId="0" borderId="35" xfId="0" applyNumberFormat="1" applyFont="1" applyBorder="1" applyAlignment="1">
      <alignment horizontal="right" vertical="center"/>
    </xf>
    <xf numFmtId="177" fontId="14" fillId="0" borderId="33" xfId="0" applyNumberFormat="1" applyFont="1" applyBorder="1" applyAlignment="1">
      <alignment horizontal="right" vertical="center"/>
    </xf>
    <xf numFmtId="177" fontId="14" fillId="0" borderId="15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0" fontId="14" fillId="0" borderId="4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177" fontId="14" fillId="4" borderId="48" xfId="0" applyNumberFormat="1" applyFont="1" applyFill="1" applyBorder="1" applyAlignment="1">
      <alignment horizontal="right" vertical="center"/>
    </xf>
    <xf numFmtId="177" fontId="14" fillId="4" borderId="7" xfId="0" applyNumberFormat="1" applyFont="1" applyFill="1" applyBorder="1" applyAlignment="1">
      <alignment horizontal="right" vertical="center"/>
    </xf>
    <xf numFmtId="177" fontId="14" fillId="0" borderId="63" xfId="0" applyNumberFormat="1" applyFont="1" applyBorder="1" applyAlignment="1">
      <alignment horizontal="right" vertical="center"/>
    </xf>
    <xf numFmtId="177" fontId="14" fillId="0" borderId="26" xfId="0" applyNumberFormat="1" applyFont="1" applyBorder="1" applyAlignment="1">
      <alignment horizontal="right" vertical="center"/>
    </xf>
    <xf numFmtId="177" fontId="14" fillId="0" borderId="65" xfId="0" applyNumberFormat="1" applyFont="1" applyBorder="1" applyAlignment="1">
      <alignment horizontal="right" vertical="center"/>
    </xf>
    <xf numFmtId="177" fontId="14" fillId="0" borderId="50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177" fontId="14" fillId="0" borderId="13" xfId="0" applyNumberFormat="1" applyFont="1" applyBorder="1" applyAlignment="1">
      <alignment horizontal="right" vertical="center"/>
    </xf>
    <xf numFmtId="177" fontId="14" fillId="0" borderId="57" xfId="0" applyNumberFormat="1" applyFont="1" applyBorder="1" applyAlignment="1">
      <alignment horizontal="right" vertical="center"/>
    </xf>
    <xf numFmtId="0" fontId="14" fillId="0" borderId="61" xfId="0" applyFont="1" applyBorder="1" applyAlignment="1">
      <alignment horizontal="center" vertical="center"/>
    </xf>
    <xf numFmtId="177" fontId="14" fillId="4" borderId="62" xfId="0" applyNumberFormat="1" applyFont="1" applyFill="1" applyBorder="1" applyAlignment="1">
      <alignment horizontal="right" vertical="center"/>
    </xf>
    <xf numFmtId="177" fontId="14" fillId="0" borderId="64" xfId="0" applyNumberFormat="1" applyFont="1" applyBorder="1" applyAlignment="1">
      <alignment horizontal="right" vertical="center"/>
    </xf>
    <xf numFmtId="177" fontId="14" fillId="0" borderId="51" xfId="0" applyNumberFormat="1" applyFont="1" applyBorder="1" applyAlignment="1">
      <alignment horizontal="right" vertical="center"/>
    </xf>
    <xf numFmtId="177" fontId="14" fillId="0" borderId="61" xfId="0" applyNumberFormat="1" applyFont="1" applyBorder="1" applyAlignment="1">
      <alignment horizontal="right" vertical="center"/>
    </xf>
    <xf numFmtId="0" fontId="25" fillId="0" borderId="0" xfId="0" applyFont="1" applyAlignment="1">
      <alignment horizontal="justify" vertical="justify" wrapText="1"/>
    </xf>
    <xf numFmtId="0" fontId="23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181" fontId="2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 shrinkToFit="1"/>
    </xf>
    <xf numFmtId="0" fontId="21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179" fontId="14" fillId="0" borderId="0" xfId="0" applyNumberFormat="1" applyFont="1" applyAlignment="1">
      <alignment horizontal="left" vertical="center"/>
    </xf>
    <xf numFmtId="182" fontId="0" fillId="0" borderId="0" xfId="0" applyNumberFormat="1">
      <alignment vertical="center"/>
    </xf>
    <xf numFmtId="182" fontId="0" fillId="0" borderId="0" xfId="0" applyNumberFormat="1" applyAlignment="1">
      <alignment vertical="top"/>
    </xf>
    <xf numFmtId="182" fontId="0" fillId="0" borderId="0" xfId="0" applyNumberFormat="1" applyAlignment="1">
      <alignment horizontal="right" vertical="center"/>
    </xf>
  </cellXfs>
  <cellStyles count="6">
    <cellStyle name="パーセント" xfId="3" builtinId="5"/>
    <cellStyle name="桁区切り" xfId="2" builtinId="6"/>
    <cellStyle name="桁区切り 2" xfId="4" xr:uid="{00000000-0005-0000-0000-000002000000}"/>
    <cellStyle name="標準" xfId="0" builtinId="0"/>
    <cellStyle name="標準 2" xfId="5" xr:uid="{00000000-0005-0000-0000-000004000000}"/>
    <cellStyle name="未定義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3286481530805E-3"/>
          <c:y val="6.7327598797095892E-2"/>
          <c:w val="0.96151017680840956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D0-4D1B-BC24-F56B8048F97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FFBB-46B0-A31C-C04B24B66615}"/>
              </c:ext>
            </c:extLst>
          </c:dPt>
          <c:dLbls>
            <c:dLbl>
              <c:idx val="0"/>
              <c:layout>
                <c:manualLayout>
                  <c:x val="-2.3621140492365105E-3"/>
                  <c:y val="-1.33603052526203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８，１５４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（８，０５５）</a:t>
                    </a:r>
                    <a:endParaRPr lang="ja-JP" altLang="en-US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D0-4D1B-BC24-F56B8048F9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臨財債等について!$CC$18:$CD$18</c:f>
              <c:numCache>
                <c:formatCode>;;;</c:formatCode>
                <c:ptCount val="2"/>
                <c:pt idx="0">
                  <c:v>8154</c:v>
                </c:pt>
                <c:pt idx="1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0-4D1B-BC24-F56B8048F976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D0-4D1B-BC24-F56B8048F976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D0-4D1B-BC24-F56B8048F976}"/>
              </c:ext>
            </c:extLst>
          </c:dPt>
          <c:val>
            <c:numRef>
              <c:f>臨財債等について!$CC$19:$CD$19</c:f>
              <c:numCache>
                <c:formatCode>;;;</c:formatCode>
                <c:ptCount val="2"/>
                <c:pt idx="0">
                  <c:v>24275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D0-4D1B-BC24-F56B8048F976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CFD0-4D1B-BC24-F56B8048F9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D0-4D1B-BC24-F56B8048F976}"/>
              </c:ext>
            </c:extLst>
          </c:dPt>
          <c:dLbls>
            <c:dLbl>
              <c:idx val="0"/>
              <c:layout>
                <c:manualLayout>
                  <c:x val="-8.8760894747601141E-2"/>
                  <c:y val="-1.1809349601283615E-2"/>
                </c:manualLayout>
              </c:layout>
              <c:tx>
                <c:rich>
                  <a:bodyPr anchorCtr="0"/>
                  <a:lstStyle/>
                  <a:p>
                    <a:pPr algn="l">
                      <a:defRPr/>
                    </a:pPr>
                    <a:r>
                      <a:rPr lang="ja-JP" altLang="en-US" sz="800"/>
                      <a:t>  算入対象外</a:t>
                    </a:r>
                  </a:p>
                  <a:p>
                    <a:pPr algn="l">
                      <a:defRPr/>
                    </a:pPr>
                    <a:r>
                      <a:rPr lang="ja-JP" altLang="en-US" sz="800"/>
                      <a:t>　１，１６７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 algn="l">
                      <a:defRPr/>
                    </a:pPr>
                    <a:r>
                      <a:rPr lang="en-US" altLang="ja-JP" sz="800"/>
                      <a:t> </a:t>
                    </a:r>
                    <a:r>
                      <a:rPr lang="ja-JP" altLang="en-US" sz="800"/>
                      <a:t>（１，２５３）</a:t>
                    </a:r>
                  </a:p>
                  <a:p>
                    <a:pPr algn="l">
                      <a:defRPr/>
                    </a:pPr>
                    <a:r>
                      <a:rPr lang="ja-JP" altLang="en-US" sz="800"/>
                      <a:t> 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105425847575749E-2"/>
                      <c:h val="0.1592290446555882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CFD0-4D1B-BC24-F56B8048F9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臨財債等について!$CC$20:$CD$20</c:f>
              <c:numCache>
                <c:formatCode>;;;</c:formatCode>
                <c:ptCount val="2"/>
                <c:pt idx="0">
                  <c:v>1167</c:v>
                </c:pt>
                <c:pt idx="1">
                  <c:v>27987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D0-4D1B-BC24-F56B8048F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3638016"/>
        <c:axId val="93643904"/>
      </c:barChart>
      <c:catAx>
        <c:axId val="93638016"/>
        <c:scaling>
          <c:orientation val="minMax"/>
        </c:scaling>
        <c:delete val="1"/>
        <c:axPos val="l"/>
        <c:majorTickMark val="out"/>
        <c:minorTickMark val="none"/>
        <c:tickLblPos val="nextTo"/>
        <c:crossAx val="93643904"/>
        <c:crosses val="autoZero"/>
        <c:auto val="1"/>
        <c:lblAlgn val="ctr"/>
        <c:lblOffset val="100"/>
        <c:noMultiLvlLbl val="0"/>
      </c:catAx>
      <c:valAx>
        <c:axId val="93643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363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◆府債の状況（令和５年度決算</a:t>
          </a:r>
          <a:r>
            <a:rPr lang="ja-JP" altLang="en-US" sz="1600" b="1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>
    <xdr:from>
      <xdr:col>1</xdr:col>
      <xdr:colOff>0</xdr:colOff>
      <xdr:row>2</xdr:row>
      <xdr:rowOff>142874</xdr:rowOff>
    </xdr:from>
    <xdr:to>
      <xdr:col>35</xdr:col>
      <xdr:colOff>0</xdr:colOff>
      <xdr:row>13</xdr:row>
      <xdr:rowOff>83249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15661" y="428624"/>
          <a:ext cx="7170964" cy="15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１８２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億円で、前年度に比べ１，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８５６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億円の減（▲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臨財債等の残高は３兆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，５９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億円で、前年度に比べ９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９４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億円の減（▲２．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、臨財債等を除いた残高は２兆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５８５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億円で、前年度に比べ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８６２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億円の減（▲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過去に減債基金から５，２０２億円を借り入れたことにより生じた積立不足額は、復元積立６８億円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年度決算剰余金（１／２相当）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９１億円の編入により解消され、復元完了。</a:t>
          </a:r>
        </a:p>
      </xdr:txBody>
    </xdr:sp>
    <xdr:clientData/>
  </xdr:twoCellAnchor>
  <xdr:twoCellAnchor>
    <xdr:from>
      <xdr:col>2</xdr:col>
      <xdr:colOff>200025</xdr:colOff>
      <xdr:row>26</xdr:row>
      <xdr:rowOff>0</xdr:rowOff>
    </xdr:from>
    <xdr:to>
      <xdr:col>36</xdr:col>
      <xdr:colOff>295275</xdr:colOff>
      <xdr:row>33</xdr:row>
      <xdr:rowOff>38099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23875" y="3838575"/>
          <a:ext cx="7124700" cy="103822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平成２１年４月１４日付総務省通知（総財地第１１５号）による満期一括償還地方債の借換については別紙のとおり。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５条に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基づき公共施設又は公用施設の</a:t>
          </a:r>
          <a:endParaRPr lang="ja-JP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 editAs="oneCell">
    <xdr:from>
      <xdr:col>3</xdr:col>
      <xdr:colOff>36754</xdr:colOff>
      <xdr:row>72</xdr:row>
      <xdr:rowOff>9525</xdr:rowOff>
    </xdr:from>
    <xdr:to>
      <xdr:col>36</xdr:col>
      <xdr:colOff>239606</xdr:colOff>
      <xdr:row>85</xdr:row>
      <xdr:rowOff>69848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74236" y="11051721"/>
          <a:ext cx="7115281" cy="1914523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府では、財政再建団体転落回避のため、平成１３～１９年度の間に、減債基金から５２０，２００百万円の借入れを行ってきたが、平成２２年度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に財務マネジメントの適正化の観点から、基金からの借入れの見直しを行った（基金への償還を行うとともに、現金残高にあわせて基金の処分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を実施）。その結果、基金残高が積み立てておくべき額に比べて不足していた。そのため、平成２１年度から減債基金への復元（返済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しており、平成２１～令和５年度合わせて５２０，２００百万円を復元し、令和５年度末で復元完了。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「決算剰余金」とは、令和４年度一般会計決算剰余金（１／２相当）の減債基金への編入額。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42</xdr:row>
      <xdr:rowOff>170718</xdr:rowOff>
    </xdr:from>
    <xdr:to>
      <xdr:col>41</xdr:col>
      <xdr:colOff>55634</xdr:colOff>
      <xdr:row>48</xdr:row>
      <xdr:rowOff>113599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CCC739E-5A84-45FD-B153-C8E859B5DFFC}"/>
            </a:ext>
          </a:extLst>
        </xdr:cNvPr>
        <xdr:cNvSpPr>
          <a:spLocks noChangeArrowheads="1"/>
        </xdr:cNvSpPr>
      </xdr:nvSpPr>
      <xdr:spPr bwMode="auto">
        <a:xfrm>
          <a:off x="98975" y="8622568"/>
          <a:ext cx="6687659" cy="76203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２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算入対象外とは、減収補塡債の２５％分（平成１４年度以前は２０％）及び、平成９年度不動産取得税、平成１９年度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73567</xdr:colOff>
      <xdr:row>17</xdr:row>
      <xdr:rowOff>95619</xdr:rowOff>
    </xdr:from>
    <xdr:to>
      <xdr:col>43</xdr:col>
      <xdr:colOff>738554</xdr:colOff>
      <xdr:row>38</xdr:row>
      <xdr:rowOff>227297</xdr:rowOff>
    </xdr:to>
    <xdr:graphicFrame macro="">
      <xdr:nvGraphicFramePr>
        <xdr:cNvPr id="3" name="グラフ 19">
          <a:extLst>
            <a:ext uri="{FF2B5EF4-FFF2-40B4-BE49-F238E27FC236}">
              <a16:creationId xmlns:a16="http://schemas.microsoft.com/office/drawing/2014/main" id="{94465A07-002A-4A17-9E25-F14DC61F8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42</xdr:row>
      <xdr:rowOff>33128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BC55CA8-C7CF-4775-862B-5CD21D17AF2A}"/>
            </a:ext>
          </a:extLst>
        </xdr:cNvPr>
        <xdr:cNvSpPr/>
      </xdr:nvSpPr>
      <xdr:spPr>
        <a:xfrm>
          <a:off x="53423" y="2828372"/>
          <a:ext cx="6826665" cy="5659781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ADE0D42-CB11-4FF5-AD16-445FD9C2C7A6}"/>
            </a:ext>
          </a:extLst>
        </xdr:cNvPr>
        <xdr:cNvSpPr/>
      </xdr:nvSpPr>
      <xdr:spPr bwMode="auto">
        <a:xfrm>
          <a:off x="136907" y="2677736"/>
          <a:ext cx="1459006" cy="30759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令和５年度末</a:t>
          </a:r>
        </a:p>
      </xdr:txBody>
    </xdr:sp>
    <xdr:clientData/>
  </xdr:twoCellAnchor>
  <xdr:twoCellAnchor>
    <xdr:from>
      <xdr:col>34</xdr:col>
      <xdr:colOff>51772</xdr:colOff>
      <xdr:row>34</xdr:row>
      <xdr:rowOff>140985</xdr:rowOff>
    </xdr:from>
    <xdr:to>
      <xdr:col>36</xdr:col>
      <xdr:colOff>142149</xdr:colOff>
      <xdr:row>35</xdr:row>
      <xdr:rowOff>141271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551FADE-86FF-4E64-B241-4E577AA1F6DB}"/>
            </a:ext>
          </a:extLst>
        </xdr:cNvPr>
        <xdr:cNvSpPr/>
      </xdr:nvSpPr>
      <xdr:spPr>
        <a:xfrm>
          <a:off x="5510330" y="6280947"/>
          <a:ext cx="412761" cy="183459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r>
            <a:rPr kumimoji="1" lang="ja-JP" altLang="en-US" sz="800"/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40</xdr:row>
      <xdr:rowOff>152400</xdr:rowOff>
    </xdr:from>
    <xdr:to>
      <xdr:col>25</xdr:col>
      <xdr:colOff>57977</xdr:colOff>
      <xdr:row>42</xdr:row>
      <xdr:rowOff>38932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45B4AD3-8CD6-417F-88C3-AA3E0791FE52}"/>
            </a:ext>
          </a:extLst>
        </xdr:cNvPr>
        <xdr:cNvSpPr/>
      </xdr:nvSpPr>
      <xdr:spPr>
        <a:xfrm>
          <a:off x="310597" y="7858125"/>
          <a:ext cx="3528805" cy="22943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115954</xdr:colOff>
      <xdr:row>36</xdr:row>
      <xdr:rowOff>20296</xdr:rowOff>
    </xdr:from>
    <xdr:to>
      <xdr:col>23</xdr:col>
      <xdr:colOff>124238</xdr:colOff>
      <xdr:row>36</xdr:row>
      <xdr:rowOff>260491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A8015EC-88F9-4211-B43F-9D34D0A7F099}"/>
            </a:ext>
          </a:extLst>
        </xdr:cNvPr>
        <xdr:cNvSpPr/>
      </xdr:nvSpPr>
      <xdr:spPr>
        <a:xfrm>
          <a:off x="3379302" y="6489013"/>
          <a:ext cx="50524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135856</xdr:colOff>
      <xdr:row>37</xdr:row>
      <xdr:rowOff>131652</xdr:rowOff>
    </xdr:from>
    <xdr:to>
      <xdr:col>26</xdr:col>
      <xdr:colOff>107432</xdr:colOff>
      <xdr:row>38</xdr:row>
      <xdr:rowOff>257740</xdr:rowOff>
    </xdr:to>
    <xdr:sp macro="" textlink="">
      <xdr:nvSpPr>
        <xdr:cNvPr id="14" name="角丸四角形 11">
          <a:extLst>
            <a:ext uri="{FF2B5EF4-FFF2-40B4-BE49-F238E27FC236}">
              <a16:creationId xmlns:a16="http://schemas.microsoft.com/office/drawing/2014/main" id="{46148EA2-B309-4F2D-9A56-1EA9B2A8C2A2}"/>
            </a:ext>
          </a:extLst>
        </xdr:cNvPr>
        <xdr:cNvSpPr/>
      </xdr:nvSpPr>
      <xdr:spPr bwMode="auto">
        <a:xfrm>
          <a:off x="2240881" y="6827727"/>
          <a:ext cx="1800376" cy="30706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３２，４２９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　　　　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（３３，３３８）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14</xdr:col>
      <xdr:colOff>130342</xdr:colOff>
      <xdr:row>17</xdr:row>
      <xdr:rowOff>70185</xdr:rowOff>
    </xdr:from>
    <xdr:to>
      <xdr:col>27</xdr:col>
      <xdr:colOff>34945</xdr:colOff>
      <xdr:row>19</xdr:row>
      <xdr:rowOff>61568</xdr:rowOff>
    </xdr:to>
    <xdr:sp macro="" textlink="">
      <xdr:nvSpPr>
        <xdr:cNvPr id="15" name="角丸四角形 22">
          <a:extLst>
            <a:ext uri="{FF2B5EF4-FFF2-40B4-BE49-F238E27FC236}">
              <a16:creationId xmlns:a16="http://schemas.microsoft.com/office/drawing/2014/main" id="{E84E136C-1F1A-4EAB-8DA6-BE9439686ADE}"/>
            </a:ext>
          </a:extLst>
        </xdr:cNvPr>
        <xdr:cNvSpPr/>
      </xdr:nvSpPr>
      <xdr:spPr bwMode="auto">
        <a:xfrm>
          <a:off x="2403642" y="3184860"/>
          <a:ext cx="2050903" cy="33110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ea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ea"/>
              <a:ea typeface="+mn-ea"/>
              <a:cs typeface="+mn-cs"/>
            </a:rPr>
            <a:t>３３，５９６</a:t>
          </a:r>
          <a:r>
            <a:rPr kumimoji="1" lang="en-US" altLang="ja-JP" sz="800"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ea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ea"/>
              <a:ea typeface="+mn-ea"/>
              <a:cs typeface="+mn-cs"/>
            </a:rPr>
            <a:t>)</a:t>
          </a:r>
        </a:p>
        <a:p>
          <a:pPr algn="ctr"/>
          <a:r>
            <a:rPr kumimoji="1" lang="ja-JP" altLang="en-US" sz="800"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ea"/>
              <a:ea typeface="+mn-ea"/>
              <a:cs typeface="+mn-cs"/>
            </a:rPr>
            <a:t>   　　　　　</a:t>
          </a:r>
          <a:r>
            <a:rPr kumimoji="1" lang="ja-JP" altLang="en-US" sz="800">
              <a:effectLst/>
              <a:latin typeface="+mn-ea"/>
              <a:ea typeface="+mn-ea"/>
              <a:cs typeface="+mn-cs"/>
            </a:rPr>
            <a:t>（３４，５９０）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157369</xdr:colOff>
      <xdr:row>34</xdr:row>
      <xdr:rowOff>16562</xdr:rowOff>
    </xdr:from>
    <xdr:to>
      <xdr:col>39</xdr:col>
      <xdr:colOff>148723</xdr:colOff>
      <xdr:row>34</xdr:row>
      <xdr:rowOff>16602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CAA62FCC-A0D3-4746-9775-159B12ECB590}"/>
            </a:ext>
          </a:extLst>
        </xdr:cNvPr>
        <xdr:cNvCxnSpPr/>
      </xdr:nvCxnSpPr>
      <xdr:spPr>
        <a:xfrm>
          <a:off x="6236804" y="6129127"/>
          <a:ext cx="322658" cy="4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0.00933</cdr:x>
      <cdr:y>0.22427</cdr:y>
    </cdr:from>
    <cdr:to>
      <cdr:x>0.14364</cdr:x>
      <cdr:y>0.37657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73738" y="897360"/>
          <a:ext cx="1061179" cy="609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減債基金残高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５，６０９　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イ）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l"/>
          <a:r>
            <a:rPr kumimoji="1" lang="ja-JP" altLang="en-US" sz="800" baseline="0">
              <a:latin typeface="+mn-ea"/>
              <a:ea typeface="+mn-ea"/>
            </a:rPr>
            <a:t>  </a:t>
          </a:r>
          <a:r>
            <a:rPr kumimoji="1" lang="ja-JP" altLang="en-US" sz="800">
              <a:latin typeface="+mn-ea"/>
              <a:ea typeface="+mn-ea"/>
            </a:rPr>
            <a:t>（５，３２２）</a:t>
          </a:r>
          <a:endParaRPr kumimoji="1" lang="en-US" altLang="ja-JP" sz="800">
            <a:solidFill>
              <a:schemeClr val="tx2">
                <a:lumMod val="40000"/>
                <a:lumOff val="60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0.14216</cdr:x>
      <cdr:y>0.44469</cdr:y>
    </cdr:from>
    <cdr:to>
      <cdr:x>0.14254</cdr:x>
      <cdr:y>0.6157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3C57C1AE-B999-4F9C-BE3B-E83A1D11D902}"/>
            </a:ext>
          </a:extLst>
        </cdr:cNvPr>
        <cdr:cNvCxnSpPr/>
      </cdr:nvCxnSpPr>
      <cdr:spPr>
        <a:xfrm xmlns:a="http://schemas.openxmlformats.org/drawingml/2006/main">
          <a:off x="1118468" y="1791331"/>
          <a:ext cx="2990" cy="688874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0.21072</cdr:x>
      <cdr:y>0.45552</cdr:y>
    </cdr:from>
    <cdr:to>
      <cdr:x>0.75076</cdr:x>
      <cdr:y>0.60099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664955" y="1822648"/>
          <a:ext cx="4266985" cy="582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基準財政需要額既算入額と減債基金残高との差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ea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（ア）－（イ）－（ウ）－（エ）　＝　２，５４５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+mn-ea"/>
              <a:ea typeface="+mn-ea"/>
            </a:rPr>
            <a:t>                                       　  </a:t>
          </a:r>
          <a:r>
            <a:rPr kumimoji="1" lang="ja-JP" altLang="en-US" sz="800" baseline="0">
              <a:latin typeface="+mn-ea"/>
              <a:ea typeface="+mn-ea"/>
            </a:rPr>
            <a:t>  </a:t>
          </a:r>
          <a:r>
            <a:rPr kumimoji="1" lang="ja-JP" altLang="en-US" sz="800">
              <a:latin typeface="+mn-ea"/>
              <a:ea typeface="+mn-ea"/>
            </a:rPr>
            <a:t>（２，７３３）</a:t>
          </a:r>
        </a:p>
      </cdr:txBody>
    </cdr:sp>
  </cdr:relSizeAnchor>
  <cdr:relSizeAnchor xmlns:cdr="http://schemas.openxmlformats.org/drawingml/2006/chartDrawing">
    <cdr:from>
      <cdr:x>0.31768</cdr:x>
      <cdr:y>0.68295</cdr:y>
    </cdr:from>
    <cdr:to>
      <cdr:x>0.55594</cdr:x>
      <cdr:y>0.81746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564139" y="2744957"/>
          <a:ext cx="1923128" cy="540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２４，２７５　</a:t>
          </a:r>
          <a:r>
            <a:rPr kumimoji="1" lang="en-US" altLang="ja-JP" sz="800" b="0" baseline="0">
              <a:latin typeface="+mn-ea"/>
              <a:ea typeface="+mn-ea"/>
            </a:rPr>
            <a:t>(</a:t>
          </a:r>
          <a:r>
            <a:rPr kumimoji="1" lang="ja-JP" altLang="en-US" sz="800" b="0" baseline="0">
              <a:latin typeface="+mn-ea"/>
              <a:ea typeface="+mn-ea"/>
            </a:rPr>
            <a:t>ウ</a:t>
          </a:r>
          <a:r>
            <a:rPr kumimoji="1" lang="en-US" altLang="ja-JP" sz="800" b="0" baseline="0">
              <a:latin typeface="+mn-ea"/>
              <a:ea typeface="+mn-ea"/>
            </a:rPr>
            <a:t>)</a:t>
          </a:r>
          <a:r>
            <a:rPr kumimoji="1" lang="ja-JP" altLang="en-US" sz="800" b="0" baseline="0">
              <a:latin typeface="+mn-ea"/>
              <a:ea typeface="+mn-ea"/>
            </a:rPr>
            <a:t>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 ２５，２８２）</a:t>
          </a:r>
        </a:p>
      </cdr:txBody>
    </cdr:sp>
  </cdr:relSizeAnchor>
  <cdr:relSizeAnchor xmlns:cdr="http://schemas.openxmlformats.org/drawingml/2006/chartDrawing">
    <cdr:from>
      <cdr:x>0.0074</cdr:x>
      <cdr:y>0.03314</cdr:y>
    </cdr:from>
    <cdr:to>
      <cdr:x>0.81468</cdr:x>
      <cdr:y>0.03314</cdr:y>
    </cdr:to>
    <cdr:cxnSp macro="">
      <cdr:nvCxnSpPr>
        <cdr:cNvPr id="20" name="直線矢印コネクタ 19">
          <a:extLst xmlns:a="http://schemas.openxmlformats.org/drawingml/2006/main">
            <a:ext uri="{FF2B5EF4-FFF2-40B4-BE49-F238E27FC236}">
              <a16:creationId xmlns:a16="http://schemas.microsoft.com/office/drawing/2014/main" id="{ADFEE395-C8F0-4A1B-823E-05747AF2DA23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59729" y="133199"/>
          <a:ext cx="6516000" cy="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0.20234</cdr:x>
      <cdr:y>0.44514</cdr:y>
    </cdr:from>
    <cdr:to>
      <cdr:x>0.20272</cdr:x>
      <cdr:y>0.61615</cdr:y>
    </cdr:to>
    <cdr:cxnSp macro="">
      <cdr:nvCxnSpPr>
        <cdr:cNvPr id="31" name="直線コネクタ 30">
          <a:extLst xmlns:a="http://schemas.openxmlformats.org/drawingml/2006/main">
            <a:ext uri="{FF2B5EF4-FFF2-40B4-BE49-F238E27FC236}">
              <a16:creationId xmlns:a16="http://schemas.microsoft.com/office/drawing/2014/main" id="{BB76A857-D17E-4D5D-9459-7AA8FDCF5FE4}"/>
            </a:ext>
          </a:extLst>
        </cdr:cNvPr>
        <cdr:cNvCxnSpPr/>
      </cdr:nvCxnSpPr>
      <cdr:spPr>
        <a:xfrm xmlns:a="http://schemas.openxmlformats.org/drawingml/2006/main">
          <a:off x="1591941" y="1793163"/>
          <a:ext cx="2990" cy="68887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0.78631</cdr:x>
      <cdr:y>0.44353</cdr:y>
    </cdr:from>
    <cdr:to>
      <cdr:x>0.78639</cdr:x>
      <cdr:y>0.61469</cdr:y>
    </cdr:to>
    <cdr:cxnSp macro="">
      <cdr:nvCxnSpPr>
        <cdr:cNvPr id="35" name="直線コネクタ 34">
          <a:extLst xmlns:a="http://schemas.openxmlformats.org/drawingml/2006/main">
            <a:ext uri="{FF2B5EF4-FFF2-40B4-BE49-F238E27FC236}">
              <a16:creationId xmlns:a16="http://schemas.microsoft.com/office/drawing/2014/main" id="{72FB5F2F-1300-4AB8-B5CB-2C8661261F18}"/>
            </a:ext>
          </a:extLst>
        </cdr:cNvPr>
        <cdr:cNvCxnSpPr/>
      </cdr:nvCxnSpPr>
      <cdr:spPr>
        <a:xfrm xmlns:a="http://schemas.openxmlformats.org/drawingml/2006/main">
          <a:off x="6186442" y="1786640"/>
          <a:ext cx="630" cy="68947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0.00821</cdr:x>
      <cdr:y>0.94681</cdr:y>
    </cdr:from>
    <cdr:to>
      <cdr:x>0.78427</cdr:x>
      <cdr:y>0.94681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id="{19984AA6-8212-4F8B-8EE7-A0E82034051E}"/>
            </a:ext>
          </a:extLst>
        </cdr:cNvPr>
        <cdr:cNvCxnSpPr/>
      </cdr:nvCxnSpPr>
      <cdr:spPr bwMode="auto">
        <a:xfrm xmlns:a="http://schemas.openxmlformats.org/drawingml/2006/main" flipV="1">
          <a:off x="66267" y="3805488"/>
          <a:ext cx="6264000" cy="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0.14206</cdr:x>
      <cdr:y>0.48607</cdr:y>
    </cdr:from>
    <cdr:to>
      <cdr:x>0.20407</cdr:x>
      <cdr:y>0.48633</cdr:y>
    </cdr:to>
    <cdr:cxnSp macro="">
      <cdr:nvCxnSpPr>
        <cdr:cNvPr id="43" name="直線矢印コネクタ 42">
          <a:extLst xmlns:a="http://schemas.openxmlformats.org/drawingml/2006/main">
            <a:ext uri="{FF2B5EF4-FFF2-40B4-BE49-F238E27FC236}">
              <a16:creationId xmlns:a16="http://schemas.microsoft.com/office/drawing/2014/main" id="{DA0BABBD-A285-4446-A3EB-76ECE8A8744D}"/>
            </a:ext>
          </a:extLst>
        </cdr:cNvPr>
        <cdr:cNvCxnSpPr/>
      </cdr:nvCxnSpPr>
      <cdr:spPr>
        <a:xfrm xmlns:a="http://schemas.openxmlformats.org/drawingml/2006/main" flipV="1">
          <a:off x="1122469" y="1944861"/>
          <a:ext cx="489956" cy="104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0.00513</cdr:x>
      <cdr:y>0.09646</cdr:y>
    </cdr:from>
    <cdr:to>
      <cdr:x>0.30021</cdr:x>
      <cdr:y>0.15307</cdr:y>
    </cdr:to>
    <cdr:sp macro="" textlink="">
      <cdr:nvSpPr>
        <cdr:cNvPr id="13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F839BDFB-3C2F-48B1-9A97-559DDD52639A}"/>
            </a:ext>
          </a:extLst>
        </cdr:cNvPr>
        <cdr:cNvSpPr txBox="1"/>
      </cdr:nvSpPr>
      <cdr:spPr bwMode="auto">
        <a:xfrm xmlns:a="http://schemas.openxmlformats.org/drawingml/2006/main">
          <a:off x="40484" y="385218"/>
          <a:ext cx="2330162" cy="226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臨財債等の償還の状況（府の償還ペース）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ea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0.00479</cdr:x>
      <cdr:y>0.555</cdr:y>
    </cdr:from>
    <cdr:to>
      <cdr:x>0.3538</cdr:x>
      <cdr:y>0.60012</cdr:y>
    </cdr:to>
    <cdr:sp macro="" textlink="">
      <cdr:nvSpPr>
        <cdr:cNvPr id="15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3C25AFA-9C70-42F8-AB77-838956F36BA9}"/>
            </a:ext>
          </a:extLst>
        </cdr:cNvPr>
        <cdr:cNvSpPr txBox="1"/>
      </cdr:nvSpPr>
      <cdr:spPr bwMode="auto">
        <a:xfrm xmlns:a="http://schemas.openxmlformats.org/drawingml/2006/main">
          <a:off x="34616" y="2167299"/>
          <a:ext cx="2522182" cy="17619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基準財政需要額算入の状況（国の償還ペース）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ea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0.81473</cdr:x>
      <cdr:y>0.44439</cdr:y>
    </cdr:from>
    <cdr:to>
      <cdr:x>0.81481</cdr:x>
      <cdr:y>0.61555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172B8E5C-6E8D-4B17-B3A4-BA7E49F28CD0}"/>
            </a:ext>
          </a:extLst>
        </cdr:cNvPr>
        <cdr:cNvCxnSpPr/>
      </cdr:nvCxnSpPr>
      <cdr:spPr>
        <a:xfrm xmlns:a="http://schemas.openxmlformats.org/drawingml/2006/main">
          <a:off x="6410036" y="1790122"/>
          <a:ext cx="630" cy="68947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0.00768</cdr:x>
      <cdr:y>0.44531</cdr:y>
    </cdr:from>
    <cdr:to>
      <cdr:x>0.00775</cdr:x>
      <cdr:y>0.61599</cdr:y>
    </cdr:to>
    <cdr:cxnSp macro="">
      <cdr:nvCxnSpPr>
        <cdr:cNvPr id="23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54665406-4D9F-4824-88C3-EECCEC3CAE3F}"/>
            </a:ext>
          </a:extLst>
        </cdr:cNvPr>
        <cdr:cNvCxnSpPr/>
      </cdr:nvCxnSpPr>
      <cdr:spPr>
        <a:xfrm xmlns:a="http://schemas.openxmlformats.org/drawingml/2006/main" flipH="1">
          <a:off x="60421" y="1793828"/>
          <a:ext cx="551" cy="68754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90"/>
  <sheetViews>
    <sheetView tabSelected="1" view="pageBreakPreview" zoomScaleNormal="100" zoomScaleSheetLayoutView="100" workbookViewId="0">
      <selection activeCell="S24" sqref="S24:V24"/>
    </sheetView>
  </sheetViews>
  <sheetFormatPr defaultRowHeight="14.25" customHeight="1" x14ac:dyDescent="0.2"/>
  <cols>
    <col min="1" max="1" width="1.453125" style="20" customWidth="1"/>
    <col min="2" max="3" width="2.7265625" style="20" customWidth="1"/>
    <col min="4" max="8" width="2.90625" style="20" customWidth="1"/>
    <col min="9" max="35" width="2.7265625" style="20" customWidth="1"/>
    <col min="36" max="36" width="1.453125" style="20" customWidth="1"/>
    <col min="37" max="224" width="9" style="20"/>
    <col min="225" max="226" width="1.453125" style="20" customWidth="1"/>
    <col min="227" max="227" width="2.36328125" style="20" customWidth="1"/>
    <col min="228" max="228" width="11.08984375" style="20" customWidth="1"/>
    <col min="229" max="229" width="1.36328125" style="20" customWidth="1"/>
    <col min="230" max="255" width="2.7265625" style="20" customWidth="1"/>
    <col min="256" max="256" width="9" style="20"/>
    <col min="257" max="268" width="2.90625" style="20" customWidth="1"/>
    <col min="269" max="269" width="14.36328125" style="20" bestFit="1" customWidth="1"/>
    <col min="270" max="278" width="2.90625" style="20" customWidth="1"/>
    <col min="279" max="480" width="9" style="20"/>
    <col min="481" max="482" width="1.453125" style="20" customWidth="1"/>
    <col min="483" max="483" width="2.36328125" style="20" customWidth="1"/>
    <col min="484" max="484" width="11.08984375" style="20" customWidth="1"/>
    <col min="485" max="485" width="1.36328125" style="20" customWidth="1"/>
    <col min="486" max="511" width="2.7265625" style="20" customWidth="1"/>
    <col min="512" max="512" width="9" style="20"/>
    <col min="513" max="524" width="2.90625" style="20" customWidth="1"/>
    <col min="525" max="525" width="14.36328125" style="20" bestFit="1" customWidth="1"/>
    <col min="526" max="534" width="2.90625" style="20" customWidth="1"/>
    <col min="535" max="736" width="9" style="20"/>
    <col min="737" max="738" width="1.453125" style="20" customWidth="1"/>
    <col min="739" max="739" width="2.36328125" style="20" customWidth="1"/>
    <col min="740" max="740" width="11.08984375" style="20" customWidth="1"/>
    <col min="741" max="741" width="1.36328125" style="20" customWidth="1"/>
    <col min="742" max="767" width="2.7265625" style="20" customWidth="1"/>
    <col min="768" max="768" width="9" style="20"/>
    <col min="769" max="780" width="2.90625" style="20" customWidth="1"/>
    <col min="781" max="781" width="14.36328125" style="20" bestFit="1" customWidth="1"/>
    <col min="782" max="790" width="2.90625" style="20" customWidth="1"/>
    <col min="791" max="992" width="9" style="20"/>
    <col min="993" max="994" width="1.453125" style="20" customWidth="1"/>
    <col min="995" max="995" width="2.36328125" style="20" customWidth="1"/>
    <col min="996" max="996" width="11.08984375" style="20" customWidth="1"/>
    <col min="997" max="997" width="1.36328125" style="20" customWidth="1"/>
    <col min="998" max="1023" width="2.7265625" style="20" customWidth="1"/>
    <col min="1024" max="1024" width="9" style="20"/>
    <col min="1025" max="1036" width="2.90625" style="20" customWidth="1"/>
    <col min="1037" max="1037" width="14.36328125" style="20" bestFit="1" customWidth="1"/>
    <col min="1038" max="1046" width="2.90625" style="20" customWidth="1"/>
    <col min="1047" max="1248" width="9" style="20"/>
    <col min="1249" max="1250" width="1.453125" style="20" customWidth="1"/>
    <col min="1251" max="1251" width="2.36328125" style="20" customWidth="1"/>
    <col min="1252" max="1252" width="11.08984375" style="20" customWidth="1"/>
    <col min="1253" max="1253" width="1.36328125" style="20" customWidth="1"/>
    <col min="1254" max="1279" width="2.7265625" style="20" customWidth="1"/>
    <col min="1280" max="1280" width="9" style="20"/>
    <col min="1281" max="1292" width="2.90625" style="20" customWidth="1"/>
    <col min="1293" max="1293" width="14.36328125" style="20" bestFit="1" customWidth="1"/>
    <col min="1294" max="1302" width="2.90625" style="20" customWidth="1"/>
    <col min="1303" max="1504" width="9" style="20"/>
    <col min="1505" max="1506" width="1.453125" style="20" customWidth="1"/>
    <col min="1507" max="1507" width="2.36328125" style="20" customWidth="1"/>
    <col min="1508" max="1508" width="11.08984375" style="20" customWidth="1"/>
    <col min="1509" max="1509" width="1.36328125" style="20" customWidth="1"/>
    <col min="1510" max="1535" width="2.7265625" style="20" customWidth="1"/>
    <col min="1536" max="1536" width="9" style="20"/>
    <col min="1537" max="1548" width="2.90625" style="20" customWidth="1"/>
    <col min="1549" max="1549" width="14.36328125" style="20" bestFit="1" customWidth="1"/>
    <col min="1550" max="1558" width="2.90625" style="20" customWidth="1"/>
    <col min="1559" max="1760" width="9" style="20"/>
    <col min="1761" max="1762" width="1.453125" style="20" customWidth="1"/>
    <col min="1763" max="1763" width="2.36328125" style="20" customWidth="1"/>
    <col min="1764" max="1764" width="11.08984375" style="20" customWidth="1"/>
    <col min="1765" max="1765" width="1.36328125" style="20" customWidth="1"/>
    <col min="1766" max="1791" width="2.7265625" style="20" customWidth="1"/>
    <col min="1792" max="1792" width="9" style="20"/>
    <col min="1793" max="1804" width="2.90625" style="20" customWidth="1"/>
    <col min="1805" max="1805" width="14.36328125" style="20" bestFit="1" customWidth="1"/>
    <col min="1806" max="1814" width="2.90625" style="20" customWidth="1"/>
    <col min="1815" max="2016" width="9" style="20"/>
    <col min="2017" max="2018" width="1.453125" style="20" customWidth="1"/>
    <col min="2019" max="2019" width="2.36328125" style="20" customWidth="1"/>
    <col min="2020" max="2020" width="11.08984375" style="20" customWidth="1"/>
    <col min="2021" max="2021" width="1.36328125" style="20" customWidth="1"/>
    <col min="2022" max="2047" width="2.7265625" style="20" customWidth="1"/>
    <col min="2048" max="2048" width="9" style="20"/>
    <col min="2049" max="2060" width="2.90625" style="20" customWidth="1"/>
    <col min="2061" max="2061" width="14.36328125" style="20" bestFit="1" customWidth="1"/>
    <col min="2062" max="2070" width="2.90625" style="20" customWidth="1"/>
    <col min="2071" max="2272" width="9" style="20"/>
    <col min="2273" max="2274" width="1.453125" style="20" customWidth="1"/>
    <col min="2275" max="2275" width="2.36328125" style="20" customWidth="1"/>
    <col min="2276" max="2276" width="11.08984375" style="20" customWidth="1"/>
    <col min="2277" max="2277" width="1.36328125" style="20" customWidth="1"/>
    <col min="2278" max="2303" width="2.7265625" style="20" customWidth="1"/>
    <col min="2304" max="2304" width="9" style="20"/>
    <col min="2305" max="2316" width="2.90625" style="20" customWidth="1"/>
    <col min="2317" max="2317" width="14.36328125" style="20" bestFit="1" customWidth="1"/>
    <col min="2318" max="2326" width="2.90625" style="20" customWidth="1"/>
    <col min="2327" max="2528" width="9" style="20"/>
    <col min="2529" max="2530" width="1.453125" style="20" customWidth="1"/>
    <col min="2531" max="2531" width="2.36328125" style="20" customWidth="1"/>
    <col min="2532" max="2532" width="11.08984375" style="20" customWidth="1"/>
    <col min="2533" max="2533" width="1.36328125" style="20" customWidth="1"/>
    <col min="2534" max="2559" width="2.7265625" style="20" customWidth="1"/>
    <col min="2560" max="2560" width="9" style="20"/>
    <col min="2561" max="2572" width="2.90625" style="20" customWidth="1"/>
    <col min="2573" max="2573" width="14.36328125" style="20" bestFit="1" customWidth="1"/>
    <col min="2574" max="2582" width="2.90625" style="20" customWidth="1"/>
    <col min="2583" max="2784" width="9" style="20"/>
    <col min="2785" max="2786" width="1.453125" style="20" customWidth="1"/>
    <col min="2787" max="2787" width="2.36328125" style="20" customWidth="1"/>
    <col min="2788" max="2788" width="11.08984375" style="20" customWidth="1"/>
    <col min="2789" max="2789" width="1.36328125" style="20" customWidth="1"/>
    <col min="2790" max="2815" width="2.7265625" style="20" customWidth="1"/>
    <col min="2816" max="2816" width="9" style="20"/>
    <col min="2817" max="2828" width="2.90625" style="20" customWidth="1"/>
    <col min="2829" max="2829" width="14.36328125" style="20" bestFit="1" customWidth="1"/>
    <col min="2830" max="2838" width="2.90625" style="20" customWidth="1"/>
    <col min="2839" max="3040" width="9" style="20"/>
    <col min="3041" max="3042" width="1.453125" style="20" customWidth="1"/>
    <col min="3043" max="3043" width="2.36328125" style="20" customWidth="1"/>
    <col min="3044" max="3044" width="11.08984375" style="20" customWidth="1"/>
    <col min="3045" max="3045" width="1.36328125" style="20" customWidth="1"/>
    <col min="3046" max="3071" width="2.7265625" style="20" customWidth="1"/>
    <col min="3072" max="3072" width="9" style="20"/>
    <col min="3073" max="3084" width="2.90625" style="20" customWidth="1"/>
    <col min="3085" max="3085" width="14.36328125" style="20" bestFit="1" customWidth="1"/>
    <col min="3086" max="3094" width="2.90625" style="20" customWidth="1"/>
    <col min="3095" max="3296" width="9" style="20"/>
    <col min="3297" max="3298" width="1.453125" style="20" customWidth="1"/>
    <col min="3299" max="3299" width="2.36328125" style="20" customWidth="1"/>
    <col min="3300" max="3300" width="11.08984375" style="20" customWidth="1"/>
    <col min="3301" max="3301" width="1.36328125" style="20" customWidth="1"/>
    <col min="3302" max="3327" width="2.7265625" style="20" customWidth="1"/>
    <col min="3328" max="3328" width="9" style="20"/>
    <col min="3329" max="3340" width="2.90625" style="20" customWidth="1"/>
    <col min="3341" max="3341" width="14.36328125" style="20" bestFit="1" customWidth="1"/>
    <col min="3342" max="3350" width="2.90625" style="20" customWidth="1"/>
    <col min="3351" max="3552" width="9" style="20"/>
    <col min="3553" max="3554" width="1.453125" style="20" customWidth="1"/>
    <col min="3555" max="3555" width="2.36328125" style="20" customWidth="1"/>
    <col min="3556" max="3556" width="11.08984375" style="20" customWidth="1"/>
    <col min="3557" max="3557" width="1.36328125" style="20" customWidth="1"/>
    <col min="3558" max="3583" width="2.7265625" style="20" customWidth="1"/>
    <col min="3584" max="3584" width="9" style="20"/>
    <col min="3585" max="3596" width="2.90625" style="20" customWidth="1"/>
    <col min="3597" max="3597" width="14.36328125" style="20" bestFit="1" customWidth="1"/>
    <col min="3598" max="3606" width="2.90625" style="20" customWidth="1"/>
    <col min="3607" max="3808" width="9" style="20"/>
    <col min="3809" max="3810" width="1.453125" style="20" customWidth="1"/>
    <col min="3811" max="3811" width="2.36328125" style="20" customWidth="1"/>
    <col min="3812" max="3812" width="11.08984375" style="20" customWidth="1"/>
    <col min="3813" max="3813" width="1.36328125" style="20" customWidth="1"/>
    <col min="3814" max="3839" width="2.7265625" style="20" customWidth="1"/>
    <col min="3840" max="3840" width="9" style="20"/>
    <col min="3841" max="3852" width="2.90625" style="20" customWidth="1"/>
    <col min="3853" max="3853" width="14.36328125" style="20" bestFit="1" customWidth="1"/>
    <col min="3854" max="3862" width="2.90625" style="20" customWidth="1"/>
    <col min="3863" max="4064" width="9" style="20"/>
    <col min="4065" max="4066" width="1.453125" style="20" customWidth="1"/>
    <col min="4067" max="4067" width="2.36328125" style="20" customWidth="1"/>
    <col min="4068" max="4068" width="11.08984375" style="20" customWidth="1"/>
    <col min="4069" max="4069" width="1.36328125" style="20" customWidth="1"/>
    <col min="4070" max="4095" width="2.7265625" style="20" customWidth="1"/>
    <col min="4096" max="4096" width="9" style="20"/>
    <col min="4097" max="4108" width="2.90625" style="20" customWidth="1"/>
    <col min="4109" max="4109" width="14.36328125" style="20" bestFit="1" customWidth="1"/>
    <col min="4110" max="4118" width="2.90625" style="20" customWidth="1"/>
    <col min="4119" max="4320" width="9" style="20"/>
    <col min="4321" max="4322" width="1.453125" style="20" customWidth="1"/>
    <col min="4323" max="4323" width="2.36328125" style="20" customWidth="1"/>
    <col min="4324" max="4324" width="11.08984375" style="20" customWidth="1"/>
    <col min="4325" max="4325" width="1.36328125" style="20" customWidth="1"/>
    <col min="4326" max="4351" width="2.7265625" style="20" customWidth="1"/>
    <col min="4352" max="4352" width="9" style="20"/>
    <col min="4353" max="4364" width="2.90625" style="20" customWidth="1"/>
    <col min="4365" max="4365" width="14.36328125" style="20" bestFit="1" customWidth="1"/>
    <col min="4366" max="4374" width="2.90625" style="20" customWidth="1"/>
    <col min="4375" max="4576" width="9" style="20"/>
    <col min="4577" max="4578" width="1.453125" style="20" customWidth="1"/>
    <col min="4579" max="4579" width="2.36328125" style="20" customWidth="1"/>
    <col min="4580" max="4580" width="11.08984375" style="20" customWidth="1"/>
    <col min="4581" max="4581" width="1.36328125" style="20" customWidth="1"/>
    <col min="4582" max="4607" width="2.7265625" style="20" customWidth="1"/>
    <col min="4608" max="4608" width="9" style="20"/>
    <col min="4609" max="4620" width="2.90625" style="20" customWidth="1"/>
    <col min="4621" max="4621" width="14.36328125" style="20" bestFit="1" customWidth="1"/>
    <col min="4622" max="4630" width="2.90625" style="20" customWidth="1"/>
    <col min="4631" max="4832" width="9" style="20"/>
    <col min="4833" max="4834" width="1.453125" style="20" customWidth="1"/>
    <col min="4835" max="4835" width="2.36328125" style="20" customWidth="1"/>
    <col min="4836" max="4836" width="11.08984375" style="20" customWidth="1"/>
    <col min="4837" max="4837" width="1.36328125" style="20" customWidth="1"/>
    <col min="4838" max="4863" width="2.7265625" style="20" customWidth="1"/>
    <col min="4864" max="4864" width="9" style="20"/>
    <col min="4865" max="4876" width="2.90625" style="20" customWidth="1"/>
    <col min="4877" max="4877" width="14.36328125" style="20" bestFit="1" customWidth="1"/>
    <col min="4878" max="4886" width="2.90625" style="20" customWidth="1"/>
    <col min="4887" max="5088" width="9" style="20"/>
    <col min="5089" max="5090" width="1.453125" style="20" customWidth="1"/>
    <col min="5091" max="5091" width="2.36328125" style="20" customWidth="1"/>
    <col min="5092" max="5092" width="11.08984375" style="20" customWidth="1"/>
    <col min="5093" max="5093" width="1.36328125" style="20" customWidth="1"/>
    <col min="5094" max="5119" width="2.7265625" style="20" customWidth="1"/>
    <col min="5120" max="5120" width="9" style="20"/>
    <col min="5121" max="5132" width="2.90625" style="20" customWidth="1"/>
    <col min="5133" max="5133" width="14.36328125" style="20" bestFit="1" customWidth="1"/>
    <col min="5134" max="5142" width="2.90625" style="20" customWidth="1"/>
    <col min="5143" max="5344" width="9" style="20"/>
    <col min="5345" max="5346" width="1.453125" style="20" customWidth="1"/>
    <col min="5347" max="5347" width="2.36328125" style="20" customWidth="1"/>
    <col min="5348" max="5348" width="11.08984375" style="20" customWidth="1"/>
    <col min="5349" max="5349" width="1.36328125" style="20" customWidth="1"/>
    <col min="5350" max="5375" width="2.7265625" style="20" customWidth="1"/>
    <col min="5376" max="5376" width="9" style="20"/>
    <col min="5377" max="5388" width="2.90625" style="20" customWidth="1"/>
    <col min="5389" max="5389" width="14.36328125" style="20" bestFit="1" customWidth="1"/>
    <col min="5390" max="5398" width="2.90625" style="20" customWidth="1"/>
    <col min="5399" max="5600" width="9" style="20"/>
    <col min="5601" max="5602" width="1.453125" style="20" customWidth="1"/>
    <col min="5603" max="5603" width="2.36328125" style="20" customWidth="1"/>
    <col min="5604" max="5604" width="11.08984375" style="20" customWidth="1"/>
    <col min="5605" max="5605" width="1.36328125" style="20" customWidth="1"/>
    <col min="5606" max="5631" width="2.7265625" style="20" customWidth="1"/>
    <col min="5632" max="5632" width="9" style="20"/>
    <col min="5633" max="5644" width="2.90625" style="20" customWidth="1"/>
    <col min="5645" max="5645" width="14.36328125" style="20" bestFit="1" customWidth="1"/>
    <col min="5646" max="5654" width="2.90625" style="20" customWidth="1"/>
    <col min="5655" max="5856" width="9" style="20"/>
    <col min="5857" max="5858" width="1.453125" style="20" customWidth="1"/>
    <col min="5859" max="5859" width="2.36328125" style="20" customWidth="1"/>
    <col min="5860" max="5860" width="11.08984375" style="20" customWidth="1"/>
    <col min="5861" max="5861" width="1.36328125" style="20" customWidth="1"/>
    <col min="5862" max="5887" width="2.7265625" style="20" customWidth="1"/>
    <col min="5888" max="5888" width="9" style="20"/>
    <col min="5889" max="5900" width="2.90625" style="20" customWidth="1"/>
    <col min="5901" max="5901" width="14.36328125" style="20" bestFit="1" customWidth="1"/>
    <col min="5902" max="5910" width="2.90625" style="20" customWidth="1"/>
    <col min="5911" max="6112" width="9" style="20"/>
    <col min="6113" max="6114" width="1.453125" style="20" customWidth="1"/>
    <col min="6115" max="6115" width="2.36328125" style="20" customWidth="1"/>
    <col min="6116" max="6116" width="11.08984375" style="20" customWidth="1"/>
    <col min="6117" max="6117" width="1.36328125" style="20" customWidth="1"/>
    <col min="6118" max="6143" width="2.7265625" style="20" customWidth="1"/>
    <col min="6144" max="6144" width="9" style="20"/>
    <col min="6145" max="6156" width="2.90625" style="20" customWidth="1"/>
    <col min="6157" max="6157" width="14.36328125" style="20" bestFit="1" customWidth="1"/>
    <col min="6158" max="6166" width="2.90625" style="20" customWidth="1"/>
    <col min="6167" max="6368" width="9" style="20"/>
    <col min="6369" max="6370" width="1.453125" style="20" customWidth="1"/>
    <col min="6371" max="6371" width="2.36328125" style="20" customWidth="1"/>
    <col min="6372" max="6372" width="11.08984375" style="20" customWidth="1"/>
    <col min="6373" max="6373" width="1.36328125" style="20" customWidth="1"/>
    <col min="6374" max="6399" width="2.7265625" style="20" customWidth="1"/>
    <col min="6400" max="6400" width="9" style="20"/>
    <col min="6401" max="6412" width="2.90625" style="20" customWidth="1"/>
    <col min="6413" max="6413" width="14.36328125" style="20" bestFit="1" customWidth="1"/>
    <col min="6414" max="6422" width="2.90625" style="20" customWidth="1"/>
    <col min="6423" max="6624" width="9" style="20"/>
    <col min="6625" max="6626" width="1.453125" style="20" customWidth="1"/>
    <col min="6627" max="6627" width="2.36328125" style="20" customWidth="1"/>
    <col min="6628" max="6628" width="11.08984375" style="20" customWidth="1"/>
    <col min="6629" max="6629" width="1.36328125" style="20" customWidth="1"/>
    <col min="6630" max="6655" width="2.7265625" style="20" customWidth="1"/>
    <col min="6656" max="6656" width="9" style="20"/>
    <col min="6657" max="6668" width="2.90625" style="20" customWidth="1"/>
    <col min="6669" max="6669" width="14.36328125" style="20" bestFit="1" customWidth="1"/>
    <col min="6670" max="6678" width="2.90625" style="20" customWidth="1"/>
    <col min="6679" max="6880" width="9" style="20"/>
    <col min="6881" max="6882" width="1.453125" style="20" customWidth="1"/>
    <col min="6883" max="6883" width="2.36328125" style="20" customWidth="1"/>
    <col min="6884" max="6884" width="11.08984375" style="20" customWidth="1"/>
    <col min="6885" max="6885" width="1.36328125" style="20" customWidth="1"/>
    <col min="6886" max="6911" width="2.7265625" style="20" customWidth="1"/>
    <col min="6912" max="6912" width="9" style="20"/>
    <col min="6913" max="6924" width="2.90625" style="20" customWidth="1"/>
    <col min="6925" max="6925" width="14.36328125" style="20" bestFit="1" customWidth="1"/>
    <col min="6926" max="6934" width="2.90625" style="20" customWidth="1"/>
    <col min="6935" max="7136" width="9" style="20"/>
    <col min="7137" max="7138" width="1.453125" style="20" customWidth="1"/>
    <col min="7139" max="7139" width="2.36328125" style="20" customWidth="1"/>
    <col min="7140" max="7140" width="11.08984375" style="20" customWidth="1"/>
    <col min="7141" max="7141" width="1.36328125" style="20" customWidth="1"/>
    <col min="7142" max="7167" width="2.7265625" style="20" customWidth="1"/>
    <col min="7168" max="7168" width="9" style="20"/>
    <col min="7169" max="7180" width="2.90625" style="20" customWidth="1"/>
    <col min="7181" max="7181" width="14.36328125" style="20" bestFit="1" customWidth="1"/>
    <col min="7182" max="7190" width="2.90625" style="20" customWidth="1"/>
    <col min="7191" max="7392" width="9" style="20"/>
    <col min="7393" max="7394" width="1.453125" style="20" customWidth="1"/>
    <col min="7395" max="7395" width="2.36328125" style="20" customWidth="1"/>
    <col min="7396" max="7396" width="11.08984375" style="20" customWidth="1"/>
    <col min="7397" max="7397" width="1.36328125" style="20" customWidth="1"/>
    <col min="7398" max="7423" width="2.7265625" style="20" customWidth="1"/>
    <col min="7424" max="7424" width="9" style="20"/>
    <col min="7425" max="7436" width="2.90625" style="20" customWidth="1"/>
    <col min="7437" max="7437" width="14.36328125" style="20" bestFit="1" customWidth="1"/>
    <col min="7438" max="7446" width="2.90625" style="20" customWidth="1"/>
    <col min="7447" max="7648" width="9" style="20"/>
    <col min="7649" max="7650" width="1.453125" style="20" customWidth="1"/>
    <col min="7651" max="7651" width="2.36328125" style="20" customWidth="1"/>
    <col min="7652" max="7652" width="11.08984375" style="20" customWidth="1"/>
    <col min="7653" max="7653" width="1.36328125" style="20" customWidth="1"/>
    <col min="7654" max="7679" width="2.7265625" style="20" customWidth="1"/>
    <col min="7680" max="7680" width="9" style="20"/>
    <col min="7681" max="7692" width="2.90625" style="20" customWidth="1"/>
    <col min="7693" max="7693" width="14.36328125" style="20" bestFit="1" customWidth="1"/>
    <col min="7694" max="7702" width="2.90625" style="20" customWidth="1"/>
    <col min="7703" max="7904" width="9" style="20"/>
    <col min="7905" max="7906" width="1.453125" style="20" customWidth="1"/>
    <col min="7907" max="7907" width="2.36328125" style="20" customWidth="1"/>
    <col min="7908" max="7908" width="11.08984375" style="20" customWidth="1"/>
    <col min="7909" max="7909" width="1.36328125" style="20" customWidth="1"/>
    <col min="7910" max="7935" width="2.7265625" style="20" customWidth="1"/>
    <col min="7936" max="7936" width="9" style="20"/>
    <col min="7937" max="7948" width="2.90625" style="20" customWidth="1"/>
    <col min="7949" max="7949" width="14.36328125" style="20" bestFit="1" customWidth="1"/>
    <col min="7950" max="7958" width="2.90625" style="20" customWidth="1"/>
    <col min="7959" max="8160" width="9" style="20"/>
    <col min="8161" max="8162" width="1.453125" style="20" customWidth="1"/>
    <col min="8163" max="8163" width="2.36328125" style="20" customWidth="1"/>
    <col min="8164" max="8164" width="11.08984375" style="20" customWidth="1"/>
    <col min="8165" max="8165" width="1.36328125" style="20" customWidth="1"/>
    <col min="8166" max="8191" width="2.7265625" style="20" customWidth="1"/>
    <col min="8192" max="8192" width="9" style="20"/>
    <col min="8193" max="8204" width="2.90625" style="20" customWidth="1"/>
    <col min="8205" max="8205" width="14.36328125" style="20" bestFit="1" customWidth="1"/>
    <col min="8206" max="8214" width="2.90625" style="20" customWidth="1"/>
    <col min="8215" max="8416" width="9" style="20"/>
    <col min="8417" max="8418" width="1.453125" style="20" customWidth="1"/>
    <col min="8419" max="8419" width="2.36328125" style="20" customWidth="1"/>
    <col min="8420" max="8420" width="11.08984375" style="20" customWidth="1"/>
    <col min="8421" max="8421" width="1.36328125" style="20" customWidth="1"/>
    <col min="8422" max="8447" width="2.7265625" style="20" customWidth="1"/>
    <col min="8448" max="8448" width="9" style="20"/>
    <col min="8449" max="8460" width="2.90625" style="20" customWidth="1"/>
    <col min="8461" max="8461" width="14.36328125" style="20" bestFit="1" customWidth="1"/>
    <col min="8462" max="8470" width="2.90625" style="20" customWidth="1"/>
    <col min="8471" max="8672" width="9" style="20"/>
    <col min="8673" max="8674" width="1.453125" style="20" customWidth="1"/>
    <col min="8675" max="8675" width="2.36328125" style="20" customWidth="1"/>
    <col min="8676" max="8676" width="11.08984375" style="20" customWidth="1"/>
    <col min="8677" max="8677" width="1.36328125" style="20" customWidth="1"/>
    <col min="8678" max="8703" width="2.7265625" style="20" customWidth="1"/>
    <col min="8704" max="8704" width="9" style="20"/>
    <col min="8705" max="8716" width="2.90625" style="20" customWidth="1"/>
    <col min="8717" max="8717" width="14.36328125" style="20" bestFit="1" customWidth="1"/>
    <col min="8718" max="8726" width="2.90625" style="20" customWidth="1"/>
    <col min="8727" max="8928" width="9" style="20"/>
    <col min="8929" max="8930" width="1.453125" style="20" customWidth="1"/>
    <col min="8931" max="8931" width="2.36328125" style="20" customWidth="1"/>
    <col min="8932" max="8932" width="11.08984375" style="20" customWidth="1"/>
    <col min="8933" max="8933" width="1.36328125" style="20" customWidth="1"/>
    <col min="8934" max="8959" width="2.7265625" style="20" customWidth="1"/>
    <col min="8960" max="8960" width="9" style="20"/>
    <col min="8961" max="8972" width="2.90625" style="20" customWidth="1"/>
    <col min="8973" max="8973" width="14.36328125" style="20" bestFit="1" customWidth="1"/>
    <col min="8974" max="8982" width="2.90625" style="20" customWidth="1"/>
    <col min="8983" max="9184" width="9" style="20"/>
    <col min="9185" max="9186" width="1.453125" style="20" customWidth="1"/>
    <col min="9187" max="9187" width="2.36328125" style="20" customWidth="1"/>
    <col min="9188" max="9188" width="11.08984375" style="20" customWidth="1"/>
    <col min="9189" max="9189" width="1.36328125" style="20" customWidth="1"/>
    <col min="9190" max="9215" width="2.7265625" style="20" customWidth="1"/>
    <col min="9216" max="9216" width="9" style="20"/>
    <col min="9217" max="9228" width="2.90625" style="20" customWidth="1"/>
    <col min="9229" max="9229" width="14.36328125" style="20" bestFit="1" customWidth="1"/>
    <col min="9230" max="9238" width="2.90625" style="20" customWidth="1"/>
    <col min="9239" max="9440" width="9" style="20"/>
    <col min="9441" max="9442" width="1.453125" style="20" customWidth="1"/>
    <col min="9443" max="9443" width="2.36328125" style="20" customWidth="1"/>
    <col min="9444" max="9444" width="11.08984375" style="20" customWidth="1"/>
    <col min="9445" max="9445" width="1.36328125" style="20" customWidth="1"/>
    <col min="9446" max="9471" width="2.7265625" style="20" customWidth="1"/>
    <col min="9472" max="9472" width="9" style="20"/>
    <col min="9473" max="9484" width="2.90625" style="20" customWidth="1"/>
    <col min="9485" max="9485" width="14.36328125" style="20" bestFit="1" customWidth="1"/>
    <col min="9486" max="9494" width="2.90625" style="20" customWidth="1"/>
    <col min="9495" max="9696" width="9" style="20"/>
    <col min="9697" max="9698" width="1.453125" style="20" customWidth="1"/>
    <col min="9699" max="9699" width="2.36328125" style="20" customWidth="1"/>
    <col min="9700" max="9700" width="11.08984375" style="20" customWidth="1"/>
    <col min="9701" max="9701" width="1.36328125" style="20" customWidth="1"/>
    <col min="9702" max="9727" width="2.7265625" style="20" customWidth="1"/>
    <col min="9728" max="9728" width="9" style="20"/>
    <col min="9729" max="9740" width="2.90625" style="20" customWidth="1"/>
    <col min="9741" max="9741" width="14.36328125" style="20" bestFit="1" customWidth="1"/>
    <col min="9742" max="9750" width="2.90625" style="20" customWidth="1"/>
    <col min="9751" max="9952" width="9" style="20"/>
    <col min="9953" max="9954" width="1.453125" style="20" customWidth="1"/>
    <col min="9955" max="9955" width="2.36328125" style="20" customWidth="1"/>
    <col min="9956" max="9956" width="11.08984375" style="20" customWidth="1"/>
    <col min="9957" max="9957" width="1.36328125" style="20" customWidth="1"/>
    <col min="9958" max="9983" width="2.7265625" style="20" customWidth="1"/>
    <col min="9984" max="9984" width="9" style="20"/>
    <col min="9985" max="9996" width="2.90625" style="20" customWidth="1"/>
    <col min="9997" max="9997" width="14.36328125" style="20" bestFit="1" customWidth="1"/>
    <col min="9998" max="10006" width="2.90625" style="20" customWidth="1"/>
    <col min="10007" max="10208" width="9" style="20"/>
    <col min="10209" max="10210" width="1.453125" style="20" customWidth="1"/>
    <col min="10211" max="10211" width="2.36328125" style="20" customWidth="1"/>
    <col min="10212" max="10212" width="11.08984375" style="20" customWidth="1"/>
    <col min="10213" max="10213" width="1.36328125" style="20" customWidth="1"/>
    <col min="10214" max="10239" width="2.7265625" style="20" customWidth="1"/>
    <col min="10240" max="10240" width="9" style="20"/>
    <col min="10241" max="10252" width="2.90625" style="20" customWidth="1"/>
    <col min="10253" max="10253" width="14.36328125" style="20" bestFit="1" customWidth="1"/>
    <col min="10254" max="10262" width="2.90625" style="20" customWidth="1"/>
    <col min="10263" max="10464" width="9" style="20"/>
    <col min="10465" max="10466" width="1.453125" style="20" customWidth="1"/>
    <col min="10467" max="10467" width="2.36328125" style="20" customWidth="1"/>
    <col min="10468" max="10468" width="11.08984375" style="20" customWidth="1"/>
    <col min="10469" max="10469" width="1.36328125" style="20" customWidth="1"/>
    <col min="10470" max="10495" width="2.7265625" style="20" customWidth="1"/>
    <col min="10496" max="10496" width="9" style="20"/>
    <col min="10497" max="10508" width="2.90625" style="20" customWidth="1"/>
    <col min="10509" max="10509" width="14.36328125" style="20" bestFit="1" customWidth="1"/>
    <col min="10510" max="10518" width="2.90625" style="20" customWidth="1"/>
    <col min="10519" max="10720" width="9" style="20"/>
    <col min="10721" max="10722" width="1.453125" style="20" customWidth="1"/>
    <col min="10723" max="10723" width="2.36328125" style="20" customWidth="1"/>
    <col min="10724" max="10724" width="11.08984375" style="20" customWidth="1"/>
    <col min="10725" max="10725" width="1.36328125" style="20" customWidth="1"/>
    <col min="10726" max="10751" width="2.7265625" style="20" customWidth="1"/>
    <col min="10752" max="10752" width="9" style="20"/>
    <col min="10753" max="10764" width="2.90625" style="20" customWidth="1"/>
    <col min="10765" max="10765" width="14.36328125" style="20" bestFit="1" customWidth="1"/>
    <col min="10766" max="10774" width="2.90625" style="20" customWidth="1"/>
    <col min="10775" max="10976" width="9" style="20"/>
    <col min="10977" max="10978" width="1.453125" style="20" customWidth="1"/>
    <col min="10979" max="10979" width="2.36328125" style="20" customWidth="1"/>
    <col min="10980" max="10980" width="11.08984375" style="20" customWidth="1"/>
    <col min="10981" max="10981" width="1.36328125" style="20" customWidth="1"/>
    <col min="10982" max="11007" width="2.7265625" style="20" customWidth="1"/>
    <col min="11008" max="11008" width="9" style="20"/>
    <col min="11009" max="11020" width="2.90625" style="20" customWidth="1"/>
    <col min="11021" max="11021" width="14.36328125" style="20" bestFit="1" customWidth="1"/>
    <col min="11022" max="11030" width="2.90625" style="20" customWidth="1"/>
    <col min="11031" max="11232" width="9" style="20"/>
    <col min="11233" max="11234" width="1.453125" style="20" customWidth="1"/>
    <col min="11235" max="11235" width="2.36328125" style="20" customWidth="1"/>
    <col min="11236" max="11236" width="11.08984375" style="20" customWidth="1"/>
    <col min="11237" max="11237" width="1.36328125" style="20" customWidth="1"/>
    <col min="11238" max="11263" width="2.7265625" style="20" customWidth="1"/>
    <col min="11264" max="11264" width="9" style="20"/>
    <col min="11265" max="11276" width="2.90625" style="20" customWidth="1"/>
    <col min="11277" max="11277" width="14.36328125" style="20" bestFit="1" customWidth="1"/>
    <col min="11278" max="11286" width="2.90625" style="20" customWidth="1"/>
    <col min="11287" max="11488" width="9" style="20"/>
    <col min="11489" max="11490" width="1.453125" style="20" customWidth="1"/>
    <col min="11491" max="11491" width="2.36328125" style="20" customWidth="1"/>
    <col min="11492" max="11492" width="11.08984375" style="20" customWidth="1"/>
    <col min="11493" max="11493" width="1.36328125" style="20" customWidth="1"/>
    <col min="11494" max="11519" width="2.7265625" style="20" customWidth="1"/>
    <col min="11520" max="11520" width="9" style="20"/>
    <col min="11521" max="11532" width="2.90625" style="20" customWidth="1"/>
    <col min="11533" max="11533" width="14.36328125" style="20" bestFit="1" customWidth="1"/>
    <col min="11534" max="11542" width="2.90625" style="20" customWidth="1"/>
    <col min="11543" max="11744" width="9" style="20"/>
    <col min="11745" max="11746" width="1.453125" style="20" customWidth="1"/>
    <col min="11747" max="11747" width="2.36328125" style="20" customWidth="1"/>
    <col min="11748" max="11748" width="11.08984375" style="20" customWidth="1"/>
    <col min="11749" max="11749" width="1.36328125" style="20" customWidth="1"/>
    <col min="11750" max="11775" width="2.7265625" style="20" customWidth="1"/>
    <col min="11776" max="11776" width="9" style="20"/>
    <col min="11777" max="11788" width="2.90625" style="20" customWidth="1"/>
    <col min="11789" max="11789" width="14.36328125" style="20" bestFit="1" customWidth="1"/>
    <col min="11790" max="11798" width="2.90625" style="20" customWidth="1"/>
    <col min="11799" max="12000" width="9" style="20"/>
    <col min="12001" max="12002" width="1.453125" style="20" customWidth="1"/>
    <col min="12003" max="12003" width="2.36328125" style="20" customWidth="1"/>
    <col min="12004" max="12004" width="11.08984375" style="20" customWidth="1"/>
    <col min="12005" max="12005" width="1.36328125" style="20" customWidth="1"/>
    <col min="12006" max="12031" width="2.7265625" style="20" customWidth="1"/>
    <col min="12032" max="12032" width="9" style="20"/>
    <col min="12033" max="12044" width="2.90625" style="20" customWidth="1"/>
    <col min="12045" max="12045" width="14.36328125" style="20" bestFit="1" customWidth="1"/>
    <col min="12046" max="12054" width="2.90625" style="20" customWidth="1"/>
    <col min="12055" max="12256" width="9" style="20"/>
    <col min="12257" max="12258" width="1.453125" style="20" customWidth="1"/>
    <col min="12259" max="12259" width="2.36328125" style="20" customWidth="1"/>
    <col min="12260" max="12260" width="11.08984375" style="20" customWidth="1"/>
    <col min="12261" max="12261" width="1.36328125" style="20" customWidth="1"/>
    <col min="12262" max="12287" width="2.7265625" style="20" customWidth="1"/>
    <col min="12288" max="12288" width="9" style="20"/>
    <col min="12289" max="12300" width="2.90625" style="20" customWidth="1"/>
    <col min="12301" max="12301" width="14.36328125" style="20" bestFit="1" customWidth="1"/>
    <col min="12302" max="12310" width="2.90625" style="20" customWidth="1"/>
    <col min="12311" max="12512" width="9" style="20"/>
    <col min="12513" max="12514" width="1.453125" style="20" customWidth="1"/>
    <col min="12515" max="12515" width="2.36328125" style="20" customWidth="1"/>
    <col min="12516" max="12516" width="11.08984375" style="20" customWidth="1"/>
    <col min="12517" max="12517" width="1.36328125" style="20" customWidth="1"/>
    <col min="12518" max="12543" width="2.7265625" style="20" customWidth="1"/>
    <col min="12544" max="12544" width="9" style="20"/>
    <col min="12545" max="12556" width="2.90625" style="20" customWidth="1"/>
    <col min="12557" max="12557" width="14.36328125" style="20" bestFit="1" customWidth="1"/>
    <col min="12558" max="12566" width="2.90625" style="20" customWidth="1"/>
    <col min="12567" max="12768" width="9" style="20"/>
    <col min="12769" max="12770" width="1.453125" style="20" customWidth="1"/>
    <col min="12771" max="12771" width="2.36328125" style="20" customWidth="1"/>
    <col min="12772" max="12772" width="11.08984375" style="20" customWidth="1"/>
    <col min="12773" max="12773" width="1.36328125" style="20" customWidth="1"/>
    <col min="12774" max="12799" width="2.7265625" style="20" customWidth="1"/>
    <col min="12800" max="12800" width="9" style="20"/>
    <col min="12801" max="12812" width="2.90625" style="20" customWidth="1"/>
    <col min="12813" max="12813" width="14.36328125" style="20" bestFit="1" customWidth="1"/>
    <col min="12814" max="12822" width="2.90625" style="20" customWidth="1"/>
    <col min="12823" max="13024" width="9" style="20"/>
    <col min="13025" max="13026" width="1.453125" style="20" customWidth="1"/>
    <col min="13027" max="13027" width="2.36328125" style="20" customWidth="1"/>
    <col min="13028" max="13028" width="11.08984375" style="20" customWidth="1"/>
    <col min="13029" max="13029" width="1.36328125" style="20" customWidth="1"/>
    <col min="13030" max="13055" width="2.7265625" style="20" customWidth="1"/>
    <col min="13056" max="13056" width="9" style="20"/>
    <col min="13057" max="13068" width="2.90625" style="20" customWidth="1"/>
    <col min="13069" max="13069" width="14.36328125" style="20" bestFit="1" customWidth="1"/>
    <col min="13070" max="13078" width="2.90625" style="20" customWidth="1"/>
    <col min="13079" max="13280" width="9" style="20"/>
    <col min="13281" max="13282" width="1.453125" style="20" customWidth="1"/>
    <col min="13283" max="13283" width="2.36328125" style="20" customWidth="1"/>
    <col min="13284" max="13284" width="11.08984375" style="20" customWidth="1"/>
    <col min="13285" max="13285" width="1.36328125" style="20" customWidth="1"/>
    <col min="13286" max="13311" width="2.7265625" style="20" customWidth="1"/>
    <col min="13312" max="13312" width="9" style="20"/>
    <col min="13313" max="13324" width="2.90625" style="20" customWidth="1"/>
    <col min="13325" max="13325" width="14.36328125" style="20" bestFit="1" customWidth="1"/>
    <col min="13326" max="13334" width="2.90625" style="20" customWidth="1"/>
    <col min="13335" max="13536" width="9" style="20"/>
    <col min="13537" max="13538" width="1.453125" style="20" customWidth="1"/>
    <col min="13539" max="13539" width="2.36328125" style="20" customWidth="1"/>
    <col min="13540" max="13540" width="11.08984375" style="20" customWidth="1"/>
    <col min="13541" max="13541" width="1.36328125" style="20" customWidth="1"/>
    <col min="13542" max="13567" width="2.7265625" style="20" customWidth="1"/>
    <col min="13568" max="13568" width="9" style="20"/>
    <col min="13569" max="13580" width="2.90625" style="20" customWidth="1"/>
    <col min="13581" max="13581" width="14.36328125" style="20" bestFit="1" customWidth="1"/>
    <col min="13582" max="13590" width="2.90625" style="20" customWidth="1"/>
    <col min="13591" max="13792" width="9" style="20"/>
    <col min="13793" max="13794" width="1.453125" style="20" customWidth="1"/>
    <col min="13795" max="13795" width="2.36328125" style="20" customWidth="1"/>
    <col min="13796" max="13796" width="11.08984375" style="20" customWidth="1"/>
    <col min="13797" max="13797" width="1.36328125" style="20" customWidth="1"/>
    <col min="13798" max="13823" width="2.7265625" style="20" customWidth="1"/>
    <col min="13824" max="13824" width="9" style="20"/>
    <col min="13825" max="13836" width="2.90625" style="20" customWidth="1"/>
    <col min="13837" max="13837" width="14.36328125" style="20" bestFit="1" customWidth="1"/>
    <col min="13838" max="13846" width="2.90625" style="20" customWidth="1"/>
    <col min="13847" max="14048" width="9" style="20"/>
    <col min="14049" max="14050" width="1.453125" style="20" customWidth="1"/>
    <col min="14051" max="14051" width="2.36328125" style="20" customWidth="1"/>
    <col min="14052" max="14052" width="11.08984375" style="20" customWidth="1"/>
    <col min="14053" max="14053" width="1.36328125" style="20" customWidth="1"/>
    <col min="14054" max="14079" width="2.7265625" style="20" customWidth="1"/>
    <col min="14080" max="14080" width="9" style="20"/>
    <col min="14081" max="14092" width="2.90625" style="20" customWidth="1"/>
    <col min="14093" max="14093" width="14.36328125" style="20" bestFit="1" customWidth="1"/>
    <col min="14094" max="14102" width="2.90625" style="20" customWidth="1"/>
    <col min="14103" max="14304" width="9" style="20"/>
    <col min="14305" max="14306" width="1.453125" style="20" customWidth="1"/>
    <col min="14307" max="14307" width="2.36328125" style="20" customWidth="1"/>
    <col min="14308" max="14308" width="11.08984375" style="20" customWidth="1"/>
    <col min="14309" max="14309" width="1.36328125" style="20" customWidth="1"/>
    <col min="14310" max="14335" width="2.7265625" style="20" customWidth="1"/>
    <col min="14336" max="14336" width="9" style="20"/>
    <col min="14337" max="14348" width="2.90625" style="20" customWidth="1"/>
    <col min="14349" max="14349" width="14.36328125" style="20" bestFit="1" customWidth="1"/>
    <col min="14350" max="14358" width="2.90625" style="20" customWidth="1"/>
    <col min="14359" max="14560" width="9" style="20"/>
    <col min="14561" max="14562" width="1.453125" style="20" customWidth="1"/>
    <col min="14563" max="14563" width="2.36328125" style="20" customWidth="1"/>
    <col min="14564" max="14564" width="11.08984375" style="20" customWidth="1"/>
    <col min="14565" max="14565" width="1.36328125" style="20" customWidth="1"/>
    <col min="14566" max="14591" width="2.7265625" style="20" customWidth="1"/>
    <col min="14592" max="14592" width="9" style="20"/>
    <col min="14593" max="14604" width="2.90625" style="20" customWidth="1"/>
    <col min="14605" max="14605" width="14.36328125" style="20" bestFit="1" customWidth="1"/>
    <col min="14606" max="14614" width="2.90625" style="20" customWidth="1"/>
    <col min="14615" max="14816" width="9" style="20"/>
    <col min="14817" max="14818" width="1.453125" style="20" customWidth="1"/>
    <col min="14819" max="14819" width="2.36328125" style="20" customWidth="1"/>
    <col min="14820" max="14820" width="11.08984375" style="20" customWidth="1"/>
    <col min="14821" max="14821" width="1.36328125" style="20" customWidth="1"/>
    <col min="14822" max="14847" width="2.7265625" style="20" customWidth="1"/>
    <col min="14848" max="14848" width="9" style="20"/>
    <col min="14849" max="14860" width="2.90625" style="20" customWidth="1"/>
    <col min="14861" max="14861" width="14.36328125" style="20" bestFit="1" customWidth="1"/>
    <col min="14862" max="14870" width="2.90625" style="20" customWidth="1"/>
    <col min="14871" max="15072" width="9" style="20"/>
    <col min="15073" max="15074" width="1.453125" style="20" customWidth="1"/>
    <col min="15075" max="15075" width="2.36328125" style="20" customWidth="1"/>
    <col min="15076" max="15076" width="11.08984375" style="20" customWidth="1"/>
    <col min="15077" max="15077" width="1.36328125" style="20" customWidth="1"/>
    <col min="15078" max="15103" width="2.7265625" style="20" customWidth="1"/>
    <col min="15104" max="15104" width="9" style="20"/>
    <col min="15105" max="15116" width="2.90625" style="20" customWidth="1"/>
    <col min="15117" max="15117" width="14.36328125" style="20" bestFit="1" customWidth="1"/>
    <col min="15118" max="15126" width="2.90625" style="20" customWidth="1"/>
    <col min="15127" max="15328" width="9" style="20"/>
    <col min="15329" max="15330" width="1.453125" style="20" customWidth="1"/>
    <col min="15331" max="15331" width="2.36328125" style="20" customWidth="1"/>
    <col min="15332" max="15332" width="11.08984375" style="20" customWidth="1"/>
    <col min="15333" max="15333" width="1.36328125" style="20" customWidth="1"/>
    <col min="15334" max="15359" width="2.7265625" style="20" customWidth="1"/>
    <col min="15360" max="15360" width="9" style="20"/>
    <col min="15361" max="15372" width="2.90625" style="20" customWidth="1"/>
    <col min="15373" max="15373" width="14.36328125" style="20" bestFit="1" customWidth="1"/>
    <col min="15374" max="15382" width="2.90625" style="20" customWidth="1"/>
    <col min="15383" max="15584" width="9" style="20"/>
    <col min="15585" max="15586" width="1.453125" style="20" customWidth="1"/>
    <col min="15587" max="15587" width="2.36328125" style="20" customWidth="1"/>
    <col min="15588" max="15588" width="11.08984375" style="20" customWidth="1"/>
    <col min="15589" max="15589" width="1.36328125" style="20" customWidth="1"/>
    <col min="15590" max="15615" width="2.7265625" style="20" customWidth="1"/>
    <col min="15616" max="15616" width="9" style="20"/>
    <col min="15617" max="15628" width="2.90625" style="20" customWidth="1"/>
    <col min="15629" max="15629" width="14.36328125" style="20" bestFit="1" customWidth="1"/>
    <col min="15630" max="15638" width="2.90625" style="20" customWidth="1"/>
    <col min="15639" max="15840" width="9" style="20"/>
    <col min="15841" max="15842" width="1.453125" style="20" customWidth="1"/>
    <col min="15843" max="15843" width="2.36328125" style="20" customWidth="1"/>
    <col min="15844" max="15844" width="11.08984375" style="20" customWidth="1"/>
    <col min="15845" max="15845" width="1.36328125" style="20" customWidth="1"/>
    <col min="15846" max="15871" width="2.7265625" style="20" customWidth="1"/>
    <col min="15872" max="15872" width="9" style="20"/>
    <col min="15873" max="15884" width="2.90625" style="20" customWidth="1"/>
    <col min="15885" max="15885" width="14.36328125" style="20" bestFit="1" customWidth="1"/>
    <col min="15886" max="15894" width="2.90625" style="20" customWidth="1"/>
    <col min="15895" max="16096" width="9" style="20"/>
    <col min="16097" max="16098" width="1.453125" style="20" customWidth="1"/>
    <col min="16099" max="16099" width="2.36328125" style="20" customWidth="1"/>
    <col min="16100" max="16100" width="11.08984375" style="20" customWidth="1"/>
    <col min="16101" max="16101" width="1.36328125" style="20" customWidth="1"/>
    <col min="16102" max="16127" width="2.7265625" style="20" customWidth="1"/>
    <col min="16128" max="16128" width="9" style="20"/>
    <col min="16129" max="16140" width="2.90625" style="20" customWidth="1"/>
    <col min="16141" max="16141" width="14.36328125" style="20" bestFit="1" customWidth="1"/>
    <col min="16142" max="16150" width="2.90625" style="20" customWidth="1"/>
    <col min="16151" max="16384" width="9" style="20"/>
  </cols>
  <sheetData>
    <row r="1" spans="2:31" ht="11" x14ac:dyDescent="0.2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</row>
    <row r="2" spans="2:31" ht="11" x14ac:dyDescent="0.2"/>
    <row r="3" spans="2:31" ht="11" x14ac:dyDescent="0.2"/>
    <row r="4" spans="2:31" ht="11" x14ac:dyDescent="0.2"/>
    <row r="5" spans="2:31" ht="11" x14ac:dyDescent="0.2"/>
    <row r="6" spans="2:31" ht="11" x14ac:dyDescent="0.2"/>
    <row r="7" spans="2:31" ht="11" x14ac:dyDescent="0.2"/>
    <row r="8" spans="2:31" ht="11" x14ac:dyDescent="0.2"/>
    <row r="9" spans="2:31" ht="11" x14ac:dyDescent="0.2"/>
    <row r="10" spans="2:31" ht="11" x14ac:dyDescent="0.2"/>
    <row r="11" spans="2:31" ht="11" x14ac:dyDescent="0.2"/>
    <row r="12" spans="2:31" ht="11" x14ac:dyDescent="0.2"/>
    <row r="13" spans="2:31" ht="11" x14ac:dyDescent="0.2"/>
    <row r="14" spans="2:31" ht="11" x14ac:dyDescent="0.2"/>
    <row r="15" spans="2:31" ht="14" x14ac:dyDescent="0.2">
      <c r="B15" s="32" t="s">
        <v>62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2:31" ht="11" x14ac:dyDescent="0.2"/>
    <row r="17" spans="3:35" ht="11" x14ac:dyDescent="0.2">
      <c r="C17" s="21" t="s">
        <v>47</v>
      </c>
      <c r="D17" s="20" t="s">
        <v>144</v>
      </c>
    </row>
    <row r="18" spans="3:35" ht="11" x14ac:dyDescent="0.2">
      <c r="AG18" s="21"/>
      <c r="AH18" s="21"/>
      <c r="AI18" s="21" t="s">
        <v>9</v>
      </c>
    </row>
    <row r="19" spans="3:35" ht="13" x14ac:dyDescent="0.2">
      <c r="D19" s="286" t="s">
        <v>10</v>
      </c>
      <c r="E19" s="286"/>
      <c r="F19" s="286"/>
      <c r="G19" s="286"/>
      <c r="H19" s="286"/>
      <c r="I19" s="289" t="s">
        <v>164</v>
      </c>
      <c r="J19" s="290"/>
      <c r="K19" s="290"/>
      <c r="L19" s="290"/>
      <c r="M19" s="300" t="s">
        <v>165</v>
      </c>
      <c r="N19" s="301"/>
      <c r="O19" s="301"/>
      <c r="P19" s="301"/>
      <c r="Q19" s="301"/>
      <c r="R19" s="301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3"/>
      <c r="AD19" s="304" t="s">
        <v>59</v>
      </c>
      <c r="AE19" s="305"/>
      <c r="AF19" s="306"/>
      <c r="AG19" s="310" t="s">
        <v>60</v>
      </c>
      <c r="AH19" s="226"/>
      <c r="AI19" s="227"/>
    </row>
    <row r="20" spans="3:35" ht="13" x14ac:dyDescent="0.2">
      <c r="D20" s="287"/>
      <c r="E20" s="287"/>
      <c r="F20" s="287"/>
      <c r="G20" s="287"/>
      <c r="H20" s="287"/>
      <c r="I20" s="320" t="s">
        <v>74</v>
      </c>
      <c r="J20" s="321"/>
      <c r="K20" s="321"/>
      <c r="L20" s="322"/>
      <c r="M20" s="323" t="s">
        <v>76</v>
      </c>
      <c r="N20" s="324"/>
      <c r="O20" s="324"/>
      <c r="P20" s="324"/>
      <c r="Q20" s="324"/>
      <c r="R20" s="324"/>
      <c r="S20" s="325" t="s">
        <v>77</v>
      </c>
      <c r="T20" s="326"/>
      <c r="U20" s="326"/>
      <c r="V20" s="326"/>
      <c r="W20" s="327" t="s">
        <v>74</v>
      </c>
      <c r="X20" s="326"/>
      <c r="Y20" s="326"/>
      <c r="Z20" s="326"/>
      <c r="AA20" s="297" t="s">
        <v>79</v>
      </c>
      <c r="AB20" s="298"/>
      <c r="AC20" s="299"/>
      <c r="AD20" s="307"/>
      <c r="AE20" s="308"/>
      <c r="AF20" s="309"/>
      <c r="AG20" s="311"/>
      <c r="AH20" s="308"/>
      <c r="AI20" s="312"/>
    </row>
    <row r="21" spans="3:35" ht="13" x14ac:dyDescent="0.2">
      <c r="D21" s="288"/>
      <c r="E21" s="288"/>
      <c r="F21" s="288"/>
      <c r="G21" s="288"/>
      <c r="H21" s="288"/>
      <c r="I21" s="291" t="s">
        <v>75</v>
      </c>
      <c r="J21" s="292"/>
      <c r="K21" s="292"/>
      <c r="L21" s="292"/>
      <c r="M21" s="293" t="s">
        <v>11</v>
      </c>
      <c r="N21" s="293"/>
      <c r="O21" s="293"/>
      <c r="P21" s="293" t="s">
        <v>12</v>
      </c>
      <c r="Q21" s="293"/>
      <c r="R21" s="293"/>
      <c r="S21" s="292" t="s">
        <v>49</v>
      </c>
      <c r="T21" s="292"/>
      <c r="U21" s="292"/>
      <c r="V21" s="292"/>
      <c r="W21" s="294" t="s">
        <v>50</v>
      </c>
      <c r="X21" s="294"/>
      <c r="Y21" s="294"/>
      <c r="Z21" s="294"/>
      <c r="AA21" s="296" t="s">
        <v>78</v>
      </c>
      <c r="AB21" s="296"/>
      <c r="AC21" s="313"/>
      <c r="AD21" s="296" t="s">
        <v>61</v>
      </c>
      <c r="AE21" s="296"/>
      <c r="AF21" s="296"/>
      <c r="AG21" s="295" t="s">
        <v>67</v>
      </c>
      <c r="AH21" s="231"/>
      <c r="AI21" s="232"/>
    </row>
    <row r="22" spans="3:35" ht="13.5" customHeight="1" x14ac:dyDescent="0.2">
      <c r="D22" s="260" t="s">
        <v>13</v>
      </c>
      <c r="E22" s="260"/>
      <c r="F22" s="260"/>
      <c r="G22" s="260"/>
      <c r="H22" s="260"/>
      <c r="I22" s="261">
        <v>5401383</v>
      </c>
      <c r="J22" s="262"/>
      <c r="K22" s="262"/>
      <c r="L22" s="263"/>
      <c r="M22" s="264">
        <v>133100</v>
      </c>
      <c r="N22" s="264"/>
      <c r="O22" s="264"/>
      <c r="P22" s="264">
        <v>315559</v>
      </c>
      <c r="Q22" s="264"/>
      <c r="R22" s="264"/>
      <c r="S22" s="264">
        <v>566887</v>
      </c>
      <c r="T22" s="264"/>
      <c r="U22" s="264"/>
      <c r="V22" s="264"/>
      <c r="W22" s="336">
        <f>I22+M22+P22-S22-1</f>
        <v>5283154</v>
      </c>
      <c r="X22" s="336"/>
      <c r="Y22" s="336"/>
      <c r="Z22" s="336"/>
      <c r="AA22" s="328">
        <v>18335</v>
      </c>
      <c r="AB22" s="328"/>
      <c r="AC22" s="329"/>
      <c r="AD22" s="332" t="s">
        <v>154</v>
      </c>
      <c r="AE22" s="333"/>
      <c r="AF22" s="333"/>
      <c r="AG22" s="314" t="s">
        <v>159</v>
      </c>
      <c r="AH22" s="315"/>
      <c r="AI22" s="316"/>
    </row>
    <row r="23" spans="3:35" ht="13.5" customHeight="1" x14ac:dyDescent="0.2">
      <c r="D23" s="352" t="s">
        <v>14</v>
      </c>
      <c r="E23" s="352"/>
      <c r="F23" s="352"/>
      <c r="G23" s="352"/>
      <c r="H23" s="352"/>
      <c r="I23" s="353">
        <v>702370</v>
      </c>
      <c r="J23" s="354"/>
      <c r="K23" s="354"/>
      <c r="L23" s="355"/>
      <c r="M23" s="337">
        <v>14752</v>
      </c>
      <c r="N23" s="337"/>
      <c r="O23" s="337"/>
      <c r="P23" s="337">
        <v>45364</v>
      </c>
      <c r="Q23" s="337"/>
      <c r="R23" s="337"/>
      <c r="S23" s="337">
        <v>127487</v>
      </c>
      <c r="T23" s="337"/>
      <c r="U23" s="337"/>
      <c r="V23" s="337"/>
      <c r="W23" s="338">
        <f>I23+M23+P23-S23</f>
        <v>634999</v>
      </c>
      <c r="X23" s="339"/>
      <c r="Y23" s="339"/>
      <c r="Z23" s="340"/>
      <c r="AA23" s="330">
        <v>2060</v>
      </c>
      <c r="AB23" s="330"/>
      <c r="AC23" s="331"/>
      <c r="AD23" s="334" t="s">
        <v>155</v>
      </c>
      <c r="AE23" s="335"/>
      <c r="AF23" s="335"/>
      <c r="AG23" s="317" t="s">
        <v>160</v>
      </c>
      <c r="AH23" s="318"/>
      <c r="AI23" s="319"/>
    </row>
    <row r="24" spans="3:35" ht="13.5" customHeight="1" x14ac:dyDescent="0.2">
      <c r="D24" s="272" t="s">
        <v>15</v>
      </c>
      <c r="E24" s="273"/>
      <c r="F24" s="273"/>
      <c r="G24" s="273"/>
      <c r="H24" s="273"/>
      <c r="I24" s="274">
        <f>SUM(I22:L23)-1</f>
        <v>6103752</v>
      </c>
      <c r="J24" s="275"/>
      <c r="K24" s="275"/>
      <c r="L24" s="276"/>
      <c r="M24" s="277">
        <f>SUM(M22:O23)</f>
        <v>147852</v>
      </c>
      <c r="N24" s="277"/>
      <c r="O24" s="277"/>
      <c r="P24" s="277">
        <f>SUM(P22:R23)</f>
        <v>360923</v>
      </c>
      <c r="Q24" s="277"/>
      <c r="R24" s="277"/>
      <c r="S24" s="277">
        <f>SUM(S22:V23)</f>
        <v>694374</v>
      </c>
      <c r="T24" s="277"/>
      <c r="U24" s="277"/>
      <c r="V24" s="277"/>
      <c r="W24" s="371">
        <f>SUM(W22:Z23)</f>
        <v>5918153</v>
      </c>
      <c r="X24" s="275"/>
      <c r="Y24" s="275"/>
      <c r="Z24" s="276"/>
      <c r="AA24" s="372">
        <f>SUM(AA22:AC23)</f>
        <v>20395</v>
      </c>
      <c r="AB24" s="372"/>
      <c r="AC24" s="373"/>
      <c r="AD24" s="379" t="s">
        <v>156</v>
      </c>
      <c r="AE24" s="380"/>
      <c r="AF24" s="380"/>
      <c r="AG24" s="376" t="s">
        <v>161</v>
      </c>
      <c r="AH24" s="377"/>
      <c r="AI24" s="378"/>
    </row>
    <row r="25" spans="3:35" s="36" customFormat="1" ht="13.5" customHeight="1" x14ac:dyDescent="0.2">
      <c r="D25" s="35"/>
      <c r="E25" s="278" t="s">
        <v>69</v>
      </c>
      <c r="F25" s="279"/>
      <c r="G25" s="279"/>
      <c r="H25" s="280"/>
      <c r="I25" s="281">
        <v>3459031</v>
      </c>
      <c r="J25" s="282"/>
      <c r="K25" s="282"/>
      <c r="L25" s="283"/>
      <c r="M25" s="284">
        <v>66684</v>
      </c>
      <c r="N25" s="284"/>
      <c r="O25" s="284"/>
      <c r="P25" s="284">
        <v>220903</v>
      </c>
      <c r="Q25" s="284"/>
      <c r="R25" s="284"/>
      <c r="S25" s="284">
        <v>386975</v>
      </c>
      <c r="T25" s="284"/>
      <c r="U25" s="284"/>
      <c r="V25" s="284"/>
      <c r="W25" s="368">
        <f>I25+M25+P25-S25</f>
        <v>3359643</v>
      </c>
      <c r="X25" s="369"/>
      <c r="Y25" s="369"/>
      <c r="Z25" s="370"/>
      <c r="AA25" s="374">
        <v>13519</v>
      </c>
      <c r="AB25" s="374"/>
      <c r="AC25" s="375"/>
      <c r="AD25" s="381" t="s">
        <v>157</v>
      </c>
      <c r="AE25" s="382"/>
      <c r="AF25" s="382"/>
      <c r="AG25" s="314" t="s">
        <v>162</v>
      </c>
      <c r="AH25" s="315"/>
      <c r="AI25" s="316"/>
    </row>
    <row r="26" spans="3:35" ht="13.5" customHeight="1" x14ac:dyDescent="0.2">
      <c r="D26" s="37"/>
      <c r="E26" s="265" t="s">
        <v>70</v>
      </c>
      <c r="F26" s="266"/>
      <c r="G26" s="266"/>
      <c r="H26" s="267"/>
      <c r="I26" s="268">
        <v>2644721</v>
      </c>
      <c r="J26" s="269"/>
      <c r="K26" s="269"/>
      <c r="L26" s="270"/>
      <c r="M26" s="271">
        <v>81168</v>
      </c>
      <c r="N26" s="271"/>
      <c r="O26" s="271"/>
      <c r="P26" s="271">
        <v>140020</v>
      </c>
      <c r="Q26" s="271"/>
      <c r="R26" s="271"/>
      <c r="S26" s="271">
        <v>307399</v>
      </c>
      <c r="T26" s="271"/>
      <c r="U26" s="271"/>
      <c r="V26" s="271"/>
      <c r="W26" s="338">
        <f>I26+M26+P26-S26</f>
        <v>2558510</v>
      </c>
      <c r="X26" s="339"/>
      <c r="Y26" s="339"/>
      <c r="Z26" s="340"/>
      <c r="AA26" s="383">
        <v>6876</v>
      </c>
      <c r="AB26" s="383"/>
      <c r="AC26" s="384"/>
      <c r="AD26" s="334" t="s">
        <v>158</v>
      </c>
      <c r="AE26" s="335"/>
      <c r="AF26" s="335"/>
      <c r="AG26" s="317" t="s">
        <v>163</v>
      </c>
      <c r="AH26" s="318"/>
      <c r="AI26" s="319"/>
    </row>
    <row r="27" spans="3:35" ht="11" x14ac:dyDescent="0.2"/>
    <row r="28" spans="3:35" ht="11" x14ac:dyDescent="0.2"/>
    <row r="29" spans="3:35" ht="11" x14ac:dyDescent="0.2"/>
    <row r="30" spans="3:35" ht="11" x14ac:dyDescent="0.2"/>
    <row r="31" spans="3:35" ht="11" x14ac:dyDescent="0.2"/>
    <row r="32" spans="3:35" ht="11" x14ac:dyDescent="0.2"/>
    <row r="33" spans="2:39" ht="11" x14ac:dyDescent="0.2"/>
    <row r="34" spans="2:39" ht="14" x14ac:dyDescent="0.2">
      <c r="B34" s="32" t="s">
        <v>63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2:39" ht="11" x14ac:dyDescent="0.2">
      <c r="H35" s="38"/>
      <c r="I35" s="38"/>
    </row>
    <row r="36" spans="2:39" ht="11" x14ac:dyDescent="0.2">
      <c r="C36" s="21" t="s">
        <v>47</v>
      </c>
      <c r="D36" s="20" t="s">
        <v>102</v>
      </c>
    </row>
    <row r="37" spans="2:39" ht="11" x14ac:dyDescent="0.2">
      <c r="AA37" s="28"/>
      <c r="AB37" s="28"/>
      <c r="AC37" s="28"/>
      <c r="AD37" s="28"/>
      <c r="AE37" s="29"/>
      <c r="AI37" s="21" t="s">
        <v>9</v>
      </c>
    </row>
    <row r="38" spans="2:39" ht="13.5" customHeight="1" x14ac:dyDescent="0.2">
      <c r="D38" s="341" t="s">
        <v>16</v>
      </c>
      <c r="E38" s="301"/>
      <c r="F38" s="301"/>
      <c r="G38" s="301"/>
      <c r="H38" s="301"/>
      <c r="I38" s="301"/>
      <c r="J38" s="342"/>
      <c r="K38" s="341" t="s">
        <v>17</v>
      </c>
      <c r="L38" s="301"/>
      <c r="M38" s="301"/>
      <c r="N38" s="301"/>
      <c r="O38" s="342"/>
      <c r="P38" s="189" t="s">
        <v>18</v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90"/>
      <c r="AJ38" s="31"/>
      <c r="AK38" s="30"/>
      <c r="AL38" s="30"/>
      <c r="AM38" s="30"/>
    </row>
    <row r="39" spans="2:39" ht="13.5" customHeight="1" x14ac:dyDescent="0.2">
      <c r="D39" s="343"/>
      <c r="E39" s="344"/>
      <c r="F39" s="344"/>
      <c r="G39" s="344"/>
      <c r="H39" s="344"/>
      <c r="I39" s="344"/>
      <c r="J39" s="345"/>
      <c r="K39" s="343"/>
      <c r="L39" s="344"/>
      <c r="M39" s="344"/>
      <c r="N39" s="344"/>
      <c r="O39" s="345"/>
      <c r="P39" s="394" t="s">
        <v>72</v>
      </c>
      <c r="Q39" s="395"/>
      <c r="R39" s="395"/>
      <c r="S39" s="395"/>
      <c r="T39" s="395"/>
      <c r="U39" s="395" t="s">
        <v>73</v>
      </c>
      <c r="V39" s="395"/>
      <c r="W39" s="395"/>
      <c r="X39" s="395"/>
      <c r="Y39" s="395"/>
      <c r="Z39" s="396" t="s">
        <v>100</v>
      </c>
      <c r="AA39" s="396"/>
      <c r="AB39" s="396"/>
      <c r="AC39" s="396"/>
      <c r="AD39" s="396"/>
      <c r="AE39" s="395" t="s">
        <v>101</v>
      </c>
      <c r="AF39" s="395"/>
      <c r="AG39" s="395"/>
      <c r="AH39" s="395"/>
      <c r="AI39" s="408"/>
      <c r="AJ39" s="31"/>
      <c r="AK39" s="30"/>
      <c r="AL39" s="30"/>
      <c r="AM39" s="30"/>
    </row>
    <row r="40" spans="2:39" ht="13.5" customHeight="1" x14ac:dyDescent="0.2">
      <c r="D40" s="356" t="s">
        <v>19</v>
      </c>
      <c r="E40" s="357"/>
      <c r="F40" s="357"/>
      <c r="G40" s="357"/>
      <c r="H40" s="357"/>
      <c r="I40" s="357"/>
      <c r="J40" s="358"/>
      <c r="K40" s="191">
        <f>SUM(K41:O43)</f>
        <v>11574</v>
      </c>
      <c r="L40" s="192"/>
      <c r="M40" s="192"/>
      <c r="N40" s="192"/>
      <c r="O40" s="193"/>
      <c r="P40" s="397">
        <f>SUM(P41:T43)</f>
        <v>1005</v>
      </c>
      <c r="Q40" s="398"/>
      <c r="R40" s="398"/>
      <c r="S40" s="398"/>
      <c r="T40" s="398"/>
      <c r="U40" s="398">
        <f>SUM(U41:Y43)</f>
        <v>10569</v>
      </c>
      <c r="V40" s="398"/>
      <c r="W40" s="398"/>
      <c r="X40" s="398"/>
      <c r="Y40" s="398"/>
      <c r="Z40" s="398">
        <f>SUM(Z41:AD43)</f>
        <v>0</v>
      </c>
      <c r="AA40" s="398"/>
      <c r="AB40" s="398"/>
      <c r="AC40" s="398"/>
      <c r="AD40" s="398"/>
      <c r="AE40" s="398">
        <f>SUM(AE41:AI43)</f>
        <v>0</v>
      </c>
      <c r="AF40" s="398"/>
      <c r="AG40" s="398"/>
      <c r="AH40" s="398"/>
      <c r="AI40" s="409"/>
      <c r="AJ40" s="39"/>
      <c r="AK40" s="40"/>
      <c r="AL40" s="40"/>
      <c r="AM40" s="40"/>
    </row>
    <row r="41" spans="2:39" ht="13.5" customHeight="1" x14ac:dyDescent="0.2">
      <c r="D41" s="65"/>
      <c r="E41" s="359" t="s">
        <v>20</v>
      </c>
      <c r="F41" s="360"/>
      <c r="G41" s="360"/>
      <c r="H41" s="360"/>
      <c r="I41" s="360"/>
      <c r="J41" s="361"/>
      <c r="K41" s="346">
        <v>305</v>
      </c>
      <c r="L41" s="347"/>
      <c r="M41" s="347"/>
      <c r="N41" s="347"/>
      <c r="O41" s="348"/>
      <c r="P41" s="399">
        <v>5</v>
      </c>
      <c r="Q41" s="400"/>
      <c r="R41" s="400"/>
      <c r="S41" s="400"/>
      <c r="T41" s="400"/>
      <c r="U41" s="400">
        <v>300</v>
      </c>
      <c r="V41" s="400"/>
      <c r="W41" s="400"/>
      <c r="X41" s="400"/>
      <c r="Y41" s="400"/>
      <c r="Z41" s="400">
        <v>0</v>
      </c>
      <c r="AA41" s="400"/>
      <c r="AB41" s="400"/>
      <c r="AC41" s="400"/>
      <c r="AD41" s="400"/>
      <c r="AE41" s="400">
        <v>0</v>
      </c>
      <c r="AF41" s="400"/>
      <c r="AG41" s="400"/>
      <c r="AH41" s="400"/>
      <c r="AI41" s="410"/>
      <c r="AJ41" s="39"/>
      <c r="AK41" s="40"/>
      <c r="AL41" s="40"/>
      <c r="AM41" s="40"/>
    </row>
    <row r="42" spans="2:39" ht="13.5" customHeight="1" x14ac:dyDescent="0.2">
      <c r="D42" s="65"/>
      <c r="E42" s="362" t="s">
        <v>21</v>
      </c>
      <c r="F42" s="363"/>
      <c r="G42" s="363"/>
      <c r="H42" s="363"/>
      <c r="I42" s="363"/>
      <c r="J42" s="364"/>
      <c r="K42" s="346">
        <v>10269</v>
      </c>
      <c r="L42" s="347"/>
      <c r="M42" s="347"/>
      <c r="N42" s="347"/>
      <c r="O42" s="348"/>
      <c r="P42" s="399">
        <v>0</v>
      </c>
      <c r="Q42" s="400"/>
      <c r="R42" s="400"/>
      <c r="S42" s="400"/>
      <c r="T42" s="400"/>
      <c r="U42" s="400">
        <v>10269</v>
      </c>
      <c r="V42" s="400"/>
      <c r="W42" s="400"/>
      <c r="X42" s="400"/>
      <c r="Y42" s="400"/>
      <c r="Z42" s="400">
        <v>0</v>
      </c>
      <c r="AA42" s="400"/>
      <c r="AB42" s="400"/>
      <c r="AC42" s="400"/>
      <c r="AD42" s="400"/>
      <c r="AE42" s="400">
        <v>0</v>
      </c>
      <c r="AF42" s="400"/>
      <c r="AG42" s="400"/>
      <c r="AH42" s="400"/>
      <c r="AI42" s="410"/>
      <c r="AJ42" s="39"/>
      <c r="AK42" s="40"/>
      <c r="AL42" s="40"/>
      <c r="AM42" s="40"/>
    </row>
    <row r="43" spans="2:39" ht="13.5" customHeight="1" x14ac:dyDescent="0.2">
      <c r="D43" s="66"/>
      <c r="E43" s="365" t="s">
        <v>22</v>
      </c>
      <c r="F43" s="366"/>
      <c r="G43" s="366"/>
      <c r="H43" s="366"/>
      <c r="I43" s="366"/>
      <c r="J43" s="367"/>
      <c r="K43" s="349">
        <v>1000</v>
      </c>
      <c r="L43" s="350"/>
      <c r="M43" s="350"/>
      <c r="N43" s="350"/>
      <c r="O43" s="351"/>
      <c r="P43" s="401">
        <v>1000</v>
      </c>
      <c r="Q43" s="402"/>
      <c r="R43" s="402"/>
      <c r="S43" s="402"/>
      <c r="T43" s="402"/>
      <c r="U43" s="402">
        <v>0</v>
      </c>
      <c r="V43" s="402"/>
      <c r="W43" s="402"/>
      <c r="X43" s="402"/>
      <c r="Y43" s="402"/>
      <c r="Z43" s="402">
        <v>0</v>
      </c>
      <c r="AA43" s="402"/>
      <c r="AB43" s="402"/>
      <c r="AC43" s="402"/>
      <c r="AD43" s="402"/>
      <c r="AE43" s="402">
        <v>0</v>
      </c>
      <c r="AF43" s="402"/>
      <c r="AG43" s="402"/>
      <c r="AH43" s="402"/>
      <c r="AI43" s="411"/>
      <c r="AJ43" s="39"/>
      <c r="AK43" s="40"/>
      <c r="AL43" s="40"/>
      <c r="AM43" s="40"/>
    </row>
    <row r="44" spans="2:39" ht="13.5" customHeight="1" x14ac:dyDescent="0.2">
      <c r="D44" s="356" t="s">
        <v>23</v>
      </c>
      <c r="E44" s="357"/>
      <c r="F44" s="357"/>
      <c r="G44" s="357"/>
      <c r="H44" s="357"/>
      <c r="I44" s="357"/>
      <c r="J44" s="358"/>
      <c r="K44" s="191">
        <f>SUM(K45:O46)</f>
        <v>497201</v>
      </c>
      <c r="L44" s="192"/>
      <c r="M44" s="192"/>
      <c r="N44" s="192"/>
      <c r="O44" s="193"/>
      <c r="P44" s="397">
        <f>SUM(P45:T46)</f>
        <v>188528</v>
      </c>
      <c r="Q44" s="398"/>
      <c r="R44" s="398"/>
      <c r="S44" s="398"/>
      <c r="T44" s="398"/>
      <c r="U44" s="398">
        <f>SUM(U45:Y46)</f>
        <v>273673</v>
      </c>
      <c r="V44" s="398"/>
      <c r="W44" s="398"/>
      <c r="X44" s="398"/>
      <c r="Y44" s="398"/>
      <c r="Z44" s="398">
        <f>SUM(Z45:AD46)</f>
        <v>35000</v>
      </c>
      <c r="AA44" s="398"/>
      <c r="AB44" s="398"/>
      <c r="AC44" s="398"/>
      <c r="AD44" s="398"/>
      <c r="AE44" s="398">
        <f>SUM(AE45:AI46)</f>
        <v>0</v>
      </c>
      <c r="AF44" s="398"/>
      <c r="AG44" s="398"/>
      <c r="AH44" s="398"/>
      <c r="AI44" s="409"/>
      <c r="AJ44" s="39"/>
      <c r="AK44" s="40"/>
      <c r="AL44" s="40"/>
      <c r="AM44" s="40"/>
    </row>
    <row r="45" spans="2:39" ht="13.5" customHeight="1" x14ac:dyDescent="0.2">
      <c r="D45" s="65"/>
      <c r="E45" s="359" t="s">
        <v>24</v>
      </c>
      <c r="F45" s="360"/>
      <c r="G45" s="360"/>
      <c r="H45" s="360"/>
      <c r="I45" s="360"/>
      <c r="J45" s="361"/>
      <c r="K45" s="346">
        <v>362201</v>
      </c>
      <c r="L45" s="347"/>
      <c r="M45" s="347"/>
      <c r="N45" s="347"/>
      <c r="O45" s="348"/>
      <c r="P45" s="399">
        <v>117528</v>
      </c>
      <c r="Q45" s="400"/>
      <c r="R45" s="400"/>
      <c r="S45" s="400"/>
      <c r="T45" s="400"/>
      <c r="U45" s="400">
        <v>209673</v>
      </c>
      <c r="V45" s="400"/>
      <c r="W45" s="400"/>
      <c r="X45" s="400"/>
      <c r="Y45" s="400"/>
      <c r="Z45" s="400">
        <v>35000</v>
      </c>
      <c r="AA45" s="400"/>
      <c r="AB45" s="400"/>
      <c r="AC45" s="400"/>
      <c r="AD45" s="400"/>
      <c r="AE45" s="400">
        <v>0</v>
      </c>
      <c r="AF45" s="400"/>
      <c r="AG45" s="400"/>
      <c r="AH45" s="400"/>
      <c r="AI45" s="410"/>
      <c r="AJ45" s="41"/>
      <c r="AK45" s="40"/>
      <c r="AL45" s="40"/>
      <c r="AM45" s="40"/>
    </row>
    <row r="46" spans="2:39" ht="13.5" customHeight="1" x14ac:dyDescent="0.2">
      <c r="D46" s="65"/>
      <c r="E46" s="365" t="s">
        <v>25</v>
      </c>
      <c r="F46" s="366"/>
      <c r="G46" s="366"/>
      <c r="H46" s="366"/>
      <c r="I46" s="366"/>
      <c r="J46" s="367"/>
      <c r="K46" s="388">
        <v>135000</v>
      </c>
      <c r="L46" s="389"/>
      <c r="M46" s="389"/>
      <c r="N46" s="389"/>
      <c r="O46" s="390"/>
      <c r="P46" s="405">
        <v>71000</v>
      </c>
      <c r="Q46" s="406"/>
      <c r="R46" s="406"/>
      <c r="S46" s="406"/>
      <c r="T46" s="406"/>
      <c r="U46" s="406">
        <v>64000</v>
      </c>
      <c r="V46" s="406"/>
      <c r="W46" s="406"/>
      <c r="X46" s="406"/>
      <c r="Y46" s="406"/>
      <c r="Z46" s="406">
        <v>0</v>
      </c>
      <c r="AA46" s="406"/>
      <c r="AB46" s="406"/>
      <c r="AC46" s="406"/>
      <c r="AD46" s="406"/>
      <c r="AE46" s="406">
        <v>0</v>
      </c>
      <c r="AF46" s="406"/>
      <c r="AG46" s="406"/>
      <c r="AH46" s="406"/>
      <c r="AI46" s="412"/>
      <c r="AJ46" s="41"/>
      <c r="AK46" s="40"/>
      <c r="AL46" s="40"/>
      <c r="AM46" s="40"/>
    </row>
    <row r="47" spans="2:39" ht="13.5" customHeight="1" x14ac:dyDescent="0.2">
      <c r="D47" s="385" t="s">
        <v>26</v>
      </c>
      <c r="E47" s="386"/>
      <c r="F47" s="386"/>
      <c r="G47" s="386"/>
      <c r="H47" s="386"/>
      <c r="I47" s="386"/>
      <c r="J47" s="387"/>
      <c r="K47" s="391">
        <f>K40+K44</f>
        <v>508775</v>
      </c>
      <c r="L47" s="392"/>
      <c r="M47" s="392"/>
      <c r="N47" s="392"/>
      <c r="O47" s="393"/>
      <c r="P47" s="403">
        <f>P40+P44</f>
        <v>189533</v>
      </c>
      <c r="Q47" s="404"/>
      <c r="R47" s="404"/>
      <c r="S47" s="404"/>
      <c r="T47" s="404"/>
      <c r="U47" s="404">
        <f>U40+U44</f>
        <v>284242</v>
      </c>
      <c r="V47" s="404"/>
      <c r="W47" s="404"/>
      <c r="X47" s="404"/>
      <c r="Y47" s="404"/>
      <c r="Z47" s="404">
        <f>Z40+Z44</f>
        <v>35000</v>
      </c>
      <c r="AA47" s="404"/>
      <c r="AB47" s="404"/>
      <c r="AC47" s="404"/>
      <c r="AD47" s="404"/>
      <c r="AE47" s="404">
        <f>AE40+AE44</f>
        <v>0</v>
      </c>
      <c r="AF47" s="404"/>
      <c r="AG47" s="404"/>
      <c r="AH47" s="404"/>
      <c r="AI47" s="407"/>
      <c r="AJ47" s="41"/>
      <c r="AK47" s="40"/>
      <c r="AL47" s="40"/>
      <c r="AM47" s="40"/>
    </row>
    <row r="48" spans="2:39" ht="11" x14ac:dyDescent="0.2"/>
    <row r="49" spans="2:37" ht="14" x14ac:dyDescent="0.2">
      <c r="B49" s="32" t="s">
        <v>64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4"/>
      <c r="N49" s="38"/>
      <c r="O49" s="38"/>
    </row>
    <row r="50" spans="2:37" ht="11" x14ac:dyDescent="0.2">
      <c r="N50" s="38"/>
      <c r="O50" s="38"/>
    </row>
    <row r="51" spans="2:37" ht="11" x14ac:dyDescent="0.2">
      <c r="C51" s="21" t="s">
        <v>47</v>
      </c>
      <c r="D51" s="20" t="s">
        <v>145</v>
      </c>
      <c r="M51" s="38"/>
      <c r="N51" s="38"/>
    </row>
    <row r="52" spans="2:37" ht="11" x14ac:dyDescent="0.2">
      <c r="B52" s="21"/>
      <c r="D52" s="20" t="s">
        <v>89</v>
      </c>
      <c r="M52" s="38"/>
      <c r="N52" s="38"/>
    </row>
    <row r="53" spans="2:37" ht="11" x14ac:dyDescent="0.2">
      <c r="AC53" s="21"/>
      <c r="AI53" s="21" t="s">
        <v>9</v>
      </c>
      <c r="AJ53" s="29"/>
      <c r="AK53" s="29"/>
    </row>
    <row r="54" spans="2:37" ht="13.5" customHeight="1" x14ac:dyDescent="0.2">
      <c r="D54" s="139" t="s">
        <v>68</v>
      </c>
      <c r="E54" s="140"/>
      <c r="F54" s="140"/>
      <c r="G54" s="140"/>
      <c r="H54" s="141"/>
      <c r="I54" s="145" t="s">
        <v>146</v>
      </c>
      <c r="J54" s="146"/>
      <c r="K54" s="146"/>
      <c r="L54" s="146"/>
      <c r="M54" s="147"/>
      <c r="N54" s="151" t="s">
        <v>147</v>
      </c>
      <c r="O54" s="152"/>
      <c r="P54" s="152"/>
      <c r="Q54" s="152"/>
      <c r="R54" s="42"/>
      <c r="S54" s="42"/>
      <c r="T54" s="42"/>
      <c r="U54" s="42"/>
      <c r="V54" s="42"/>
      <c r="W54" s="42"/>
      <c r="X54" s="42"/>
      <c r="Y54" s="42"/>
      <c r="Z54" s="43"/>
      <c r="AA54" s="151" t="s">
        <v>148</v>
      </c>
      <c r="AB54" s="146"/>
      <c r="AC54" s="146"/>
      <c r="AD54" s="147"/>
      <c r="AE54" s="225" t="s">
        <v>149</v>
      </c>
      <c r="AF54" s="226"/>
      <c r="AG54" s="226"/>
      <c r="AH54" s="226"/>
      <c r="AI54" s="227"/>
      <c r="AJ54" s="44"/>
      <c r="AK54" s="44"/>
    </row>
    <row r="55" spans="2:37" ht="13" x14ac:dyDescent="0.2">
      <c r="D55" s="142"/>
      <c r="E55" s="143"/>
      <c r="F55" s="143"/>
      <c r="G55" s="143"/>
      <c r="H55" s="144"/>
      <c r="I55" s="148"/>
      <c r="J55" s="149"/>
      <c r="K55" s="149"/>
      <c r="L55" s="149"/>
      <c r="M55" s="150"/>
      <c r="N55" s="153"/>
      <c r="O55" s="154"/>
      <c r="P55" s="154"/>
      <c r="Q55" s="154"/>
      <c r="R55" s="161" t="s">
        <v>27</v>
      </c>
      <c r="S55" s="162"/>
      <c r="T55" s="163"/>
      <c r="U55" s="161" t="s">
        <v>28</v>
      </c>
      <c r="V55" s="228"/>
      <c r="W55" s="229"/>
      <c r="X55" s="161" t="s">
        <v>29</v>
      </c>
      <c r="Y55" s="228"/>
      <c r="Z55" s="229"/>
      <c r="AA55" s="224"/>
      <c r="AB55" s="149"/>
      <c r="AC55" s="149"/>
      <c r="AD55" s="150"/>
      <c r="AE55" s="230" t="s">
        <v>81</v>
      </c>
      <c r="AF55" s="231"/>
      <c r="AG55" s="231"/>
      <c r="AH55" s="231"/>
      <c r="AI55" s="232"/>
    </row>
    <row r="56" spans="2:37" ht="13.5" customHeight="1" x14ac:dyDescent="0.2">
      <c r="D56" s="165" t="s">
        <v>30</v>
      </c>
      <c r="E56" s="233"/>
      <c r="F56" s="233"/>
      <c r="G56" s="233"/>
      <c r="H56" s="234"/>
      <c r="I56" s="235">
        <v>919269</v>
      </c>
      <c r="J56" s="172"/>
      <c r="K56" s="172"/>
      <c r="L56" s="172"/>
      <c r="M56" s="173"/>
      <c r="N56" s="171">
        <v>255482</v>
      </c>
      <c r="O56" s="172"/>
      <c r="P56" s="172"/>
      <c r="Q56" s="173"/>
      <c r="R56" s="171">
        <v>239557</v>
      </c>
      <c r="S56" s="172"/>
      <c r="T56" s="173"/>
      <c r="U56" s="171">
        <v>6808</v>
      </c>
      <c r="V56" s="236"/>
      <c r="W56" s="237"/>
      <c r="X56" s="171">
        <v>9118</v>
      </c>
      <c r="Y56" s="236"/>
      <c r="Z56" s="237"/>
      <c r="AA56" s="171">
        <v>202256</v>
      </c>
      <c r="AB56" s="236"/>
      <c r="AC56" s="236"/>
      <c r="AD56" s="237"/>
      <c r="AE56" s="253">
        <v>972495</v>
      </c>
      <c r="AF56" s="172"/>
      <c r="AG56" s="172"/>
      <c r="AH56" s="172"/>
      <c r="AI56" s="176"/>
    </row>
    <row r="57" spans="2:37" ht="13.5" customHeight="1" x14ac:dyDescent="0.2">
      <c r="D57" s="62"/>
      <c r="E57" s="177" t="s">
        <v>31</v>
      </c>
      <c r="F57" s="254"/>
      <c r="G57" s="254"/>
      <c r="H57" s="255"/>
      <c r="I57" s="256">
        <v>532187</v>
      </c>
      <c r="J57" s="184"/>
      <c r="K57" s="184"/>
      <c r="L57" s="184"/>
      <c r="M57" s="185"/>
      <c r="N57" s="183">
        <v>137505</v>
      </c>
      <c r="O57" s="184"/>
      <c r="P57" s="184"/>
      <c r="Q57" s="185"/>
      <c r="R57" s="183">
        <v>132072</v>
      </c>
      <c r="S57" s="184"/>
      <c r="T57" s="185"/>
      <c r="U57" s="183">
        <v>2323</v>
      </c>
      <c r="V57" s="257"/>
      <c r="W57" s="258"/>
      <c r="X57" s="183">
        <v>3111</v>
      </c>
      <c r="Y57" s="257"/>
      <c r="Z57" s="258"/>
      <c r="AA57" s="183">
        <v>108838</v>
      </c>
      <c r="AB57" s="257"/>
      <c r="AC57" s="257"/>
      <c r="AD57" s="258"/>
      <c r="AE57" s="259">
        <v>560854</v>
      </c>
      <c r="AF57" s="184"/>
      <c r="AG57" s="184"/>
      <c r="AH57" s="184"/>
      <c r="AI57" s="188"/>
    </row>
    <row r="58" spans="2:37" ht="11.25" customHeight="1" x14ac:dyDescent="0.2">
      <c r="C58" s="45"/>
      <c r="D58" s="46"/>
      <c r="E58" s="46"/>
      <c r="F58" s="46"/>
      <c r="G58" s="46"/>
      <c r="H58" s="47"/>
      <c r="I58" s="48"/>
      <c r="J58" s="48"/>
      <c r="K58" s="48"/>
      <c r="L58" s="48"/>
      <c r="M58" s="47"/>
      <c r="N58" s="48"/>
      <c r="O58" s="48"/>
      <c r="P58" s="48"/>
      <c r="Q58" s="47"/>
      <c r="R58" s="48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8"/>
      <c r="AF58" s="48"/>
      <c r="AG58" s="48"/>
      <c r="AH58" s="48"/>
    </row>
    <row r="59" spans="2:37" ht="11" x14ac:dyDescent="0.2">
      <c r="C59" s="20" t="s">
        <v>80</v>
      </c>
      <c r="D59" s="49"/>
      <c r="E59" s="49"/>
      <c r="F59" s="49"/>
      <c r="G59" s="4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23"/>
      <c r="AJ59" s="23"/>
      <c r="AK59" s="23"/>
    </row>
    <row r="60" spans="2:37" ht="13.5" customHeight="1" x14ac:dyDescent="0.2">
      <c r="D60" s="238" t="s">
        <v>66</v>
      </c>
      <c r="E60" s="233"/>
      <c r="F60" s="233"/>
      <c r="G60" s="233"/>
      <c r="H60" s="234"/>
      <c r="I60" s="200">
        <v>28737</v>
      </c>
      <c r="J60" s="201"/>
      <c r="K60" s="201"/>
      <c r="L60" s="201"/>
      <c r="M60" s="202"/>
      <c r="N60" s="242">
        <v>6629</v>
      </c>
      <c r="O60" s="243"/>
      <c r="P60" s="243"/>
      <c r="Q60" s="243"/>
      <c r="R60" s="242">
        <v>6629</v>
      </c>
      <c r="S60" s="243"/>
      <c r="T60" s="243"/>
      <c r="U60" s="245" t="s">
        <v>65</v>
      </c>
      <c r="V60" s="246"/>
      <c r="W60" s="246"/>
      <c r="X60" s="245" t="s">
        <v>65</v>
      </c>
      <c r="Y60" s="246"/>
      <c r="Z60" s="246"/>
      <c r="AA60" s="242">
        <v>5572</v>
      </c>
      <c r="AB60" s="243"/>
      <c r="AC60" s="243"/>
      <c r="AD60" s="243"/>
      <c r="AE60" s="218">
        <v>29795</v>
      </c>
      <c r="AF60" s="248"/>
      <c r="AG60" s="248"/>
      <c r="AH60" s="248"/>
      <c r="AI60" s="249"/>
    </row>
    <row r="61" spans="2:37" ht="13.5" customHeight="1" x14ac:dyDescent="0.2">
      <c r="D61" s="239"/>
      <c r="E61" s="240"/>
      <c r="F61" s="240"/>
      <c r="G61" s="240"/>
      <c r="H61" s="241"/>
      <c r="I61" s="203"/>
      <c r="J61" s="204"/>
      <c r="K61" s="204"/>
      <c r="L61" s="204"/>
      <c r="M61" s="205"/>
      <c r="N61" s="244"/>
      <c r="O61" s="244"/>
      <c r="P61" s="244"/>
      <c r="Q61" s="244"/>
      <c r="R61" s="244"/>
      <c r="S61" s="244"/>
      <c r="T61" s="244"/>
      <c r="U61" s="247"/>
      <c r="V61" s="247"/>
      <c r="W61" s="247"/>
      <c r="X61" s="247"/>
      <c r="Y61" s="247"/>
      <c r="Z61" s="247"/>
      <c r="AA61" s="244"/>
      <c r="AB61" s="244"/>
      <c r="AC61" s="244"/>
      <c r="AD61" s="244"/>
      <c r="AE61" s="250"/>
      <c r="AF61" s="251"/>
      <c r="AG61" s="251"/>
      <c r="AH61" s="251"/>
      <c r="AI61" s="252"/>
    </row>
    <row r="62" spans="2:37" ht="11" x14ac:dyDescent="0.2">
      <c r="C62" s="38"/>
      <c r="D62" s="49"/>
      <c r="E62" s="49"/>
      <c r="F62" s="49"/>
      <c r="G62" s="49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23"/>
      <c r="AF62" s="23"/>
    </row>
    <row r="63" spans="2:37" ht="11" x14ac:dyDescent="0.2">
      <c r="C63" s="20" t="s">
        <v>86</v>
      </c>
      <c r="D63" s="49"/>
      <c r="E63" s="49"/>
      <c r="F63" s="49"/>
      <c r="G63" s="49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23"/>
    </row>
    <row r="64" spans="2:37" ht="13.5" customHeight="1" x14ac:dyDescent="0.2">
      <c r="D64" s="194" t="s">
        <v>87</v>
      </c>
      <c r="E64" s="195"/>
      <c r="F64" s="195"/>
      <c r="G64" s="195"/>
      <c r="H64" s="196"/>
      <c r="I64" s="200">
        <v>58</v>
      </c>
      <c r="J64" s="201"/>
      <c r="K64" s="201"/>
      <c r="L64" s="201"/>
      <c r="M64" s="202"/>
      <c r="N64" s="206">
        <v>19</v>
      </c>
      <c r="O64" s="207"/>
      <c r="P64" s="207"/>
      <c r="Q64" s="208"/>
      <c r="R64" s="206">
        <v>19</v>
      </c>
      <c r="S64" s="207"/>
      <c r="T64" s="208"/>
      <c r="U64" s="212" t="s">
        <v>65</v>
      </c>
      <c r="V64" s="213"/>
      <c r="W64" s="214"/>
      <c r="X64" s="212" t="s">
        <v>65</v>
      </c>
      <c r="Y64" s="213"/>
      <c r="Z64" s="214"/>
      <c r="AA64" s="206">
        <v>33</v>
      </c>
      <c r="AB64" s="207"/>
      <c r="AC64" s="207"/>
      <c r="AD64" s="208"/>
      <c r="AE64" s="218">
        <v>44</v>
      </c>
      <c r="AF64" s="219"/>
      <c r="AG64" s="219"/>
      <c r="AH64" s="219"/>
      <c r="AI64" s="220"/>
      <c r="AJ64" s="23"/>
    </row>
    <row r="65" spans="3:42" ht="13.5" customHeight="1" x14ac:dyDescent="0.2">
      <c r="D65" s="197"/>
      <c r="E65" s="198"/>
      <c r="F65" s="198"/>
      <c r="G65" s="198"/>
      <c r="H65" s="199"/>
      <c r="I65" s="203"/>
      <c r="J65" s="204"/>
      <c r="K65" s="204"/>
      <c r="L65" s="204"/>
      <c r="M65" s="205"/>
      <c r="N65" s="209"/>
      <c r="O65" s="210"/>
      <c r="P65" s="210"/>
      <c r="Q65" s="211"/>
      <c r="R65" s="209"/>
      <c r="S65" s="210"/>
      <c r="T65" s="211"/>
      <c r="U65" s="215"/>
      <c r="V65" s="216"/>
      <c r="W65" s="217"/>
      <c r="X65" s="215"/>
      <c r="Y65" s="216"/>
      <c r="Z65" s="217"/>
      <c r="AA65" s="209"/>
      <c r="AB65" s="210"/>
      <c r="AC65" s="210"/>
      <c r="AD65" s="211"/>
      <c r="AE65" s="221"/>
      <c r="AF65" s="222"/>
      <c r="AG65" s="222"/>
      <c r="AH65" s="222"/>
      <c r="AI65" s="223"/>
      <c r="AJ65" s="23"/>
    </row>
    <row r="66" spans="3:42" ht="11" x14ac:dyDescent="0.2">
      <c r="C66" s="38"/>
      <c r="D66" s="49"/>
      <c r="E66" s="49"/>
      <c r="F66" s="49"/>
      <c r="G66" s="49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23"/>
      <c r="AF66" s="23"/>
    </row>
    <row r="67" spans="3:42" ht="11" x14ac:dyDescent="0.2">
      <c r="C67" s="21" t="s">
        <v>47</v>
      </c>
      <c r="D67" s="20" t="s">
        <v>166</v>
      </c>
      <c r="G67" s="49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23"/>
      <c r="AF67" s="23"/>
    </row>
    <row r="68" spans="3:42" s="38" customFormat="1" ht="11" x14ac:dyDescent="0.2"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I68" s="21" t="s">
        <v>9</v>
      </c>
      <c r="AJ68" s="22"/>
      <c r="AK68" s="51"/>
      <c r="AL68" s="51"/>
      <c r="AM68" s="51"/>
      <c r="AN68" s="51"/>
      <c r="AO68" s="28"/>
      <c r="AP68" s="28"/>
    </row>
    <row r="69" spans="3:42" ht="12" customHeight="1" x14ac:dyDescent="0.2">
      <c r="D69" s="139" t="s">
        <v>68</v>
      </c>
      <c r="E69" s="140"/>
      <c r="F69" s="140"/>
      <c r="G69" s="140"/>
      <c r="H69" s="140"/>
      <c r="I69" s="141"/>
      <c r="J69" s="145" t="s">
        <v>150</v>
      </c>
      <c r="K69" s="146"/>
      <c r="L69" s="146"/>
      <c r="M69" s="146"/>
      <c r="N69" s="146"/>
      <c r="O69" s="147"/>
      <c r="P69" s="151" t="s">
        <v>151</v>
      </c>
      <c r="Q69" s="152"/>
      <c r="R69" s="152"/>
      <c r="S69" s="152"/>
      <c r="T69" s="152"/>
      <c r="U69" s="152"/>
      <c r="V69" s="42"/>
      <c r="W69" s="42"/>
      <c r="X69" s="42"/>
      <c r="Y69" s="42"/>
      <c r="Z69" s="42"/>
      <c r="AA69" s="42"/>
      <c r="AB69" s="42"/>
      <c r="AC69" s="42"/>
      <c r="AD69" s="155" t="s">
        <v>152</v>
      </c>
      <c r="AE69" s="156"/>
      <c r="AF69" s="156"/>
      <c r="AG69" s="156"/>
      <c r="AH69" s="156"/>
      <c r="AI69" s="157"/>
    </row>
    <row r="70" spans="3:42" ht="13" x14ac:dyDescent="0.2">
      <c r="D70" s="142"/>
      <c r="E70" s="143"/>
      <c r="F70" s="143"/>
      <c r="G70" s="143"/>
      <c r="H70" s="143"/>
      <c r="I70" s="144"/>
      <c r="J70" s="148"/>
      <c r="K70" s="149"/>
      <c r="L70" s="149"/>
      <c r="M70" s="149"/>
      <c r="N70" s="149"/>
      <c r="O70" s="150"/>
      <c r="P70" s="153"/>
      <c r="Q70" s="154"/>
      <c r="R70" s="154"/>
      <c r="S70" s="154"/>
      <c r="T70" s="154"/>
      <c r="U70" s="154"/>
      <c r="V70" s="161" t="s">
        <v>28</v>
      </c>
      <c r="W70" s="162"/>
      <c r="X70" s="162"/>
      <c r="Y70" s="163"/>
      <c r="Z70" s="161" t="s">
        <v>29</v>
      </c>
      <c r="AA70" s="162"/>
      <c r="AB70" s="162"/>
      <c r="AC70" s="162"/>
      <c r="AD70" s="158"/>
      <c r="AE70" s="159"/>
      <c r="AF70" s="159"/>
      <c r="AG70" s="159"/>
      <c r="AH70" s="159"/>
      <c r="AI70" s="160"/>
    </row>
    <row r="71" spans="3:42" ht="13.5" customHeight="1" x14ac:dyDescent="0.2">
      <c r="D71" s="165" t="s">
        <v>0</v>
      </c>
      <c r="E71" s="166"/>
      <c r="F71" s="166"/>
      <c r="G71" s="166"/>
      <c r="H71" s="166"/>
      <c r="I71" s="167"/>
      <c r="J71" s="168">
        <v>15926</v>
      </c>
      <c r="K71" s="169"/>
      <c r="L71" s="169"/>
      <c r="M71" s="169"/>
      <c r="N71" s="169"/>
      <c r="O71" s="169"/>
      <c r="P71" s="170">
        <v>15926</v>
      </c>
      <c r="Q71" s="169"/>
      <c r="R71" s="169"/>
      <c r="S71" s="169"/>
      <c r="T71" s="169"/>
      <c r="U71" s="169"/>
      <c r="V71" s="171">
        <v>6808</v>
      </c>
      <c r="W71" s="172"/>
      <c r="X71" s="172"/>
      <c r="Y71" s="173"/>
      <c r="Z71" s="171">
        <v>9118</v>
      </c>
      <c r="AA71" s="172"/>
      <c r="AB71" s="172"/>
      <c r="AC71" s="172"/>
      <c r="AD71" s="174">
        <v>0</v>
      </c>
      <c r="AE71" s="175"/>
      <c r="AF71" s="175"/>
      <c r="AG71" s="175"/>
      <c r="AH71" s="172"/>
      <c r="AI71" s="176"/>
    </row>
    <row r="72" spans="3:42" ht="13.5" customHeight="1" x14ac:dyDescent="0.2">
      <c r="D72" s="63"/>
      <c r="E72" s="177" t="s">
        <v>31</v>
      </c>
      <c r="F72" s="178"/>
      <c r="G72" s="178"/>
      <c r="H72" s="178"/>
      <c r="I72" s="179"/>
      <c r="J72" s="180">
        <v>5433</v>
      </c>
      <c r="K72" s="181"/>
      <c r="L72" s="181"/>
      <c r="M72" s="181"/>
      <c r="N72" s="181"/>
      <c r="O72" s="181"/>
      <c r="P72" s="182">
        <v>5433</v>
      </c>
      <c r="Q72" s="181"/>
      <c r="R72" s="181"/>
      <c r="S72" s="181"/>
      <c r="T72" s="181"/>
      <c r="U72" s="181"/>
      <c r="V72" s="183">
        <v>2323</v>
      </c>
      <c r="W72" s="184"/>
      <c r="X72" s="184"/>
      <c r="Y72" s="185"/>
      <c r="Z72" s="183">
        <v>3111</v>
      </c>
      <c r="AA72" s="184"/>
      <c r="AB72" s="184"/>
      <c r="AC72" s="184"/>
      <c r="AD72" s="186">
        <v>0</v>
      </c>
      <c r="AE72" s="187"/>
      <c r="AF72" s="187"/>
      <c r="AG72" s="187"/>
      <c r="AH72" s="184"/>
      <c r="AI72" s="188"/>
    </row>
    <row r="73" spans="3:42" ht="11" x14ac:dyDescent="0.2"/>
    <row r="74" spans="3:42" ht="11" x14ac:dyDescent="0.2"/>
    <row r="75" spans="3:42" ht="11" x14ac:dyDescent="0.2"/>
    <row r="76" spans="3:42" ht="11" x14ac:dyDescent="0.2"/>
    <row r="77" spans="3:42" ht="11" x14ac:dyDescent="0.2"/>
    <row r="78" spans="3:42" ht="11" x14ac:dyDescent="0.2"/>
    <row r="79" spans="3:42" ht="11" x14ac:dyDescent="0.2"/>
    <row r="80" spans="3:42" ht="11" x14ac:dyDescent="0.2"/>
    <row r="81" spans="3:35" ht="11" x14ac:dyDescent="0.2"/>
    <row r="82" spans="3:35" ht="11" x14ac:dyDescent="0.2"/>
    <row r="83" spans="3:35" ht="11" x14ac:dyDescent="0.2"/>
    <row r="84" spans="3:35" ht="11" x14ac:dyDescent="0.2">
      <c r="C84" s="27"/>
      <c r="V84" s="38"/>
      <c r="W84" s="38"/>
      <c r="X84" s="38"/>
      <c r="Y84" s="52"/>
      <c r="Z84" s="53"/>
      <c r="AA84" s="54" t="s">
        <v>32</v>
      </c>
      <c r="AB84" s="55" t="s">
        <v>33</v>
      </c>
      <c r="AC84" s="53"/>
      <c r="AD84" s="53"/>
      <c r="AE84" s="53"/>
      <c r="AF84" s="53"/>
      <c r="AG84" s="53"/>
      <c r="AH84" s="53"/>
      <c r="AI84" s="56"/>
    </row>
    <row r="85" spans="3:35" ht="11" x14ac:dyDescent="0.2">
      <c r="V85" s="38"/>
      <c r="W85" s="38"/>
      <c r="X85" s="38"/>
      <c r="Y85" s="57"/>
      <c r="Z85" s="58"/>
      <c r="AA85" s="59"/>
      <c r="AB85" s="59" t="s">
        <v>48</v>
      </c>
      <c r="AC85" s="59"/>
      <c r="AD85" s="58"/>
      <c r="AE85" s="58"/>
      <c r="AF85" s="58"/>
      <c r="AG85" s="58"/>
      <c r="AH85" s="58"/>
      <c r="AI85" s="60"/>
    </row>
    <row r="86" spans="3:35" ht="11" x14ac:dyDescent="0.2">
      <c r="H86" s="164"/>
      <c r="I86" s="164"/>
      <c r="J86" s="164"/>
      <c r="K86" s="164"/>
      <c r="X86" s="38"/>
    </row>
    <row r="87" spans="3:35" ht="14.25" customHeight="1" x14ac:dyDescent="0.2">
      <c r="E87" s="61"/>
      <c r="F87" s="61"/>
      <c r="G87" s="61"/>
      <c r="X87" s="38"/>
    </row>
    <row r="88" spans="3:35" ht="14.25" customHeight="1" x14ac:dyDescent="0.2">
      <c r="E88" s="61"/>
      <c r="F88" s="61"/>
      <c r="G88" s="61"/>
    </row>
    <row r="89" spans="3:35" ht="14.25" customHeight="1" x14ac:dyDescent="0.2">
      <c r="E89" s="61"/>
      <c r="F89" s="61"/>
      <c r="G89" s="61"/>
    </row>
    <row r="90" spans="3:35" ht="14.25" customHeight="1" x14ac:dyDescent="0.2">
      <c r="E90" s="61"/>
      <c r="F90" s="61"/>
      <c r="G90" s="61"/>
    </row>
  </sheetData>
  <sheetProtection algorithmName="SHA-512" hashValue="9rAxjhI1M9NP0njGXa3JDXeOQV4Bc6fc7kj8JjZzO2FmtWEK2lEBZEMkrogHY5WYei9Ux5XvW9wRpI5ZEivCQQ==" saltValue="N6m7udapDLiU0lEHzTl1aQ==" spinCount="100000" sheet="1" objects="1" scenarios="1"/>
  <mergeCells count="179">
    <mergeCell ref="Z44:AD44"/>
    <mergeCell ref="P45:T45"/>
    <mergeCell ref="U45:Y45"/>
    <mergeCell ref="Z45:AD45"/>
    <mergeCell ref="P46:T46"/>
    <mergeCell ref="U46:Y46"/>
    <mergeCell ref="Z46:AD46"/>
    <mergeCell ref="AE47:AI47"/>
    <mergeCell ref="AE39:AI39"/>
    <mergeCell ref="AE40:AI40"/>
    <mergeCell ref="AE41:AI41"/>
    <mergeCell ref="AE42:AI42"/>
    <mergeCell ref="AE43:AI43"/>
    <mergeCell ref="AE44:AI44"/>
    <mergeCell ref="AE45:AI45"/>
    <mergeCell ref="AE46:AI46"/>
    <mergeCell ref="E46:J46"/>
    <mergeCell ref="D47:J47"/>
    <mergeCell ref="K46:O46"/>
    <mergeCell ref="K47:O47"/>
    <mergeCell ref="P39:T39"/>
    <mergeCell ref="U39:Y39"/>
    <mergeCell ref="Z39:AD39"/>
    <mergeCell ref="P40:T40"/>
    <mergeCell ref="U40:Y40"/>
    <mergeCell ref="Z40:AD40"/>
    <mergeCell ref="P41:T41"/>
    <mergeCell ref="U41:Y41"/>
    <mergeCell ref="Z41:AD41"/>
    <mergeCell ref="P42:T42"/>
    <mergeCell ref="U42:Y42"/>
    <mergeCell ref="Z42:AD42"/>
    <mergeCell ref="P43:T43"/>
    <mergeCell ref="U43:Y43"/>
    <mergeCell ref="Z43:AD43"/>
    <mergeCell ref="P44:T44"/>
    <mergeCell ref="U44:Y44"/>
    <mergeCell ref="P47:T47"/>
    <mergeCell ref="U47:Y47"/>
    <mergeCell ref="Z47:AD47"/>
    <mergeCell ref="S26:V26"/>
    <mergeCell ref="W26:Z26"/>
    <mergeCell ref="S25:V25"/>
    <mergeCell ref="W25:Z25"/>
    <mergeCell ref="S24:V24"/>
    <mergeCell ref="W24:Z24"/>
    <mergeCell ref="AA24:AC24"/>
    <mergeCell ref="AA25:AC25"/>
    <mergeCell ref="AG24:AI24"/>
    <mergeCell ref="AG25:AI25"/>
    <mergeCell ref="AG26:AI26"/>
    <mergeCell ref="AD24:AF24"/>
    <mergeCell ref="AD25:AF25"/>
    <mergeCell ref="AD26:AF26"/>
    <mergeCell ref="AA26:AC26"/>
    <mergeCell ref="K38:O39"/>
    <mergeCell ref="K41:O41"/>
    <mergeCell ref="K42:O42"/>
    <mergeCell ref="K43:O43"/>
    <mergeCell ref="K44:O44"/>
    <mergeCell ref="K45:O45"/>
    <mergeCell ref="D23:H23"/>
    <mergeCell ref="I23:L23"/>
    <mergeCell ref="M23:O23"/>
    <mergeCell ref="D38:J39"/>
    <mergeCell ref="D40:J40"/>
    <mergeCell ref="E41:J41"/>
    <mergeCell ref="E42:J42"/>
    <mergeCell ref="E43:J43"/>
    <mergeCell ref="D44:J44"/>
    <mergeCell ref="E45:J45"/>
    <mergeCell ref="AG22:AI22"/>
    <mergeCell ref="AG23:AI23"/>
    <mergeCell ref="I20:L20"/>
    <mergeCell ref="M20:R20"/>
    <mergeCell ref="S20:V20"/>
    <mergeCell ref="W20:Z20"/>
    <mergeCell ref="AA22:AC22"/>
    <mergeCell ref="AA23:AC23"/>
    <mergeCell ref="AD22:AF22"/>
    <mergeCell ref="AD23:AF23"/>
    <mergeCell ref="P22:R22"/>
    <mergeCell ref="S22:V22"/>
    <mergeCell ref="W22:Z22"/>
    <mergeCell ref="P23:R23"/>
    <mergeCell ref="S23:V23"/>
    <mergeCell ref="W23:Z23"/>
    <mergeCell ref="B1:AE1"/>
    <mergeCell ref="D19:H21"/>
    <mergeCell ref="I19:L19"/>
    <mergeCell ref="I21:L21"/>
    <mergeCell ref="M21:O21"/>
    <mergeCell ref="P21:R21"/>
    <mergeCell ref="S21:V21"/>
    <mergeCell ref="W21:Z21"/>
    <mergeCell ref="AG21:AI21"/>
    <mergeCell ref="AD21:AF21"/>
    <mergeCell ref="AA20:AC20"/>
    <mergeCell ref="M19:AC19"/>
    <mergeCell ref="AD19:AF20"/>
    <mergeCell ref="AG19:AI20"/>
    <mergeCell ref="AA21:AC21"/>
    <mergeCell ref="D22:H22"/>
    <mergeCell ref="I22:L22"/>
    <mergeCell ref="M22:O22"/>
    <mergeCell ref="E26:H26"/>
    <mergeCell ref="I26:L26"/>
    <mergeCell ref="M26:O26"/>
    <mergeCell ref="P26:R26"/>
    <mergeCell ref="D24:H24"/>
    <mergeCell ref="I24:L24"/>
    <mergeCell ref="M24:O24"/>
    <mergeCell ref="P24:R24"/>
    <mergeCell ref="E25:H25"/>
    <mergeCell ref="I25:L25"/>
    <mergeCell ref="M25:O25"/>
    <mergeCell ref="P25:R25"/>
    <mergeCell ref="D60:H61"/>
    <mergeCell ref="I60:M61"/>
    <mergeCell ref="N60:Q61"/>
    <mergeCell ref="R60:T61"/>
    <mergeCell ref="U60:W61"/>
    <mergeCell ref="X60:Z61"/>
    <mergeCell ref="AA60:AD61"/>
    <mergeCell ref="AE60:AI61"/>
    <mergeCell ref="AE56:AI56"/>
    <mergeCell ref="E57:H57"/>
    <mergeCell ref="I57:M57"/>
    <mergeCell ref="N57:Q57"/>
    <mergeCell ref="R57:T57"/>
    <mergeCell ref="U57:W57"/>
    <mergeCell ref="X57:Z57"/>
    <mergeCell ref="AA57:AD57"/>
    <mergeCell ref="AE57:AI57"/>
    <mergeCell ref="X56:Z56"/>
    <mergeCell ref="AA56:AD56"/>
    <mergeCell ref="P38:AI38"/>
    <mergeCell ref="K40:O40"/>
    <mergeCell ref="D64:H65"/>
    <mergeCell ref="I64:M65"/>
    <mergeCell ref="N64:Q65"/>
    <mergeCell ref="R64:T65"/>
    <mergeCell ref="U64:W65"/>
    <mergeCell ref="X64:Z65"/>
    <mergeCell ref="AA64:AD65"/>
    <mergeCell ref="AE64:AI65"/>
    <mergeCell ref="D54:H55"/>
    <mergeCell ref="I54:M55"/>
    <mergeCell ref="N54:Q55"/>
    <mergeCell ref="AA54:AD55"/>
    <mergeCell ref="AE54:AI54"/>
    <mergeCell ref="R55:T55"/>
    <mergeCell ref="U55:W55"/>
    <mergeCell ref="X55:Z55"/>
    <mergeCell ref="AE55:AI55"/>
    <mergeCell ref="D56:H56"/>
    <mergeCell ref="I56:M56"/>
    <mergeCell ref="N56:Q56"/>
    <mergeCell ref="R56:T56"/>
    <mergeCell ref="U56:W56"/>
    <mergeCell ref="D69:I70"/>
    <mergeCell ref="J69:O70"/>
    <mergeCell ref="P69:U70"/>
    <mergeCell ref="AD69:AI70"/>
    <mergeCell ref="V70:Y70"/>
    <mergeCell ref="Z70:AC70"/>
    <mergeCell ref="H86:K86"/>
    <mergeCell ref="D71:I71"/>
    <mergeCell ref="J71:O71"/>
    <mergeCell ref="P71:U71"/>
    <mergeCell ref="V71:Y71"/>
    <mergeCell ref="Z71:AC71"/>
    <mergeCell ref="AD71:AI71"/>
    <mergeCell ref="E72:I72"/>
    <mergeCell ref="J72:O72"/>
    <mergeCell ref="P72:U72"/>
    <mergeCell ref="V72:Y72"/>
    <mergeCell ref="Z72:AC72"/>
    <mergeCell ref="AD72:AI72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78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81F3-FFED-4D1B-B7E6-E1773B101814}">
  <dimension ref="A1:DM65"/>
  <sheetViews>
    <sheetView view="pageBreakPreview" zoomScaleNormal="160" zoomScaleSheetLayoutView="100" workbookViewId="0">
      <selection activeCell="AR7" sqref="AR7"/>
    </sheetView>
  </sheetViews>
  <sheetFormatPr defaultRowHeight="13" outlineLevelCol="1" x14ac:dyDescent="0.2"/>
  <cols>
    <col min="1" max="3" width="2" customWidth="1"/>
    <col min="4" max="41" width="2.08984375" customWidth="1"/>
    <col min="42" max="42" width="5.90625" customWidth="1"/>
    <col min="43" max="43" width="2.08984375" customWidth="1"/>
    <col min="44" max="44" width="11" customWidth="1"/>
    <col min="45" max="78" width="11" hidden="1" customWidth="1"/>
    <col min="79" max="79" width="3.453125" style="8" hidden="1" customWidth="1"/>
    <col min="80" max="83" width="9" style="116" outlineLevel="1"/>
    <col min="84" max="86" width="9" style="117" outlineLevel="1"/>
    <col min="87" max="87" width="9" style="8"/>
  </cols>
  <sheetData>
    <row r="1" spans="1:117" s="2" customFormat="1" ht="19.5" customHeight="1" x14ac:dyDescent="0.2">
      <c r="A1" s="25" t="s">
        <v>167</v>
      </c>
      <c r="CA1" s="3"/>
      <c r="CB1" s="112"/>
      <c r="CC1" s="112"/>
      <c r="CD1" s="112"/>
      <c r="CE1" s="112"/>
      <c r="CF1" s="113"/>
      <c r="CG1" s="113"/>
      <c r="CH1" s="113"/>
      <c r="CI1" s="3"/>
    </row>
    <row r="2" spans="1:117" s="2" customFormat="1" ht="17.25" customHeight="1" x14ac:dyDescent="0.2">
      <c r="A2" s="413" t="s">
        <v>88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CA2" s="3"/>
      <c r="CB2" s="112"/>
      <c r="CC2" s="112"/>
      <c r="CD2" s="112"/>
      <c r="CE2" s="112"/>
      <c r="CF2" s="113"/>
      <c r="CG2" s="113"/>
      <c r="CH2" s="113"/>
      <c r="CI2" s="3"/>
    </row>
    <row r="3" spans="1:117" s="2" customFormat="1" ht="14.25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414"/>
      <c r="AN3" s="414"/>
      <c r="AO3" s="414"/>
      <c r="AP3" s="414"/>
      <c r="CA3" s="3"/>
      <c r="CB3" s="112"/>
      <c r="CC3" s="112"/>
      <c r="CD3" s="112"/>
      <c r="CE3" s="112"/>
      <c r="CF3" s="113"/>
      <c r="CG3" s="113"/>
      <c r="CH3" s="113"/>
      <c r="CI3" s="3"/>
    </row>
    <row r="4" spans="1:117" s="2" customFormat="1" ht="14.25" customHeight="1" x14ac:dyDescent="0.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414"/>
      <c r="AO4" s="414"/>
      <c r="AP4" s="414"/>
      <c r="CA4" s="3"/>
      <c r="CB4" s="112"/>
      <c r="CC4" s="112"/>
      <c r="CD4" s="112"/>
      <c r="CE4" s="112"/>
      <c r="CF4" s="113"/>
      <c r="CG4" s="113"/>
      <c r="CH4" s="113"/>
      <c r="CI4" s="3"/>
    </row>
    <row r="5" spans="1:117" s="2" customFormat="1" ht="14.25" customHeight="1" x14ac:dyDescent="0.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CA5" s="3"/>
      <c r="CB5" s="114"/>
      <c r="CC5" s="114"/>
      <c r="CD5" s="114"/>
      <c r="CE5" s="114"/>
      <c r="CF5" s="113"/>
      <c r="CG5" s="113"/>
      <c r="CH5" s="113"/>
      <c r="CI5" s="3"/>
    </row>
    <row r="6" spans="1:117" s="2" customFormat="1" ht="14.25" customHeight="1" x14ac:dyDescent="0.2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CA6" s="5"/>
      <c r="CB6" s="114"/>
      <c r="CC6" s="114"/>
      <c r="CD6" s="114"/>
      <c r="CE6" s="114"/>
      <c r="CF6" s="115"/>
      <c r="CG6" s="115"/>
      <c r="CH6" s="115"/>
      <c r="CI6" s="5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</row>
    <row r="7" spans="1:117" s="2" customFormat="1" ht="14.25" customHeight="1" x14ac:dyDescent="0.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CA7" s="5"/>
      <c r="CB7" s="114"/>
      <c r="CC7" s="114"/>
      <c r="CD7" s="114"/>
      <c r="CE7" s="114"/>
      <c r="CF7" s="115"/>
      <c r="CG7" s="115"/>
      <c r="CH7" s="115"/>
      <c r="CI7" s="5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</row>
    <row r="8" spans="1:117" s="2" customFormat="1" ht="14.25" customHeight="1" x14ac:dyDescent="0.2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CA8" s="5"/>
      <c r="CB8" s="114"/>
      <c r="CC8" s="114"/>
      <c r="CD8" s="114"/>
      <c r="CE8" s="114"/>
      <c r="CF8" s="115"/>
      <c r="CG8" s="115"/>
      <c r="CH8" s="115"/>
      <c r="CI8" s="5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</row>
    <row r="9" spans="1:117" s="2" customFormat="1" ht="14.25" customHeight="1" x14ac:dyDescent="0.2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CA9" s="5"/>
      <c r="CB9" s="114"/>
      <c r="CC9" s="114"/>
      <c r="CD9" s="114"/>
      <c r="CE9" s="114"/>
      <c r="CF9" s="115"/>
      <c r="CG9" s="115"/>
      <c r="CH9" s="115"/>
      <c r="CI9" s="5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</row>
    <row r="10" spans="1:117" s="2" customFormat="1" ht="14.25" customHeight="1" x14ac:dyDescent="0.2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CA10" s="5"/>
      <c r="CB10" s="114"/>
      <c r="CC10" s="114"/>
      <c r="CD10" s="114"/>
      <c r="CE10" s="114"/>
      <c r="CF10" s="115"/>
      <c r="CG10" s="115"/>
      <c r="CH10" s="115"/>
      <c r="CI10" s="5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</row>
    <row r="11" spans="1:117" s="2" customFormat="1" ht="14.25" customHeight="1" x14ac:dyDescent="0.2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CA11" s="5"/>
      <c r="CB11" s="114"/>
      <c r="CC11" s="114"/>
      <c r="CD11" s="114"/>
      <c r="CE11" s="114"/>
      <c r="CF11" s="115"/>
      <c r="CG11" s="115"/>
      <c r="CH11" s="115"/>
      <c r="CI11" s="5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</row>
    <row r="12" spans="1:117" s="2" customFormat="1" ht="14" x14ac:dyDescent="0.2">
      <c r="A12" s="414"/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5"/>
      <c r="CB12" s="114"/>
      <c r="CC12" s="114"/>
      <c r="CD12" s="114"/>
      <c r="CE12" s="114"/>
      <c r="CF12" s="115"/>
      <c r="CG12" s="115"/>
      <c r="CH12" s="115"/>
      <c r="CI12" s="5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</row>
    <row r="13" spans="1:117" ht="10.5" customHeight="1" x14ac:dyDescent="0.2">
      <c r="A13" s="414"/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</row>
    <row r="14" spans="1:117" ht="18" customHeight="1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CB14" s="118"/>
    </row>
    <row r="15" spans="1:117" s="2" customFormat="1" ht="9.75" customHeight="1" x14ac:dyDescent="0.2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5"/>
      <c r="CB15" s="119"/>
      <c r="CC15" s="119"/>
      <c r="CD15" s="119"/>
      <c r="CE15" s="119"/>
      <c r="CF15" s="115"/>
      <c r="CG15" s="115"/>
      <c r="CH15" s="115"/>
      <c r="CI15" s="5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</row>
    <row r="16" spans="1:117" s="2" customFormat="1" ht="9.75" customHeight="1" x14ac:dyDescent="0.2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5"/>
      <c r="CB16" s="119"/>
      <c r="CC16" s="119"/>
      <c r="CD16" s="119"/>
      <c r="CE16" s="119"/>
      <c r="CF16" s="115"/>
      <c r="CG16" s="115"/>
      <c r="CH16" s="115"/>
      <c r="CI16" s="5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</row>
    <row r="17" spans="1:117" s="2" customFormat="1" ht="14" x14ac:dyDescent="0.2">
      <c r="A17" s="1" t="s">
        <v>58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 t="s">
        <v>1</v>
      </c>
      <c r="AM17" s="6"/>
      <c r="AN17" s="6"/>
      <c r="AO17" s="6"/>
      <c r="AP17" s="6"/>
      <c r="AQ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5"/>
      <c r="CB17" s="122"/>
      <c r="CC17" s="123" t="s">
        <v>2</v>
      </c>
      <c r="CD17" s="123" t="s">
        <v>3</v>
      </c>
      <c r="CE17" s="122"/>
      <c r="CF17" s="124"/>
      <c r="CG17" s="124"/>
      <c r="CH17" s="124"/>
      <c r="CI17" s="5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</row>
    <row r="18" spans="1:117" x14ac:dyDescent="0.2">
      <c r="CB18" s="125" t="s">
        <v>4</v>
      </c>
      <c r="CC18" s="126">
        <f>CC26</f>
        <v>8154</v>
      </c>
      <c r="CD18" s="126">
        <f>CD26</f>
        <v>5609</v>
      </c>
      <c r="CE18" s="127" t="s">
        <v>5</v>
      </c>
      <c r="CF18" s="128"/>
      <c r="CG18" s="129"/>
      <c r="CH18" s="129"/>
    </row>
    <row r="19" spans="1:117" x14ac:dyDescent="0.2">
      <c r="CB19" s="125" t="s">
        <v>6</v>
      </c>
      <c r="CC19" s="126">
        <f>CC27-CH19</f>
        <v>24275</v>
      </c>
      <c r="CD19" s="126">
        <f t="shared" ref="CD19" si="0">CD27</f>
        <v>0</v>
      </c>
      <c r="CE19" s="127" t="s">
        <v>7</v>
      </c>
      <c r="CF19" s="128"/>
      <c r="CG19" s="130" t="s">
        <v>103</v>
      </c>
      <c r="CH19" s="131"/>
    </row>
    <row r="20" spans="1:117" ht="9.75" customHeight="1" x14ac:dyDescent="0.2"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CB20" s="125" t="s">
        <v>8</v>
      </c>
      <c r="CC20" s="126">
        <f>CC28+CH20</f>
        <v>1167</v>
      </c>
      <c r="CD20" s="126">
        <f>CD28-CH19+CH20</f>
        <v>27987</v>
      </c>
      <c r="CE20" s="127"/>
      <c r="CF20" s="128"/>
      <c r="CG20" s="130" t="s">
        <v>103</v>
      </c>
      <c r="CH20" s="131"/>
    </row>
    <row r="21" spans="1:117" ht="21.75" customHeight="1" x14ac:dyDescent="0.2"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CB21" s="127"/>
      <c r="CC21" s="126">
        <f>SUM(CC18:CC20)</f>
        <v>33596</v>
      </c>
      <c r="CD21" s="126">
        <f>SUM(CD18:CD20)</f>
        <v>33596</v>
      </c>
      <c r="CE21" s="127"/>
      <c r="CF21" s="128"/>
      <c r="CG21" s="128"/>
      <c r="CH21" s="128"/>
    </row>
    <row r="22" spans="1:117" ht="22" customHeight="1" x14ac:dyDescent="0.2"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CB22" s="127"/>
      <c r="CC22" s="127"/>
      <c r="CD22" s="127"/>
      <c r="CE22" s="127"/>
      <c r="CF22" s="128"/>
      <c r="CG22" s="128"/>
      <c r="CH22" s="128"/>
    </row>
    <row r="23" spans="1:117" ht="22" customHeight="1" x14ac:dyDescent="0.2"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CB23" s="127"/>
      <c r="CC23" s="127"/>
      <c r="CD23" s="127"/>
      <c r="CE23" s="127"/>
      <c r="CF23" s="128"/>
      <c r="CG23" s="128"/>
      <c r="CH23" s="128"/>
    </row>
    <row r="24" spans="1:117" x14ac:dyDescent="0.2">
      <c r="CB24" s="132"/>
      <c r="CC24" s="132"/>
      <c r="CD24" s="132"/>
      <c r="CE24" s="132"/>
      <c r="CF24" s="128"/>
      <c r="CG24" s="128"/>
      <c r="CH24" s="128"/>
    </row>
    <row r="25" spans="1:117" x14ac:dyDescent="0.2">
      <c r="B25" s="72"/>
      <c r="CB25" s="133"/>
      <c r="CC25" s="134" t="s">
        <v>2</v>
      </c>
      <c r="CD25" s="134" t="s">
        <v>3</v>
      </c>
      <c r="CE25" s="134"/>
      <c r="CF25" s="128"/>
      <c r="CG25" s="128"/>
      <c r="CH25" s="128"/>
    </row>
    <row r="26" spans="1:117" x14ac:dyDescent="0.2">
      <c r="B26" s="72"/>
      <c r="CB26" s="123" t="s">
        <v>4</v>
      </c>
      <c r="CC26" s="135">
        <v>8154</v>
      </c>
      <c r="CD26" s="135">
        <v>5609</v>
      </c>
      <c r="CE26" s="123" t="s">
        <v>5</v>
      </c>
      <c r="CF26" s="128"/>
      <c r="CG26" s="128"/>
      <c r="CH26" s="128"/>
    </row>
    <row r="27" spans="1:117" x14ac:dyDescent="0.2">
      <c r="B27" s="72"/>
      <c r="CB27" s="123" t="s">
        <v>6</v>
      </c>
      <c r="CC27" s="135">
        <v>24275</v>
      </c>
      <c r="CD27" s="135">
        <v>0</v>
      </c>
      <c r="CE27" s="123" t="s">
        <v>7</v>
      </c>
      <c r="CF27" s="128"/>
      <c r="CG27" s="128"/>
      <c r="CH27" s="128"/>
    </row>
    <row r="28" spans="1:117" x14ac:dyDescent="0.2">
      <c r="B28" s="72"/>
      <c r="CB28" s="123" t="s">
        <v>8</v>
      </c>
      <c r="CC28" s="135">
        <v>1167</v>
      </c>
      <c r="CD28" s="135">
        <v>27987</v>
      </c>
      <c r="CE28" s="136"/>
      <c r="CF28" s="128"/>
      <c r="CG28" s="128"/>
      <c r="CH28" s="128"/>
    </row>
    <row r="29" spans="1:117" x14ac:dyDescent="0.2">
      <c r="A29" s="13" t="s">
        <v>58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CB29" s="136"/>
      <c r="CC29" s="137">
        <f>SUM(CC26:CC28)</f>
        <v>33596</v>
      </c>
      <c r="CD29" s="137">
        <f>SUM(CD26:CD28)</f>
        <v>33596</v>
      </c>
      <c r="CE29" s="138"/>
      <c r="CF29" s="128"/>
      <c r="CG29" s="128"/>
      <c r="CH29" s="128"/>
    </row>
    <row r="30" spans="1:117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/>
    </row>
    <row r="31" spans="1:117" ht="13.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9"/>
    </row>
    <row r="32" spans="1:117" s="2" customFormat="1" ht="7.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2"/>
      <c r="X32" s="10"/>
      <c r="Y32" s="10"/>
      <c r="Z32" s="11"/>
      <c r="AA32" s="10"/>
      <c r="AB32" s="10"/>
      <c r="AC32" s="12"/>
      <c r="AD32" s="10"/>
      <c r="AE32" s="10"/>
      <c r="AF32"/>
      <c r="AG32"/>
      <c r="AH32"/>
      <c r="AI32"/>
      <c r="AJ32"/>
      <c r="AK32"/>
      <c r="AL32"/>
      <c r="AM32"/>
      <c r="AN32"/>
      <c r="AO32"/>
      <c r="AP32"/>
      <c r="AQ32" s="6"/>
      <c r="CA32" s="5"/>
      <c r="CB32" s="119"/>
      <c r="CC32" s="119"/>
      <c r="CD32" s="119"/>
      <c r="CE32" s="119"/>
      <c r="CF32" s="115"/>
      <c r="CG32" s="115"/>
      <c r="CH32" s="115"/>
      <c r="CI32" s="5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</row>
    <row r="33" spans="1:117" s="2" customFormat="1" ht="14" x14ac:dyDescent="0.2">
      <c r="A33" s="13" t="s">
        <v>58</v>
      </c>
      <c r="B33" s="13"/>
      <c r="C33" s="1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5"/>
      <c r="CB33" s="119"/>
      <c r="CC33" s="119"/>
      <c r="CD33" s="119"/>
      <c r="CE33" s="119"/>
      <c r="CF33" s="115"/>
      <c r="CG33" s="115"/>
      <c r="CH33" s="115"/>
      <c r="CI33" s="5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</row>
    <row r="34" spans="1:117" s="2" customFormat="1" ht="9.75" customHeight="1" x14ac:dyDescent="0.2">
      <c r="A34" s="13"/>
      <c r="B34" s="13"/>
      <c r="C34" s="1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5"/>
      <c r="CB34" s="119"/>
      <c r="CC34" s="119"/>
      <c r="CD34" s="119"/>
      <c r="CE34" s="119"/>
      <c r="CF34" s="115"/>
      <c r="CG34" s="115"/>
      <c r="CH34" s="115"/>
      <c r="CI34" s="5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</row>
    <row r="35" spans="1:117" s="2" customFormat="1" ht="14" x14ac:dyDescent="0.2">
      <c r="A35" s="13"/>
      <c r="B35" s="13"/>
      <c r="C35" s="1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5"/>
      <c r="CB35" s="119"/>
      <c r="CC35" s="120"/>
      <c r="CD35" s="120"/>
      <c r="CE35" s="119"/>
      <c r="CF35" s="115"/>
      <c r="CG35" s="115"/>
      <c r="CH35" s="115"/>
      <c r="CI35" s="5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</row>
    <row r="36" spans="1:117" x14ac:dyDescent="0.2">
      <c r="A36" s="13"/>
      <c r="B36" s="13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CB36" s="118"/>
    </row>
    <row r="37" spans="1:117" ht="2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2"/>
      <c r="AK37" s="2"/>
      <c r="AL37" s="2"/>
      <c r="AM37" s="2"/>
      <c r="AN37" s="6"/>
      <c r="AO37" s="6"/>
      <c r="AP37" s="6"/>
      <c r="CB37" s="118"/>
    </row>
    <row r="38" spans="1:117" ht="14.25" customHeight="1" x14ac:dyDescent="0.2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L38" s="6"/>
      <c r="AM38" s="6"/>
      <c r="AN38" s="6"/>
      <c r="AO38" s="6"/>
      <c r="AP38" s="6"/>
      <c r="CB38" s="118"/>
    </row>
    <row r="39" spans="1:117" ht="22" customHeight="1" x14ac:dyDescent="0.2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117" ht="22" customHeight="1" x14ac:dyDescent="0.2">
      <c r="A40" s="1" t="s">
        <v>58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2" spans="1:117" x14ac:dyDescent="0.2"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</row>
    <row r="43" spans="1:117" x14ac:dyDescent="0.2"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</row>
    <row r="44" spans="1:117" x14ac:dyDescent="0.2"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</row>
    <row r="45" spans="1:117" s="9" customFormat="1" ht="12.5" x14ac:dyDescent="0.2">
      <c r="A45" s="13"/>
      <c r="B45" s="13"/>
      <c r="C45" s="1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CA45" s="14"/>
      <c r="CB45" s="116"/>
      <c r="CC45" s="116"/>
      <c r="CD45" s="116"/>
      <c r="CE45" s="116"/>
      <c r="CF45" s="121"/>
      <c r="CG45" s="121"/>
      <c r="CH45" s="121"/>
      <c r="CI45" s="14"/>
    </row>
    <row r="46" spans="1:117" s="9" customFormat="1" ht="12.5" x14ac:dyDescent="0.2">
      <c r="A46" s="13"/>
      <c r="B46" s="13"/>
      <c r="C46" s="1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CA46" s="14"/>
      <c r="CB46" s="116"/>
      <c r="CC46" s="116"/>
      <c r="CD46" s="116"/>
      <c r="CE46" s="116"/>
      <c r="CF46" s="121"/>
      <c r="CG46" s="121"/>
      <c r="CH46" s="121"/>
      <c r="CI46" s="14"/>
    </row>
    <row r="47" spans="1:117" s="9" customFormat="1" ht="6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G47"/>
      <c r="AH47"/>
      <c r="AI47"/>
      <c r="AJ47"/>
      <c r="AK47"/>
      <c r="AL47"/>
      <c r="AM47"/>
      <c r="AN47"/>
      <c r="AO47"/>
      <c r="AP47"/>
      <c r="CA47" s="14"/>
      <c r="CB47" s="116"/>
      <c r="CC47" s="116"/>
      <c r="CD47" s="116"/>
      <c r="CE47" s="116"/>
      <c r="CF47" s="121"/>
      <c r="CG47" s="121"/>
      <c r="CH47" s="121"/>
      <c r="CI47" s="14"/>
    </row>
    <row r="48" spans="1:117" s="9" customFormat="1" ht="4.5" customHeight="1" x14ac:dyDescent="0.2">
      <c r="A48" s="13"/>
      <c r="B48" s="13"/>
      <c r="C48" s="1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CA48" s="14"/>
      <c r="CB48" s="116"/>
      <c r="CC48" s="116"/>
      <c r="CD48" s="116"/>
      <c r="CE48" s="116"/>
      <c r="CF48" s="121"/>
      <c r="CG48" s="121"/>
      <c r="CH48" s="121"/>
      <c r="CI48" s="14"/>
    </row>
    <row r="49" spans="1:117" ht="9" customHeight="1" x14ac:dyDescent="0.2">
      <c r="B49" s="15" t="s">
        <v>82</v>
      </c>
      <c r="C49" s="16"/>
      <c r="D49" s="67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</row>
    <row r="50" spans="1:117" ht="13.5" customHeight="1" x14ac:dyDescent="0.2"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  <c r="AJ50" s="416"/>
      <c r="AK50" s="416"/>
      <c r="AL50" s="416"/>
      <c r="AM50" s="416"/>
      <c r="AN50" s="416"/>
      <c r="AO50" s="416"/>
      <c r="AP50" s="67"/>
    </row>
    <row r="51" spans="1:117" x14ac:dyDescent="0.2">
      <c r="B51" s="15"/>
      <c r="C51" s="1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</row>
    <row r="52" spans="1:117" ht="13.5" customHeight="1" x14ac:dyDescent="0.2">
      <c r="B52" s="15"/>
      <c r="C52" s="16"/>
      <c r="D52" s="6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</row>
    <row r="53" spans="1:117" x14ac:dyDescent="0.2">
      <c r="B53" s="15"/>
      <c r="C53" s="16"/>
      <c r="D53" s="16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</row>
    <row r="54" spans="1:117" x14ac:dyDescent="0.2">
      <c r="B54" s="15"/>
      <c r="C54" s="16"/>
      <c r="D54" s="16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</row>
    <row r="55" spans="1:117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117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117" x14ac:dyDescent="0.2">
      <c r="C57" s="24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117" x14ac:dyDescent="0.2"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8"/>
    </row>
    <row r="59" spans="1:117" s="19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8"/>
      <c r="CB59" s="116"/>
      <c r="CC59" s="116"/>
      <c r="CD59" s="116"/>
      <c r="CE59" s="116"/>
      <c r="CF59" s="117"/>
      <c r="CG59" s="117"/>
      <c r="CH59" s="117"/>
      <c r="CI59" s="8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</row>
    <row r="60" spans="1:117" s="19" customFormat="1" x14ac:dyDescent="0.2">
      <c r="A60"/>
      <c r="B60"/>
      <c r="C60"/>
      <c r="D60"/>
      <c r="E60" t="s">
        <v>58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8"/>
      <c r="CB60" s="116"/>
      <c r="CC60" s="116"/>
      <c r="CD60" s="116"/>
      <c r="CE60" s="116"/>
      <c r="CF60" s="117"/>
      <c r="CG60" s="117"/>
      <c r="CH60" s="117"/>
      <c r="CI60" s="8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</row>
    <row r="61" spans="1:117" s="19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8"/>
      <c r="CB61" s="116"/>
      <c r="CC61" s="116"/>
      <c r="CD61" s="116"/>
      <c r="CE61" s="116"/>
      <c r="CF61" s="117"/>
      <c r="CG61" s="117"/>
      <c r="CH61" s="117"/>
      <c r="CI61" s="8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19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8"/>
      <c r="CB62" s="116"/>
      <c r="CC62" s="116"/>
      <c r="CD62" s="116"/>
      <c r="CE62" s="116"/>
      <c r="CF62" s="117"/>
      <c r="CG62" s="117"/>
      <c r="CH62" s="117"/>
      <c r="CI62" s="8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19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8"/>
      <c r="CB63" s="116"/>
      <c r="CC63" s="116"/>
      <c r="CD63" s="116"/>
      <c r="CE63" s="116"/>
      <c r="CF63" s="117"/>
      <c r="CG63" s="117"/>
      <c r="CH63" s="117"/>
      <c r="CI63" s="8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19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8"/>
      <c r="CB64" s="116"/>
      <c r="CC64" s="116"/>
      <c r="CD64" s="116"/>
      <c r="CE64" s="116"/>
      <c r="CF64" s="117"/>
      <c r="CG64" s="117"/>
      <c r="CH64" s="117"/>
      <c r="CI64" s="8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19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8"/>
      <c r="CB65" s="116"/>
      <c r="CC65" s="116"/>
      <c r="CD65" s="116"/>
      <c r="CE65" s="116"/>
      <c r="CF65" s="117"/>
      <c r="CG65" s="117"/>
      <c r="CH65" s="117"/>
      <c r="CI65" s="8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</sheetData>
  <mergeCells count="4">
    <mergeCell ref="A2:AP13"/>
    <mergeCell ref="E49:AP49"/>
    <mergeCell ref="B50:AO50"/>
    <mergeCell ref="E52:AP53"/>
  </mergeCells>
  <phoneticPr fontId="2"/>
  <pageMargins left="0.70866141732283472" right="0.56999999999999995" top="0.82" bottom="0.15748031496062992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7FAB-F213-4695-8C23-046EE5A33798}">
  <dimension ref="A1:N92"/>
  <sheetViews>
    <sheetView view="pageBreakPreview" zoomScaleNormal="100" zoomScaleSheetLayoutView="100" workbookViewId="0">
      <selection activeCell="L1" sqref="L1"/>
    </sheetView>
  </sheetViews>
  <sheetFormatPr defaultRowHeight="13" x14ac:dyDescent="0.2"/>
  <cols>
    <col min="1" max="1" width="3.453125" bestFit="1" customWidth="1"/>
    <col min="2" max="2" width="12.453125" bestFit="1" customWidth="1"/>
    <col min="3" max="3" width="31.90625" customWidth="1"/>
    <col min="4" max="5" width="10.6328125" customWidth="1"/>
    <col min="6" max="6" width="9.36328125" customWidth="1"/>
    <col min="7" max="8" width="10.6328125" customWidth="1"/>
    <col min="9" max="9" width="9.36328125" bestFit="1" customWidth="1"/>
    <col min="10" max="11" width="6.36328125" customWidth="1"/>
    <col min="12" max="13" width="8.7265625" style="441"/>
    <col min="14" max="14" width="11.08984375" style="441" bestFit="1" customWidth="1"/>
    <col min="15" max="15" width="35" bestFit="1" customWidth="1"/>
    <col min="16" max="16" width="2.453125" bestFit="1" customWidth="1"/>
    <col min="240" max="240" width="3.453125" bestFit="1" customWidth="1"/>
    <col min="241" max="241" width="12.453125" bestFit="1" customWidth="1"/>
    <col min="242" max="242" width="30.26953125" customWidth="1"/>
    <col min="243" max="244" width="10.6328125" customWidth="1"/>
    <col min="245" max="245" width="9.36328125" customWidth="1"/>
    <col min="246" max="247" width="10.6328125" customWidth="1"/>
    <col min="248" max="248" width="9.36328125" bestFit="1" customWidth="1"/>
    <col min="249" max="249" width="3.36328125" customWidth="1"/>
    <col min="253" max="253" width="4.7265625" customWidth="1"/>
    <col min="496" max="496" width="3.453125" bestFit="1" customWidth="1"/>
    <col min="497" max="497" width="12.453125" bestFit="1" customWidth="1"/>
    <col min="498" max="498" width="30.26953125" customWidth="1"/>
    <col min="499" max="500" width="10.6328125" customWidth="1"/>
    <col min="501" max="501" width="9.36328125" customWidth="1"/>
    <col min="502" max="503" width="10.6328125" customWidth="1"/>
    <col min="504" max="504" width="9.36328125" bestFit="1" customWidth="1"/>
    <col min="505" max="505" width="3.36328125" customWidth="1"/>
    <col min="509" max="509" width="4.7265625" customWidth="1"/>
    <col min="752" max="752" width="3.453125" bestFit="1" customWidth="1"/>
    <col min="753" max="753" width="12.453125" bestFit="1" customWidth="1"/>
    <col min="754" max="754" width="30.26953125" customWidth="1"/>
    <col min="755" max="756" width="10.6328125" customWidth="1"/>
    <col min="757" max="757" width="9.36328125" customWidth="1"/>
    <col min="758" max="759" width="10.6328125" customWidth="1"/>
    <col min="760" max="760" width="9.36328125" bestFit="1" customWidth="1"/>
    <col min="761" max="761" width="3.36328125" customWidth="1"/>
    <col min="765" max="765" width="4.7265625" customWidth="1"/>
    <col min="1008" max="1008" width="3.453125" bestFit="1" customWidth="1"/>
    <col min="1009" max="1009" width="12.453125" bestFit="1" customWidth="1"/>
    <col min="1010" max="1010" width="30.26953125" customWidth="1"/>
    <col min="1011" max="1012" width="10.6328125" customWidth="1"/>
    <col min="1013" max="1013" width="9.36328125" customWidth="1"/>
    <col min="1014" max="1015" width="10.6328125" customWidth="1"/>
    <col min="1016" max="1016" width="9.36328125" bestFit="1" customWidth="1"/>
    <col min="1017" max="1017" width="3.36328125" customWidth="1"/>
    <col min="1021" max="1021" width="4.7265625" customWidth="1"/>
    <col min="1264" max="1264" width="3.453125" bestFit="1" customWidth="1"/>
    <col min="1265" max="1265" width="12.453125" bestFit="1" customWidth="1"/>
    <col min="1266" max="1266" width="30.26953125" customWidth="1"/>
    <col min="1267" max="1268" width="10.6328125" customWidth="1"/>
    <col min="1269" max="1269" width="9.36328125" customWidth="1"/>
    <col min="1270" max="1271" width="10.6328125" customWidth="1"/>
    <col min="1272" max="1272" width="9.36328125" bestFit="1" customWidth="1"/>
    <col min="1273" max="1273" width="3.36328125" customWidth="1"/>
    <col min="1277" max="1277" width="4.7265625" customWidth="1"/>
    <col min="1520" max="1520" width="3.453125" bestFit="1" customWidth="1"/>
    <col min="1521" max="1521" width="12.453125" bestFit="1" customWidth="1"/>
    <col min="1522" max="1522" width="30.26953125" customWidth="1"/>
    <col min="1523" max="1524" width="10.6328125" customWidth="1"/>
    <col min="1525" max="1525" width="9.36328125" customWidth="1"/>
    <col min="1526" max="1527" width="10.6328125" customWidth="1"/>
    <col min="1528" max="1528" width="9.36328125" bestFit="1" customWidth="1"/>
    <col min="1529" max="1529" width="3.36328125" customWidth="1"/>
    <col min="1533" max="1533" width="4.7265625" customWidth="1"/>
    <col min="1776" max="1776" width="3.453125" bestFit="1" customWidth="1"/>
    <col min="1777" max="1777" width="12.453125" bestFit="1" customWidth="1"/>
    <col min="1778" max="1778" width="30.26953125" customWidth="1"/>
    <col min="1779" max="1780" width="10.6328125" customWidth="1"/>
    <col min="1781" max="1781" width="9.36328125" customWidth="1"/>
    <col min="1782" max="1783" width="10.6328125" customWidth="1"/>
    <col min="1784" max="1784" width="9.36328125" bestFit="1" customWidth="1"/>
    <col min="1785" max="1785" width="3.36328125" customWidth="1"/>
    <col min="1789" max="1789" width="4.7265625" customWidth="1"/>
    <col min="2032" max="2032" width="3.453125" bestFit="1" customWidth="1"/>
    <col min="2033" max="2033" width="12.453125" bestFit="1" customWidth="1"/>
    <col min="2034" max="2034" width="30.26953125" customWidth="1"/>
    <col min="2035" max="2036" width="10.6328125" customWidth="1"/>
    <col min="2037" max="2037" width="9.36328125" customWidth="1"/>
    <col min="2038" max="2039" width="10.6328125" customWidth="1"/>
    <col min="2040" max="2040" width="9.36328125" bestFit="1" customWidth="1"/>
    <col min="2041" max="2041" width="3.36328125" customWidth="1"/>
    <col min="2045" max="2045" width="4.7265625" customWidth="1"/>
    <col min="2288" max="2288" width="3.453125" bestFit="1" customWidth="1"/>
    <col min="2289" max="2289" width="12.453125" bestFit="1" customWidth="1"/>
    <col min="2290" max="2290" width="30.26953125" customWidth="1"/>
    <col min="2291" max="2292" width="10.6328125" customWidth="1"/>
    <col min="2293" max="2293" width="9.36328125" customWidth="1"/>
    <col min="2294" max="2295" width="10.6328125" customWidth="1"/>
    <col min="2296" max="2296" width="9.36328125" bestFit="1" customWidth="1"/>
    <col min="2297" max="2297" width="3.36328125" customWidth="1"/>
    <col min="2301" max="2301" width="4.7265625" customWidth="1"/>
    <col min="2544" max="2544" width="3.453125" bestFit="1" customWidth="1"/>
    <col min="2545" max="2545" width="12.453125" bestFit="1" customWidth="1"/>
    <col min="2546" max="2546" width="30.26953125" customWidth="1"/>
    <col min="2547" max="2548" width="10.6328125" customWidth="1"/>
    <col min="2549" max="2549" width="9.36328125" customWidth="1"/>
    <col min="2550" max="2551" width="10.6328125" customWidth="1"/>
    <col min="2552" max="2552" width="9.36328125" bestFit="1" customWidth="1"/>
    <col min="2553" max="2553" width="3.36328125" customWidth="1"/>
    <col min="2557" max="2557" width="4.7265625" customWidth="1"/>
    <col min="2800" max="2800" width="3.453125" bestFit="1" customWidth="1"/>
    <col min="2801" max="2801" width="12.453125" bestFit="1" customWidth="1"/>
    <col min="2802" max="2802" width="30.26953125" customWidth="1"/>
    <col min="2803" max="2804" width="10.6328125" customWidth="1"/>
    <col min="2805" max="2805" width="9.36328125" customWidth="1"/>
    <col min="2806" max="2807" width="10.6328125" customWidth="1"/>
    <col min="2808" max="2808" width="9.36328125" bestFit="1" customWidth="1"/>
    <col min="2809" max="2809" width="3.36328125" customWidth="1"/>
    <col min="2813" max="2813" width="4.7265625" customWidth="1"/>
    <col min="3056" max="3056" width="3.453125" bestFit="1" customWidth="1"/>
    <col min="3057" max="3057" width="12.453125" bestFit="1" customWidth="1"/>
    <col min="3058" max="3058" width="30.26953125" customWidth="1"/>
    <col min="3059" max="3060" width="10.6328125" customWidth="1"/>
    <col min="3061" max="3061" width="9.36328125" customWidth="1"/>
    <col min="3062" max="3063" width="10.6328125" customWidth="1"/>
    <col min="3064" max="3064" width="9.36328125" bestFit="1" customWidth="1"/>
    <col min="3065" max="3065" width="3.36328125" customWidth="1"/>
    <col min="3069" max="3069" width="4.7265625" customWidth="1"/>
    <col min="3312" max="3312" width="3.453125" bestFit="1" customWidth="1"/>
    <col min="3313" max="3313" width="12.453125" bestFit="1" customWidth="1"/>
    <col min="3314" max="3314" width="30.26953125" customWidth="1"/>
    <col min="3315" max="3316" width="10.6328125" customWidth="1"/>
    <col min="3317" max="3317" width="9.36328125" customWidth="1"/>
    <col min="3318" max="3319" width="10.6328125" customWidth="1"/>
    <col min="3320" max="3320" width="9.36328125" bestFit="1" customWidth="1"/>
    <col min="3321" max="3321" width="3.36328125" customWidth="1"/>
    <col min="3325" max="3325" width="4.7265625" customWidth="1"/>
    <col min="3568" max="3568" width="3.453125" bestFit="1" customWidth="1"/>
    <col min="3569" max="3569" width="12.453125" bestFit="1" customWidth="1"/>
    <col min="3570" max="3570" width="30.26953125" customWidth="1"/>
    <col min="3571" max="3572" width="10.6328125" customWidth="1"/>
    <col min="3573" max="3573" width="9.36328125" customWidth="1"/>
    <col min="3574" max="3575" width="10.6328125" customWidth="1"/>
    <col min="3576" max="3576" width="9.36328125" bestFit="1" customWidth="1"/>
    <col min="3577" max="3577" width="3.36328125" customWidth="1"/>
    <col min="3581" max="3581" width="4.7265625" customWidth="1"/>
    <col min="3824" max="3824" width="3.453125" bestFit="1" customWidth="1"/>
    <col min="3825" max="3825" width="12.453125" bestFit="1" customWidth="1"/>
    <col min="3826" max="3826" width="30.26953125" customWidth="1"/>
    <col min="3827" max="3828" width="10.6328125" customWidth="1"/>
    <col min="3829" max="3829" width="9.36328125" customWidth="1"/>
    <col min="3830" max="3831" width="10.6328125" customWidth="1"/>
    <col min="3832" max="3832" width="9.36328125" bestFit="1" customWidth="1"/>
    <col min="3833" max="3833" width="3.36328125" customWidth="1"/>
    <col min="3837" max="3837" width="4.7265625" customWidth="1"/>
    <col min="4080" max="4080" width="3.453125" bestFit="1" customWidth="1"/>
    <col min="4081" max="4081" width="12.453125" bestFit="1" customWidth="1"/>
    <col min="4082" max="4082" width="30.26953125" customWidth="1"/>
    <col min="4083" max="4084" width="10.6328125" customWidth="1"/>
    <col min="4085" max="4085" width="9.36328125" customWidth="1"/>
    <col min="4086" max="4087" width="10.6328125" customWidth="1"/>
    <col min="4088" max="4088" width="9.36328125" bestFit="1" customWidth="1"/>
    <col min="4089" max="4089" width="3.36328125" customWidth="1"/>
    <col min="4093" max="4093" width="4.7265625" customWidth="1"/>
    <col min="4336" max="4336" width="3.453125" bestFit="1" customWidth="1"/>
    <col min="4337" max="4337" width="12.453125" bestFit="1" customWidth="1"/>
    <col min="4338" max="4338" width="30.26953125" customWidth="1"/>
    <col min="4339" max="4340" width="10.6328125" customWidth="1"/>
    <col min="4341" max="4341" width="9.36328125" customWidth="1"/>
    <col min="4342" max="4343" width="10.6328125" customWidth="1"/>
    <col min="4344" max="4344" width="9.36328125" bestFit="1" customWidth="1"/>
    <col min="4345" max="4345" width="3.36328125" customWidth="1"/>
    <col min="4349" max="4349" width="4.7265625" customWidth="1"/>
    <col min="4592" max="4592" width="3.453125" bestFit="1" customWidth="1"/>
    <col min="4593" max="4593" width="12.453125" bestFit="1" customWidth="1"/>
    <col min="4594" max="4594" width="30.26953125" customWidth="1"/>
    <col min="4595" max="4596" width="10.6328125" customWidth="1"/>
    <col min="4597" max="4597" width="9.36328125" customWidth="1"/>
    <col min="4598" max="4599" width="10.6328125" customWidth="1"/>
    <col min="4600" max="4600" width="9.36328125" bestFit="1" customWidth="1"/>
    <col min="4601" max="4601" width="3.36328125" customWidth="1"/>
    <col min="4605" max="4605" width="4.7265625" customWidth="1"/>
    <col min="4848" max="4848" width="3.453125" bestFit="1" customWidth="1"/>
    <col min="4849" max="4849" width="12.453125" bestFit="1" customWidth="1"/>
    <col min="4850" max="4850" width="30.26953125" customWidth="1"/>
    <col min="4851" max="4852" width="10.6328125" customWidth="1"/>
    <col min="4853" max="4853" width="9.36328125" customWidth="1"/>
    <col min="4854" max="4855" width="10.6328125" customWidth="1"/>
    <col min="4856" max="4856" width="9.36328125" bestFit="1" customWidth="1"/>
    <col min="4857" max="4857" width="3.36328125" customWidth="1"/>
    <col min="4861" max="4861" width="4.7265625" customWidth="1"/>
    <col min="5104" max="5104" width="3.453125" bestFit="1" customWidth="1"/>
    <col min="5105" max="5105" width="12.453125" bestFit="1" customWidth="1"/>
    <col min="5106" max="5106" width="30.26953125" customWidth="1"/>
    <col min="5107" max="5108" width="10.6328125" customWidth="1"/>
    <col min="5109" max="5109" width="9.36328125" customWidth="1"/>
    <col min="5110" max="5111" width="10.6328125" customWidth="1"/>
    <col min="5112" max="5112" width="9.36328125" bestFit="1" customWidth="1"/>
    <col min="5113" max="5113" width="3.36328125" customWidth="1"/>
    <col min="5117" max="5117" width="4.7265625" customWidth="1"/>
    <col min="5360" max="5360" width="3.453125" bestFit="1" customWidth="1"/>
    <col min="5361" max="5361" width="12.453125" bestFit="1" customWidth="1"/>
    <col min="5362" max="5362" width="30.26953125" customWidth="1"/>
    <col min="5363" max="5364" width="10.6328125" customWidth="1"/>
    <col min="5365" max="5365" width="9.36328125" customWidth="1"/>
    <col min="5366" max="5367" width="10.6328125" customWidth="1"/>
    <col min="5368" max="5368" width="9.36328125" bestFit="1" customWidth="1"/>
    <col min="5369" max="5369" width="3.36328125" customWidth="1"/>
    <col min="5373" max="5373" width="4.7265625" customWidth="1"/>
    <col min="5616" max="5616" width="3.453125" bestFit="1" customWidth="1"/>
    <col min="5617" max="5617" width="12.453125" bestFit="1" customWidth="1"/>
    <col min="5618" max="5618" width="30.26953125" customWidth="1"/>
    <col min="5619" max="5620" width="10.6328125" customWidth="1"/>
    <col min="5621" max="5621" width="9.36328125" customWidth="1"/>
    <col min="5622" max="5623" width="10.6328125" customWidth="1"/>
    <col min="5624" max="5624" width="9.36328125" bestFit="1" customWidth="1"/>
    <col min="5625" max="5625" width="3.36328125" customWidth="1"/>
    <col min="5629" max="5629" width="4.7265625" customWidth="1"/>
    <col min="5872" max="5872" width="3.453125" bestFit="1" customWidth="1"/>
    <col min="5873" max="5873" width="12.453125" bestFit="1" customWidth="1"/>
    <col min="5874" max="5874" width="30.26953125" customWidth="1"/>
    <col min="5875" max="5876" width="10.6328125" customWidth="1"/>
    <col min="5877" max="5877" width="9.36328125" customWidth="1"/>
    <col min="5878" max="5879" width="10.6328125" customWidth="1"/>
    <col min="5880" max="5880" width="9.36328125" bestFit="1" customWidth="1"/>
    <col min="5881" max="5881" width="3.36328125" customWidth="1"/>
    <col min="5885" max="5885" width="4.7265625" customWidth="1"/>
    <col min="6128" max="6128" width="3.453125" bestFit="1" customWidth="1"/>
    <col min="6129" max="6129" width="12.453125" bestFit="1" customWidth="1"/>
    <col min="6130" max="6130" width="30.26953125" customWidth="1"/>
    <col min="6131" max="6132" width="10.6328125" customWidth="1"/>
    <col min="6133" max="6133" width="9.36328125" customWidth="1"/>
    <col min="6134" max="6135" width="10.6328125" customWidth="1"/>
    <col min="6136" max="6136" width="9.36328125" bestFit="1" customWidth="1"/>
    <col min="6137" max="6137" width="3.36328125" customWidth="1"/>
    <col min="6141" max="6141" width="4.7265625" customWidth="1"/>
    <col min="6384" max="6384" width="3.453125" bestFit="1" customWidth="1"/>
    <col min="6385" max="6385" width="12.453125" bestFit="1" customWidth="1"/>
    <col min="6386" max="6386" width="30.26953125" customWidth="1"/>
    <col min="6387" max="6388" width="10.6328125" customWidth="1"/>
    <col min="6389" max="6389" width="9.36328125" customWidth="1"/>
    <col min="6390" max="6391" width="10.6328125" customWidth="1"/>
    <col min="6392" max="6392" width="9.36328125" bestFit="1" customWidth="1"/>
    <col min="6393" max="6393" width="3.36328125" customWidth="1"/>
    <col min="6397" max="6397" width="4.7265625" customWidth="1"/>
    <col min="6640" max="6640" width="3.453125" bestFit="1" customWidth="1"/>
    <col min="6641" max="6641" width="12.453125" bestFit="1" customWidth="1"/>
    <col min="6642" max="6642" width="30.26953125" customWidth="1"/>
    <col min="6643" max="6644" width="10.6328125" customWidth="1"/>
    <col min="6645" max="6645" width="9.36328125" customWidth="1"/>
    <col min="6646" max="6647" width="10.6328125" customWidth="1"/>
    <col min="6648" max="6648" width="9.36328125" bestFit="1" customWidth="1"/>
    <col min="6649" max="6649" width="3.36328125" customWidth="1"/>
    <col min="6653" max="6653" width="4.7265625" customWidth="1"/>
    <col min="6896" max="6896" width="3.453125" bestFit="1" customWidth="1"/>
    <col min="6897" max="6897" width="12.453125" bestFit="1" customWidth="1"/>
    <col min="6898" max="6898" width="30.26953125" customWidth="1"/>
    <col min="6899" max="6900" width="10.6328125" customWidth="1"/>
    <col min="6901" max="6901" width="9.36328125" customWidth="1"/>
    <col min="6902" max="6903" width="10.6328125" customWidth="1"/>
    <col min="6904" max="6904" width="9.36328125" bestFit="1" customWidth="1"/>
    <col min="6905" max="6905" width="3.36328125" customWidth="1"/>
    <col min="6909" max="6909" width="4.7265625" customWidth="1"/>
    <col min="7152" max="7152" width="3.453125" bestFit="1" customWidth="1"/>
    <col min="7153" max="7153" width="12.453125" bestFit="1" customWidth="1"/>
    <col min="7154" max="7154" width="30.26953125" customWidth="1"/>
    <col min="7155" max="7156" width="10.6328125" customWidth="1"/>
    <col min="7157" max="7157" width="9.36328125" customWidth="1"/>
    <col min="7158" max="7159" width="10.6328125" customWidth="1"/>
    <col min="7160" max="7160" width="9.36328125" bestFit="1" customWidth="1"/>
    <col min="7161" max="7161" width="3.36328125" customWidth="1"/>
    <col min="7165" max="7165" width="4.7265625" customWidth="1"/>
    <col min="7408" max="7408" width="3.453125" bestFit="1" customWidth="1"/>
    <col min="7409" max="7409" width="12.453125" bestFit="1" customWidth="1"/>
    <col min="7410" max="7410" width="30.26953125" customWidth="1"/>
    <col min="7411" max="7412" width="10.6328125" customWidth="1"/>
    <col min="7413" max="7413" width="9.36328125" customWidth="1"/>
    <col min="7414" max="7415" width="10.6328125" customWidth="1"/>
    <col min="7416" max="7416" width="9.36328125" bestFit="1" customWidth="1"/>
    <col min="7417" max="7417" width="3.36328125" customWidth="1"/>
    <col min="7421" max="7421" width="4.7265625" customWidth="1"/>
    <col min="7664" max="7664" width="3.453125" bestFit="1" customWidth="1"/>
    <col min="7665" max="7665" width="12.453125" bestFit="1" customWidth="1"/>
    <col min="7666" max="7666" width="30.26953125" customWidth="1"/>
    <col min="7667" max="7668" width="10.6328125" customWidth="1"/>
    <col min="7669" max="7669" width="9.36328125" customWidth="1"/>
    <col min="7670" max="7671" width="10.6328125" customWidth="1"/>
    <col min="7672" max="7672" width="9.36328125" bestFit="1" customWidth="1"/>
    <col min="7673" max="7673" width="3.36328125" customWidth="1"/>
    <col min="7677" max="7677" width="4.7265625" customWidth="1"/>
    <col min="7920" max="7920" width="3.453125" bestFit="1" customWidth="1"/>
    <col min="7921" max="7921" width="12.453125" bestFit="1" customWidth="1"/>
    <col min="7922" max="7922" width="30.26953125" customWidth="1"/>
    <col min="7923" max="7924" width="10.6328125" customWidth="1"/>
    <col min="7925" max="7925" width="9.36328125" customWidth="1"/>
    <col min="7926" max="7927" width="10.6328125" customWidth="1"/>
    <col min="7928" max="7928" width="9.36328125" bestFit="1" customWidth="1"/>
    <col min="7929" max="7929" width="3.36328125" customWidth="1"/>
    <col min="7933" max="7933" width="4.7265625" customWidth="1"/>
    <col min="8176" max="8176" width="3.453125" bestFit="1" customWidth="1"/>
    <col min="8177" max="8177" width="12.453125" bestFit="1" customWidth="1"/>
    <col min="8178" max="8178" width="30.26953125" customWidth="1"/>
    <col min="8179" max="8180" width="10.6328125" customWidth="1"/>
    <col min="8181" max="8181" width="9.36328125" customWidth="1"/>
    <col min="8182" max="8183" width="10.6328125" customWidth="1"/>
    <col min="8184" max="8184" width="9.36328125" bestFit="1" customWidth="1"/>
    <col min="8185" max="8185" width="3.36328125" customWidth="1"/>
    <col min="8189" max="8189" width="4.7265625" customWidth="1"/>
    <col min="8432" max="8432" width="3.453125" bestFit="1" customWidth="1"/>
    <col min="8433" max="8433" width="12.453125" bestFit="1" customWidth="1"/>
    <col min="8434" max="8434" width="30.26953125" customWidth="1"/>
    <col min="8435" max="8436" width="10.6328125" customWidth="1"/>
    <col min="8437" max="8437" width="9.36328125" customWidth="1"/>
    <col min="8438" max="8439" width="10.6328125" customWidth="1"/>
    <col min="8440" max="8440" width="9.36328125" bestFit="1" customWidth="1"/>
    <col min="8441" max="8441" width="3.36328125" customWidth="1"/>
    <col min="8445" max="8445" width="4.7265625" customWidth="1"/>
    <col min="8688" max="8688" width="3.453125" bestFit="1" customWidth="1"/>
    <col min="8689" max="8689" width="12.453125" bestFit="1" customWidth="1"/>
    <col min="8690" max="8690" width="30.26953125" customWidth="1"/>
    <col min="8691" max="8692" width="10.6328125" customWidth="1"/>
    <col min="8693" max="8693" width="9.36328125" customWidth="1"/>
    <col min="8694" max="8695" width="10.6328125" customWidth="1"/>
    <col min="8696" max="8696" width="9.36328125" bestFit="1" customWidth="1"/>
    <col min="8697" max="8697" width="3.36328125" customWidth="1"/>
    <col min="8701" max="8701" width="4.7265625" customWidth="1"/>
    <col min="8944" max="8944" width="3.453125" bestFit="1" customWidth="1"/>
    <col min="8945" max="8945" width="12.453125" bestFit="1" customWidth="1"/>
    <col min="8946" max="8946" width="30.26953125" customWidth="1"/>
    <col min="8947" max="8948" width="10.6328125" customWidth="1"/>
    <col min="8949" max="8949" width="9.36328125" customWidth="1"/>
    <col min="8950" max="8951" width="10.6328125" customWidth="1"/>
    <col min="8952" max="8952" width="9.36328125" bestFit="1" customWidth="1"/>
    <col min="8953" max="8953" width="3.36328125" customWidth="1"/>
    <col min="8957" max="8957" width="4.7265625" customWidth="1"/>
    <col min="9200" max="9200" width="3.453125" bestFit="1" customWidth="1"/>
    <col min="9201" max="9201" width="12.453125" bestFit="1" customWidth="1"/>
    <col min="9202" max="9202" width="30.26953125" customWidth="1"/>
    <col min="9203" max="9204" width="10.6328125" customWidth="1"/>
    <col min="9205" max="9205" width="9.36328125" customWidth="1"/>
    <col min="9206" max="9207" width="10.6328125" customWidth="1"/>
    <col min="9208" max="9208" width="9.36328125" bestFit="1" customWidth="1"/>
    <col min="9209" max="9209" width="3.36328125" customWidth="1"/>
    <col min="9213" max="9213" width="4.7265625" customWidth="1"/>
    <col min="9456" max="9456" width="3.453125" bestFit="1" customWidth="1"/>
    <col min="9457" max="9457" width="12.453125" bestFit="1" customWidth="1"/>
    <col min="9458" max="9458" width="30.26953125" customWidth="1"/>
    <col min="9459" max="9460" width="10.6328125" customWidth="1"/>
    <col min="9461" max="9461" width="9.36328125" customWidth="1"/>
    <col min="9462" max="9463" width="10.6328125" customWidth="1"/>
    <col min="9464" max="9464" width="9.36328125" bestFit="1" customWidth="1"/>
    <col min="9465" max="9465" width="3.36328125" customWidth="1"/>
    <col min="9469" max="9469" width="4.7265625" customWidth="1"/>
    <col min="9712" max="9712" width="3.453125" bestFit="1" customWidth="1"/>
    <col min="9713" max="9713" width="12.453125" bestFit="1" customWidth="1"/>
    <col min="9714" max="9714" width="30.26953125" customWidth="1"/>
    <col min="9715" max="9716" width="10.6328125" customWidth="1"/>
    <col min="9717" max="9717" width="9.36328125" customWidth="1"/>
    <col min="9718" max="9719" width="10.6328125" customWidth="1"/>
    <col min="9720" max="9720" width="9.36328125" bestFit="1" customWidth="1"/>
    <col min="9721" max="9721" width="3.36328125" customWidth="1"/>
    <col min="9725" max="9725" width="4.7265625" customWidth="1"/>
    <col min="9968" max="9968" width="3.453125" bestFit="1" customWidth="1"/>
    <col min="9969" max="9969" width="12.453125" bestFit="1" customWidth="1"/>
    <col min="9970" max="9970" width="30.26953125" customWidth="1"/>
    <col min="9971" max="9972" width="10.6328125" customWidth="1"/>
    <col min="9973" max="9973" width="9.36328125" customWidth="1"/>
    <col min="9974" max="9975" width="10.6328125" customWidth="1"/>
    <col min="9976" max="9976" width="9.36328125" bestFit="1" customWidth="1"/>
    <col min="9977" max="9977" width="3.36328125" customWidth="1"/>
    <col min="9981" max="9981" width="4.7265625" customWidth="1"/>
    <col min="10224" max="10224" width="3.453125" bestFit="1" customWidth="1"/>
    <col min="10225" max="10225" width="12.453125" bestFit="1" customWidth="1"/>
    <col min="10226" max="10226" width="30.26953125" customWidth="1"/>
    <col min="10227" max="10228" width="10.6328125" customWidth="1"/>
    <col min="10229" max="10229" width="9.36328125" customWidth="1"/>
    <col min="10230" max="10231" width="10.6328125" customWidth="1"/>
    <col min="10232" max="10232" width="9.36328125" bestFit="1" customWidth="1"/>
    <col min="10233" max="10233" width="3.36328125" customWidth="1"/>
    <col min="10237" max="10237" width="4.7265625" customWidth="1"/>
    <col min="10480" max="10480" width="3.453125" bestFit="1" customWidth="1"/>
    <col min="10481" max="10481" width="12.453125" bestFit="1" customWidth="1"/>
    <col min="10482" max="10482" width="30.26953125" customWidth="1"/>
    <col min="10483" max="10484" width="10.6328125" customWidth="1"/>
    <col min="10485" max="10485" width="9.36328125" customWidth="1"/>
    <col min="10486" max="10487" width="10.6328125" customWidth="1"/>
    <col min="10488" max="10488" width="9.36328125" bestFit="1" customWidth="1"/>
    <col min="10489" max="10489" width="3.36328125" customWidth="1"/>
    <col min="10493" max="10493" width="4.7265625" customWidth="1"/>
    <col min="10736" max="10736" width="3.453125" bestFit="1" customWidth="1"/>
    <col min="10737" max="10737" width="12.453125" bestFit="1" customWidth="1"/>
    <col min="10738" max="10738" width="30.26953125" customWidth="1"/>
    <col min="10739" max="10740" width="10.6328125" customWidth="1"/>
    <col min="10741" max="10741" width="9.36328125" customWidth="1"/>
    <col min="10742" max="10743" width="10.6328125" customWidth="1"/>
    <col min="10744" max="10744" width="9.36328125" bestFit="1" customWidth="1"/>
    <col min="10745" max="10745" width="3.36328125" customWidth="1"/>
    <col min="10749" max="10749" width="4.7265625" customWidth="1"/>
    <col min="10992" max="10992" width="3.453125" bestFit="1" customWidth="1"/>
    <col min="10993" max="10993" width="12.453125" bestFit="1" customWidth="1"/>
    <col min="10994" max="10994" width="30.26953125" customWidth="1"/>
    <col min="10995" max="10996" width="10.6328125" customWidth="1"/>
    <col min="10997" max="10997" width="9.36328125" customWidth="1"/>
    <col min="10998" max="10999" width="10.6328125" customWidth="1"/>
    <col min="11000" max="11000" width="9.36328125" bestFit="1" customWidth="1"/>
    <col min="11001" max="11001" width="3.36328125" customWidth="1"/>
    <col min="11005" max="11005" width="4.7265625" customWidth="1"/>
    <col min="11248" max="11248" width="3.453125" bestFit="1" customWidth="1"/>
    <col min="11249" max="11249" width="12.453125" bestFit="1" customWidth="1"/>
    <col min="11250" max="11250" width="30.26953125" customWidth="1"/>
    <col min="11251" max="11252" width="10.6328125" customWidth="1"/>
    <col min="11253" max="11253" width="9.36328125" customWidth="1"/>
    <col min="11254" max="11255" width="10.6328125" customWidth="1"/>
    <col min="11256" max="11256" width="9.36328125" bestFit="1" customWidth="1"/>
    <col min="11257" max="11257" width="3.36328125" customWidth="1"/>
    <col min="11261" max="11261" width="4.7265625" customWidth="1"/>
    <col min="11504" max="11504" width="3.453125" bestFit="1" customWidth="1"/>
    <col min="11505" max="11505" width="12.453125" bestFit="1" customWidth="1"/>
    <col min="11506" max="11506" width="30.26953125" customWidth="1"/>
    <col min="11507" max="11508" width="10.6328125" customWidth="1"/>
    <col min="11509" max="11509" width="9.36328125" customWidth="1"/>
    <col min="11510" max="11511" width="10.6328125" customWidth="1"/>
    <col min="11512" max="11512" width="9.36328125" bestFit="1" customWidth="1"/>
    <col min="11513" max="11513" width="3.36328125" customWidth="1"/>
    <col min="11517" max="11517" width="4.7265625" customWidth="1"/>
    <col min="11760" max="11760" width="3.453125" bestFit="1" customWidth="1"/>
    <col min="11761" max="11761" width="12.453125" bestFit="1" customWidth="1"/>
    <col min="11762" max="11762" width="30.26953125" customWidth="1"/>
    <col min="11763" max="11764" width="10.6328125" customWidth="1"/>
    <col min="11765" max="11765" width="9.36328125" customWidth="1"/>
    <col min="11766" max="11767" width="10.6328125" customWidth="1"/>
    <col min="11768" max="11768" width="9.36328125" bestFit="1" customWidth="1"/>
    <col min="11769" max="11769" width="3.36328125" customWidth="1"/>
    <col min="11773" max="11773" width="4.7265625" customWidth="1"/>
    <col min="12016" max="12016" width="3.453125" bestFit="1" customWidth="1"/>
    <col min="12017" max="12017" width="12.453125" bestFit="1" customWidth="1"/>
    <col min="12018" max="12018" width="30.26953125" customWidth="1"/>
    <col min="12019" max="12020" width="10.6328125" customWidth="1"/>
    <col min="12021" max="12021" width="9.36328125" customWidth="1"/>
    <col min="12022" max="12023" width="10.6328125" customWidth="1"/>
    <col min="12024" max="12024" width="9.36328125" bestFit="1" customWidth="1"/>
    <col min="12025" max="12025" width="3.36328125" customWidth="1"/>
    <col min="12029" max="12029" width="4.7265625" customWidth="1"/>
    <col min="12272" max="12272" width="3.453125" bestFit="1" customWidth="1"/>
    <col min="12273" max="12273" width="12.453125" bestFit="1" customWidth="1"/>
    <col min="12274" max="12274" width="30.26953125" customWidth="1"/>
    <col min="12275" max="12276" width="10.6328125" customWidth="1"/>
    <col min="12277" max="12277" width="9.36328125" customWidth="1"/>
    <col min="12278" max="12279" width="10.6328125" customWidth="1"/>
    <col min="12280" max="12280" width="9.36328125" bestFit="1" customWidth="1"/>
    <col min="12281" max="12281" width="3.36328125" customWidth="1"/>
    <col min="12285" max="12285" width="4.7265625" customWidth="1"/>
    <col min="12528" max="12528" width="3.453125" bestFit="1" customWidth="1"/>
    <col min="12529" max="12529" width="12.453125" bestFit="1" customWidth="1"/>
    <col min="12530" max="12530" width="30.26953125" customWidth="1"/>
    <col min="12531" max="12532" width="10.6328125" customWidth="1"/>
    <col min="12533" max="12533" width="9.36328125" customWidth="1"/>
    <col min="12534" max="12535" width="10.6328125" customWidth="1"/>
    <col min="12536" max="12536" width="9.36328125" bestFit="1" customWidth="1"/>
    <col min="12537" max="12537" width="3.36328125" customWidth="1"/>
    <col min="12541" max="12541" width="4.7265625" customWidth="1"/>
    <col min="12784" max="12784" width="3.453125" bestFit="1" customWidth="1"/>
    <col min="12785" max="12785" width="12.453125" bestFit="1" customWidth="1"/>
    <col min="12786" max="12786" width="30.26953125" customWidth="1"/>
    <col min="12787" max="12788" width="10.6328125" customWidth="1"/>
    <col min="12789" max="12789" width="9.36328125" customWidth="1"/>
    <col min="12790" max="12791" width="10.6328125" customWidth="1"/>
    <col min="12792" max="12792" width="9.36328125" bestFit="1" customWidth="1"/>
    <col min="12793" max="12793" width="3.36328125" customWidth="1"/>
    <col min="12797" max="12797" width="4.7265625" customWidth="1"/>
    <col min="13040" max="13040" width="3.453125" bestFit="1" customWidth="1"/>
    <col min="13041" max="13041" width="12.453125" bestFit="1" customWidth="1"/>
    <col min="13042" max="13042" width="30.26953125" customWidth="1"/>
    <col min="13043" max="13044" width="10.6328125" customWidth="1"/>
    <col min="13045" max="13045" width="9.36328125" customWidth="1"/>
    <col min="13046" max="13047" width="10.6328125" customWidth="1"/>
    <col min="13048" max="13048" width="9.36328125" bestFit="1" customWidth="1"/>
    <col min="13049" max="13049" width="3.36328125" customWidth="1"/>
    <col min="13053" max="13053" width="4.7265625" customWidth="1"/>
    <col min="13296" max="13296" width="3.453125" bestFit="1" customWidth="1"/>
    <col min="13297" max="13297" width="12.453125" bestFit="1" customWidth="1"/>
    <col min="13298" max="13298" width="30.26953125" customWidth="1"/>
    <col min="13299" max="13300" width="10.6328125" customWidth="1"/>
    <col min="13301" max="13301" width="9.36328125" customWidth="1"/>
    <col min="13302" max="13303" width="10.6328125" customWidth="1"/>
    <col min="13304" max="13304" width="9.36328125" bestFit="1" customWidth="1"/>
    <col min="13305" max="13305" width="3.36328125" customWidth="1"/>
    <col min="13309" max="13309" width="4.7265625" customWidth="1"/>
    <col min="13552" max="13552" width="3.453125" bestFit="1" customWidth="1"/>
    <col min="13553" max="13553" width="12.453125" bestFit="1" customWidth="1"/>
    <col min="13554" max="13554" width="30.26953125" customWidth="1"/>
    <col min="13555" max="13556" width="10.6328125" customWidth="1"/>
    <col min="13557" max="13557" width="9.36328125" customWidth="1"/>
    <col min="13558" max="13559" width="10.6328125" customWidth="1"/>
    <col min="13560" max="13560" width="9.36328125" bestFit="1" customWidth="1"/>
    <col min="13561" max="13561" width="3.36328125" customWidth="1"/>
    <col min="13565" max="13565" width="4.7265625" customWidth="1"/>
    <col min="13808" max="13808" width="3.453125" bestFit="1" customWidth="1"/>
    <col min="13809" max="13809" width="12.453125" bestFit="1" customWidth="1"/>
    <col min="13810" max="13810" width="30.26953125" customWidth="1"/>
    <col min="13811" max="13812" width="10.6328125" customWidth="1"/>
    <col min="13813" max="13813" width="9.36328125" customWidth="1"/>
    <col min="13814" max="13815" width="10.6328125" customWidth="1"/>
    <col min="13816" max="13816" width="9.36328125" bestFit="1" customWidth="1"/>
    <col min="13817" max="13817" width="3.36328125" customWidth="1"/>
    <col min="13821" max="13821" width="4.7265625" customWidth="1"/>
    <col min="14064" max="14064" width="3.453125" bestFit="1" customWidth="1"/>
    <col min="14065" max="14065" width="12.453125" bestFit="1" customWidth="1"/>
    <col min="14066" max="14066" width="30.26953125" customWidth="1"/>
    <col min="14067" max="14068" width="10.6328125" customWidth="1"/>
    <col min="14069" max="14069" width="9.36328125" customWidth="1"/>
    <col min="14070" max="14071" width="10.6328125" customWidth="1"/>
    <col min="14072" max="14072" width="9.36328125" bestFit="1" customWidth="1"/>
    <col min="14073" max="14073" width="3.36328125" customWidth="1"/>
    <col min="14077" max="14077" width="4.7265625" customWidth="1"/>
    <col min="14320" max="14320" width="3.453125" bestFit="1" customWidth="1"/>
    <col min="14321" max="14321" width="12.453125" bestFit="1" customWidth="1"/>
    <col min="14322" max="14322" width="30.26953125" customWidth="1"/>
    <col min="14323" max="14324" width="10.6328125" customWidth="1"/>
    <col min="14325" max="14325" width="9.36328125" customWidth="1"/>
    <col min="14326" max="14327" width="10.6328125" customWidth="1"/>
    <col min="14328" max="14328" width="9.36328125" bestFit="1" customWidth="1"/>
    <col min="14329" max="14329" width="3.36328125" customWidth="1"/>
    <col min="14333" max="14333" width="4.7265625" customWidth="1"/>
    <col min="14576" max="14576" width="3.453125" bestFit="1" customWidth="1"/>
    <col min="14577" max="14577" width="12.453125" bestFit="1" customWidth="1"/>
    <col min="14578" max="14578" width="30.26953125" customWidth="1"/>
    <col min="14579" max="14580" width="10.6328125" customWidth="1"/>
    <col min="14581" max="14581" width="9.36328125" customWidth="1"/>
    <col min="14582" max="14583" width="10.6328125" customWidth="1"/>
    <col min="14584" max="14584" width="9.36328125" bestFit="1" customWidth="1"/>
    <col min="14585" max="14585" width="3.36328125" customWidth="1"/>
    <col min="14589" max="14589" width="4.7265625" customWidth="1"/>
    <col min="14832" max="14832" width="3.453125" bestFit="1" customWidth="1"/>
    <col min="14833" max="14833" width="12.453125" bestFit="1" customWidth="1"/>
    <col min="14834" max="14834" width="30.26953125" customWidth="1"/>
    <col min="14835" max="14836" width="10.6328125" customWidth="1"/>
    <col min="14837" max="14837" width="9.36328125" customWidth="1"/>
    <col min="14838" max="14839" width="10.6328125" customWidth="1"/>
    <col min="14840" max="14840" width="9.36328125" bestFit="1" customWidth="1"/>
    <col min="14841" max="14841" width="3.36328125" customWidth="1"/>
    <col min="14845" max="14845" width="4.7265625" customWidth="1"/>
    <col min="15088" max="15088" width="3.453125" bestFit="1" customWidth="1"/>
    <col min="15089" max="15089" width="12.453125" bestFit="1" customWidth="1"/>
    <col min="15090" max="15090" width="30.26953125" customWidth="1"/>
    <col min="15091" max="15092" width="10.6328125" customWidth="1"/>
    <col min="15093" max="15093" width="9.36328125" customWidth="1"/>
    <col min="15094" max="15095" width="10.6328125" customWidth="1"/>
    <col min="15096" max="15096" width="9.36328125" bestFit="1" customWidth="1"/>
    <col min="15097" max="15097" width="3.36328125" customWidth="1"/>
    <col min="15101" max="15101" width="4.7265625" customWidth="1"/>
    <col min="15344" max="15344" width="3.453125" bestFit="1" customWidth="1"/>
    <col min="15345" max="15345" width="12.453125" bestFit="1" customWidth="1"/>
    <col min="15346" max="15346" width="30.26953125" customWidth="1"/>
    <col min="15347" max="15348" width="10.6328125" customWidth="1"/>
    <col min="15349" max="15349" width="9.36328125" customWidth="1"/>
    <col min="15350" max="15351" width="10.6328125" customWidth="1"/>
    <col min="15352" max="15352" width="9.36328125" bestFit="1" customWidth="1"/>
    <col min="15353" max="15353" width="3.36328125" customWidth="1"/>
    <col min="15357" max="15357" width="4.7265625" customWidth="1"/>
    <col min="15600" max="15600" width="3.453125" bestFit="1" customWidth="1"/>
    <col min="15601" max="15601" width="12.453125" bestFit="1" customWidth="1"/>
    <col min="15602" max="15602" width="30.26953125" customWidth="1"/>
    <col min="15603" max="15604" width="10.6328125" customWidth="1"/>
    <col min="15605" max="15605" width="9.36328125" customWidth="1"/>
    <col min="15606" max="15607" width="10.6328125" customWidth="1"/>
    <col min="15608" max="15608" width="9.36328125" bestFit="1" customWidth="1"/>
    <col min="15609" max="15609" width="3.36328125" customWidth="1"/>
    <col min="15613" max="15613" width="4.7265625" customWidth="1"/>
    <col min="15856" max="15856" width="3.453125" bestFit="1" customWidth="1"/>
    <col min="15857" max="15857" width="12.453125" bestFit="1" customWidth="1"/>
    <col min="15858" max="15858" width="30.26953125" customWidth="1"/>
    <col min="15859" max="15860" width="10.6328125" customWidth="1"/>
    <col min="15861" max="15861" width="9.36328125" customWidth="1"/>
    <col min="15862" max="15863" width="10.6328125" customWidth="1"/>
    <col min="15864" max="15864" width="9.36328125" bestFit="1" customWidth="1"/>
    <col min="15865" max="15865" width="3.36328125" customWidth="1"/>
    <col min="15869" max="15869" width="4.7265625" customWidth="1"/>
    <col min="16112" max="16112" width="3.453125" bestFit="1" customWidth="1"/>
    <col min="16113" max="16113" width="12.453125" bestFit="1" customWidth="1"/>
    <col min="16114" max="16114" width="30.26953125" customWidth="1"/>
    <col min="16115" max="16116" width="10.6328125" customWidth="1"/>
    <col min="16117" max="16117" width="9.36328125" customWidth="1"/>
    <col min="16118" max="16119" width="10.6328125" customWidth="1"/>
    <col min="16120" max="16120" width="9.36328125" bestFit="1" customWidth="1"/>
    <col min="16121" max="16121" width="3.36328125" customWidth="1"/>
    <col min="16125" max="16125" width="4.7265625" customWidth="1"/>
  </cols>
  <sheetData>
    <row r="1" spans="1:14" ht="27.75" customHeight="1" x14ac:dyDescent="0.2">
      <c r="A1" s="421">
        <v>5</v>
      </c>
      <c r="B1" s="421"/>
      <c r="C1" s="421"/>
      <c r="D1" s="421"/>
      <c r="E1" s="421"/>
      <c r="F1" s="421"/>
      <c r="G1" s="421"/>
      <c r="H1" s="421"/>
      <c r="I1" s="73"/>
    </row>
    <row r="2" spans="1:14" ht="14.25" customHeight="1" x14ac:dyDescent="0.2">
      <c r="A2" s="73"/>
      <c r="B2" t="s">
        <v>54</v>
      </c>
      <c r="C2" s="73"/>
      <c r="D2" s="73"/>
      <c r="E2" s="73"/>
      <c r="F2" s="73"/>
      <c r="G2" s="73"/>
      <c r="H2" s="73"/>
      <c r="I2" s="73"/>
    </row>
    <row r="3" spans="1:14" ht="8.25" customHeight="1" x14ac:dyDescent="0.2">
      <c r="A3" s="73"/>
      <c r="C3" s="73"/>
      <c r="D3" s="73"/>
      <c r="E3" s="73"/>
      <c r="F3" s="73"/>
      <c r="G3" s="73"/>
      <c r="H3" s="73"/>
      <c r="I3" s="73"/>
    </row>
    <row r="4" spans="1:14" x14ac:dyDescent="0.2">
      <c r="A4" s="74">
        <v>1</v>
      </c>
      <c r="B4" t="s">
        <v>51</v>
      </c>
      <c r="C4" s="75"/>
      <c r="D4" s="75"/>
      <c r="E4" s="75"/>
      <c r="F4" s="75"/>
      <c r="G4" s="75"/>
      <c r="H4" s="74"/>
      <c r="I4" s="74"/>
    </row>
    <row r="5" spans="1:14" ht="13.5" customHeight="1" x14ac:dyDescent="0.2">
      <c r="A5" s="74"/>
      <c r="B5" s="422" t="s">
        <v>34</v>
      </c>
      <c r="C5" s="423"/>
      <c r="D5" s="423"/>
      <c r="E5" s="423"/>
      <c r="F5" s="423"/>
      <c r="G5" s="423"/>
      <c r="H5" s="423"/>
      <c r="I5" s="76"/>
    </row>
    <row r="6" spans="1:14" s="110" customFormat="1" ht="13.5" customHeight="1" x14ac:dyDescent="0.2">
      <c r="A6" s="74"/>
      <c r="B6" s="422" t="s">
        <v>153</v>
      </c>
      <c r="C6" s="422"/>
      <c r="D6" s="422"/>
      <c r="E6" s="422"/>
      <c r="F6" s="422"/>
      <c r="G6" s="422"/>
      <c r="H6" s="422"/>
      <c r="I6" s="111"/>
      <c r="L6" s="441"/>
      <c r="M6" s="441"/>
      <c r="N6" s="441"/>
    </row>
    <row r="7" spans="1:14" x14ac:dyDescent="0.2">
      <c r="A7" s="74"/>
      <c r="B7" s="77"/>
      <c r="C7" s="77"/>
      <c r="D7" s="77"/>
      <c r="E7" s="77"/>
      <c r="F7" s="77"/>
      <c r="G7" s="78" t="s">
        <v>57</v>
      </c>
      <c r="I7" s="74"/>
    </row>
    <row r="8" spans="1:14" x14ac:dyDescent="0.2">
      <c r="A8" s="75"/>
      <c r="B8" s="424" t="s">
        <v>36</v>
      </c>
      <c r="C8" s="425"/>
      <c r="D8" s="428" t="s">
        <v>37</v>
      </c>
      <c r="E8" s="429"/>
      <c r="F8" s="79" t="s">
        <v>38</v>
      </c>
      <c r="G8" s="80" t="s">
        <v>39</v>
      </c>
      <c r="H8" s="81"/>
      <c r="I8" s="82"/>
    </row>
    <row r="9" spans="1:14" x14ac:dyDescent="0.2">
      <c r="A9" s="75"/>
      <c r="B9" s="426"/>
      <c r="C9" s="427"/>
      <c r="D9" s="79" t="s">
        <v>40</v>
      </c>
      <c r="E9" s="83" t="s">
        <v>41</v>
      </c>
      <c r="F9" s="79" t="s">
        <v>42</v>
      </c>
      <c r="G9" s="84" t="s">
        <v>83</v>
      </c>
      <c r="H9" s="81"/>
      <c r="I9" s="82"/>
    </row>
    <row r="10" spans="1:14" ht="13.5" customHeight="1" x14ac:dyDescent="0.2">
      <c r="A10" s="75"/>
      <c r="B10" s="85" t="s">
        <v>104</v>
      </c>
      <c r="C10" s="86" t="s">
        <v>105</v>
      </c>
      <c r="D10" s="87">
        <v>168</v>
      </c>
      <c r="E10" s="88">
        <v>5</v>
      </c>
      <c r="F10" s="87">
        <v>147</v>
      </c>
      <c r="G10" s="89">
        <f t="shared" ref="G10" si="0">ROUND(F10/D10,3)</f>
        <v>0.875</v>
      </c>
      <c r="H10" s="90"/>
      <c r="I10" s="91"/>
    </row>
    <row r="11" spans="1:14" x14ac:dyDescent="0.2">
      <c r="A11" s="75"/>
      <c r="B11" s="72"/>
      <c r="C11" s="75"/>
      <c r="D11" s="75"/>
      <c r="E11" s="75"/>
      <c r="F11" s="75"/>
      <c r="G11" s="75"/>
      <c r="H11" s="75"/>
      <c r="I11" s="75"/>
    </row>
    <row r="12" spans="1:14" x14ac:dyDescent="0.2">
      <c r="A12" s="75"/>
      <c r="C12" s="75"/>
      <c r="D12" s="75"/>
      <c r="E12" s="75"/>
      <c r="F12" s="75"/>
      <c r="G12" s="75"/>
      <c r="H12" s="75"/>
      <c r="I12" s="75"/>
    </row>
    <row r="13" spans="1:14" x14ac:dyDescent="0.2">
      <c r="A13" s="74">
        <v>2</v>
      </c>
      <c r="B13" t="s">
        <v>52</v>
      </c>
      <c r="C13" s="75"/>
      <c r="D13" s="75"/>
      <c r="E13" s="75"/>
      <c r="F13" s="75"/>
      <c r="G13" s="75"/>
      <c r="H13" s="74"/>
      <c r="I13" s="74"/>
    </row>
    <row r="14" spans="1:14" x14ac:dyDescent="0.2">
      <c r="A14" s="74"/>
      <c r="B14" s="430" t="s">
        <v>94</v>
      </c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4" s="64" customFormat="1" ht="13.5" customHeight="1" x14ac:dyDescent="0.2">
      <c r="A15" s="92"/>
      <c r="B15" s="431" t="s">
        <v>106</v>
      </c>
      <c r="C15" s="431"/>
      <c r="D15" s="431"/>
      <c r="E15" s="431"/>
      <c r="F15" s="431"/>
      <c r="G15" s="431"/>
      <c r="H15" s="431"/>
      <c r="I15" s="431"/>
      <c r="J15" s="431"/>
      <c r="K15" s="431"/>
      <c r="L15" s="442"/>
      <c r="M15" s="442"/>
      <c r="N15" s="442"/>
    </row>
    <row r="16" spans="1:14" s="64" customFormat="1" ht="13.5" customHeight="1" x14ac:dyDescent="0.2">
      <c r="A16" s="92"/>
      <c r="B16" s="431" t="s">
        <v>95</v>
      </c>
      <c r="C16" s="431"/>
      <c r="D16" s="93"/>
      <c r="E16" s="93"/>
      <c r="F16" s="93"/>
      <c r="G16" s="93"/>
      <c r="H16" s="93"/>
      <c r="I16" s="93"/>
      <c r="J16" s="94"/>
      <c r="K16" s="94"/>
      <c r="L16" s="442"/>
      <c r="M16" s="442"/>
      <c r="N16" s="442"/>
    </row>
    <row r="17" spans="1:9" x14ac:dyDescent="0.2">
      <c r="A17" s="74"/>
      <c r="B17" s="432" t="s">
        <v>35</v>
      </c>
      <c r="C17" s="432"/>
      <c r="D17" s="432"/>
      <c r="E17" s="432"/>
      <c r="F17" s="432"/>
      <c r="G17" s="432"/>
      <c r="H17" s="432"/>
      <c r="I17" s="95"/>
    </row>
    <row r="18" spans="1:9" x14ac:dyDescent="0.2">
      <c r="A18" s="74"/>
      <c r="B18" s="77"/>
      <c r="C18" s="77"/>
      <c r="D18" s="77"/>
      <c r="E18" s="77"/>
      <c r="F18" s="77"/>
      <c r="G18" s="77"/>
      <c r="I18" s="78" t="s">
        <v>57</v>
      </c>
    </row>
    <row r="19" spans="1:9" ht="26" x14ac:dyDescent="0.2">
      <c r="A19" s="75"/>
      <c r="B19" s="424" t="s">
        <v>36</v>
      </c>
      <c r="C19" s="433"/>
      <c r="D19" s="428" t="s">
        <v>37</v>
      </c>
      <c r="E19" s="435"/>
      <c r="F19" s="79" t="s">
        <v>38</v>
      </c>
      <c r="G19" s="96" t="s">
        <v>39</v>
      </c>
      <c r="H19" s="97" t="s">
        <v>43</v>
      </c>
      <c r="I19" s="98" t="s">
        <v>53</v>
      </c>
    </row>
    <row r="20" spans="1:9" x14ac:dyDescent="0.2">
      <c r="A20" s="75"/>
      <c r="B20" s="426"/>
      <c r="C20" s="434"/>
      <c r="D20" s="79" t="s">
        <v>40</v>
      </c>
      <c r="E20" s="83" t="s">
        <v>41</v>
      </c>
      <c r="F20" s="79" t="s">
        <v>42</v>
      </c>
      <c r="G20" s="99" t="s">
        <v>83</v>
      </c>
      <c r="H20" s="100" t="s">
        <v>84</v>
      </c>
      <c r="I20" s="101" t="s">
        <v>85</v>
      </c>
    </row>
    <row r="21" spans="1:9" ht="13.5" customHeight="1" x14ac:dyDescent="0.2">
      <c r="A21" s="75"/>
      <c r="B21" s="85" t="s">
        <v>107</v>
      </c>
      <c r="C21" s="102" t="s">
        <v>108</v>
      </c>
      <c r="D21" s="87">
        <v>7138</v>
      </c>
      <c r="E21" s="88">
        <v>10</v>
      </c>
      <c r="F21" s="87">
        <v>3572</v>
      </c>
      <c r="G21" s="103">
        <f t="shared" ref="G21:G28" si="1">ROUND(F21/D21,3)</f>
        <v>0.5</v>
      </c>
      <c r="H21" s="87">
        <v>9636</v>
      </c>
      <c r="I21" s="103">
        <f t="shared" ref="I21:I42" si="2">ROUND(F21/H21,3)</f>
        <v>0.371</v>
      </c>
    </row>
    <row r="22" spans="1:9" ht="13.5" customHeight="1" x14ac:dyDescent="0.2">
      <c r="A22" s="75"/>
      <c r="B22" s="85" t="s">
        <v>107</v>
      </c>
      <c r="C22" s="102" t="s">
        <v>109</v>
      </c>
      <c r="D22" s="87">
        <v>6879</v>
      </c>
      <c r="E22" s="88">
        <v>10</v>
      </c>
      <c r="F22" s="87">
        <v>3443</v>
      </c>
      <c r="G22" s="103">
        <f t="shared" si="1"/>
        <v>0.501</v>
      </c>
      <c r="H22" s="87">
        <v>9287</v>
      </c>
      <c r="I22" s="103">
        <f t="shared" si="2"/>
        <v>0.371</v>
      </c>
    </row>
    <row r="23" spans="1:9" ht="13.5" customHeight="1" x14ac:dyDescent="0.2">
      <c r="A23" s="75"/>
      <c r="B23" s="85" t="s">
        <v>107</v>
      </c>
      <c r="C23" s="102" t="s">
        <v>110</v>
      </c>
      <c r="D23" s="87">
        <v>7834</v>
      </c>
      <c r="E23" s="88">
        <v>10</v>
      </c>
      <c r="F23" s="87">
        <v>3920</v>
      </c>
      <c r="G23" s="103">
        <f t="shared" si="1"/>
        <v>0.5</v>
      </c>
      <c r="H23" s="87">
        <v>10570</v>
      </c>
      <c r="I23" s="103">
        <f t="shared" si="2"/>
        <v>0.371</v>
      </c>
    </row>
    <row r="24" spans="1:9" ht="13.5" customHeight="1" x14ac:dyDescent="0.2">
      <c r="A24" s="75"/>
      <c r="B24" s="85" t="s">
        <v>107</v>
      </c>
      <c r="C24" s="102" t="s">
        <v>111</v>
      </c>
      <c r="D24" s="87">
        <v>9542</v>
      </c>
      <c r="E24" s="88">
        <v>10</v>
      </c>
      <c r="F24" s="87">
        <v>4974</v>
      </c>
      <c r="G24" s="103">
        <f t="shared" si="1"/>
        <v>0.52100000000000002</v>
      </c>
      <c r="H24" s="87">
        <v>12340</v>
      </c>
      <c r="I24" s="103">
        <f t="shared" si="2"/>
        <v>0.40300000000000002</v>
      </c>
    </row>
    <row r="25" spans="1:9" x14ac:dyDescent="0.2">
      <c r="A25" s="75"/>
      <c r="B25" s="85" t="s">
        <v>107</v>
      </c>
      <c r="C25" s="102" t="s">
        <v>112</v>
      </c>
      <c r="D25" s="87">
        <v>8335</v>
      </c>
      <c r="E25" s="88">
        <v>10</v>
      </c>
      <c r="F25" s="87">
        <v>4170</v>
      </c>
      <c r="G25" s="103">
        <f t="shared" si="1"/>
        <v>0.5</v>
      </c>
      <c r="H25" s="87">
        <v>11256</v>
      </c>
      <c r="I25" s="103">
        <f t="shared" si="2"/>
        <v>0.37</v>
      </c>
    </row>
    <row r="26" spans="1:9" ht="13.5" customHeight="1" x14ac:dyDescent="0.2">
      <c r="A26" s="75"/>
      <c r="B26" s="85" t="s">
        <v>107</v>
      </c>
      <c r="C26" s="102" t="s">
        <v>113</v>
      </c>
      <c r="D26" s="87">
        <v>14057</v>
      </c>
      <c r="E26" s="88">
        <v>10</v>
      </c>
      <c r="F26" s="87">
        <v>7038</v>
      </c>
      <c r="G26" s="103">
        <f t="shared" si="1"/>
        <v>0.501</v>
      </c>
      <c r="H26" s="87">
        <v>18972</v>
      </c>
      <c r="I26" s="103">
        <f t="shared" si="2"/>
        <v>0.371</v>
      </c>
    </row>
    <row r="27" spans="1:9" ht="13.5" customHeight="1" x14ac:dyDescent="0.2">
      <c r="A27" s="75"/>
      <c r="B27" s="85" t="s">
        <v>107</v>
      </c>
      <c r="C27" s="102" t="s">
        <v>114</v>
      </c>
      <c r="D27" s="87">
        <v>13564</v>
      </c>
      <c r="E27" s="88">
        <v>10</v>
      </c>
      <c r="F27" s="87">
        <v>6789</v>
      </c>
      <c r="G27" s="103">
        <f t="shared" si="1"/>
        <v>0.501</v>
      </c>
      <c r="H27" s="87">
        <v>18307</v>
      </c>
      <c r="I27" s="103">
        <f t="shared" si="2"/>
        <v>0.371</v>
      </c>
    </row>
    <row r="28" spans="1:9" x14ac:dyDescent="0.2">
      <c r="A28" s="75"/>
      <c r="B28" s="85" t="s">
        <v>107</v>
      </c>
      <c r="C28" s="102" t="s">
        <v>115</v>
      </c>
      <c r="D28" s="87">
        <v>3498</v>
      </c>
      <c r="E28" s="88">
        <v>10</v>
      </c>
      <c r="F28" s="87">
        <v>1751</v>
      </c>
      <c r="G28" s="103">
        <f t="shared" si="1"/>
        <v>0.501</v>
      </c>
      <c r="H28" s="87">
        <v>4721</v>
      </c>
      <c r="I28" s="103">
        <f t="shared" si="2"/>
        <v>0.371</v>
      </c>
    </row>
    <row r="29" spans="1:9" ht="13.5" customHeight="1" x14ac:dyDescent="0.2">
      <c r="A29" s="75"/>
      <c r="B29" s="85" t="s">
        <v>107</v>
      </c>
      <c r="C29" s="102" t="s">
        <v>116</v>
      </c>
      <c r="D29" s="87">
        <v>5416</v>
      </c>
      <c r="E29" s="88">
        <v>10</v>
      </c>
      <c r="F29" s="87">
        <v>2711</v>
      </c>
      <c r="G29" s="103">
        <f>ROUND(F29/D29,3)</f>
        <v>0.501</v>
      </c>
      <c r="H29" s="87">
        <v>7313</v>
      </c>
      <c r="I29" s="103">
        <f t="shared" si="2"/>
        <v>0.371</v>
      </c>
    </row>
    <row r="30" spans="1:9" x14ac:dyDescent="0.2">
      <c r="A30" s="75"/>
      <c r="B30" s="85" t="s">
        <v>107</v>
      </c>
      <c r="C30" s="102" t="s">
        <v>117</v>
      </c>
      <c r="D30" s="87">
        <v>12846</v>
      </c>
      <c r="E30" s="88">
        <v>10</v>
      </c>
      <c r="F30" s="87">
        <v>6430</v>
      </c>
      <c r="G30" s="103">
        <f t="shared" ref="G30:G42" si="3">ROUND(F30/D30,3)</f>
        <v>0.501</v>
      </c>
      <c r="H30" s="87">
        <v>17346</v>
      </c>
      <c r="I30" s="103">
        <f t="shared" si="2"/>
        <v>0.371</v>
      </c>
    </row>
    <row r="31" spans="1:9" ht="13.5" customHeight="1" x14ac:dyDescent="0.2">
      <c r="A31" s="75"/>
      <c r="B31" s="85" t="s">
        <v>107</v>
      </c>
      <c r="C31" s="102" t="s">
        <v>118</v>
      </c>
      <c r="D31" s="87">
        <v>10000</v>
      </c>
      <c r="E31" s="88">
        <v>10</v>
      </c>
      <c r="F31" s="87">
        <v>5006</v>
      </c>
      <c r="G31" s="103">
        <f>ROUND(F31/D31,3)</f>
        <v>0.501</v>
      </c>
      <c r="H31" s="87">
        <v>13495</v>
      </c>
      <c r="I31" s="103">
        <f t="shared" si="2"/>
        <v>0.371</v>
      </c>
    </row>
    <row r="32" spans="1:9" x14ac:dyDescent="0.2">
      <c r="A32" s="75"/>
      <c r="B32" s="85" t="s">
        <v>107</v>
      </c>
      <c r="C32" s="102" t="s">
        <v>119</v>
      </c>
      <c r="D32" s="87">
        <v>4434</v>
      </c>
      <c r="E32" s="88">
        <v>10</v>
      </c>
      <c r="F32" s="87">
        <v>2219</v>
      </c>
      <c r="G32" s="103">
        <f>ROUND(F32/D32,3)</f>
        <v>0.5</v>
      </c>
      <c r="H32" s="87">
        <v>5986</v>
      </c>
      <c r="I32" s="103">
        <f>ROUND(F32/H32,3)</f>
        <v>0.371</v>
      </c>
    </row>
    <row r="33" spans="1:9" ht="13.5" customHeight="1" x14ac:dyDescent="0.2">
      <c r="A33" s="75"/>
      <c r="B33" s="85" t="s">
        <v>107</v>
      </c>
      <c r="C33" s="102" t="s">
        <v>120</v>
      </c>
      <c r="D33" s="87">
        <v>28862</v>
      </c>
      <c r="E33" s="88">
        <v>10</v>
      </c>
      <c r="F33" s="87">
        <v>14430</v>
      </c>
      <c r="G33" s="103">
        <f t="shared" si="3"/>
        <v>0.5</v>
      </c>
      <c r="H33" s="87">
        <v>38952</v>
      </c>
      <c r="I33" s="103">
        <f t="shared" si="2"/>
        <v>0.37</v>
      </c>
    </row>
    <row r="34" spans="1:9" ht="13.5" customHeight="1" x14ac:dyDescent="0.2">
      <c r="A34" s="75"/>
      <c r="B34" s="85" t="s">
        <v>104</v>
      </c>
      <c r="C34" s="102" t="s">
        <v>121</v>
      </c>
      <c r="D34" s="87">
        <v>6134</v>
      </c>
      <c r="E34" s="88">
        <v>5</v>
      </c>
      <c r="F34" s="87">
        <v>4095</v>
      </c>
      <c r="G34" s="103">
        <f t="shared" si="3"/>
        <v>0.66800000000000004</v>
      </c>
      <c r="H34" s="87">
        <v>11027</v>
      </c>
      <c r="I34" s="103">
        <f t="shared" si="2"/>
        <v>0.371</v>
      </c>
    </row>
    <row r="35" spans="1:9" x14ac:dyDescent="0.2">
      <c r="A35" s="75"/>
      <c r="B35" s="85" t="s">
        <v>104</v>
      </c>
      <c r="C35" s="102" t="s">
        <v>122</v>
      </c>
      <c r="D35" s="87">
        <v>8769</v>
      </c>
      <c r="E35" s="88">
        <v>5</v>
      </c>
      <c r="F35" s="87">
        <v>5956</v>
      </c>
      <c r="G35" s="103">
        <f t="shared" si="3"/>
        <v>0.67900000000000005</v>
      </c>
      <c r="H35" s="87">
        <v>15200</v>
      </c>
      <c r="I35" s="103">
        <f t="shared" si="2"/>
        <v>0.39200000000000002</v>
      </c>
    </row>
    <row r="36" spans="1:9" ht="13.5" customHeight="1" x14ac:dyDescent="0.2">
      <c r="A36" s="75"/>
      <c r="B36" s="85" t="s">
        <v>104</v>
      </c>
      <c r="C36" s="102" t="s">
        <v>123</v>
      </c>
      <c r="D36" s="87">
        <v>4085</v>
      </c>
      <c r="E36" s="88">
        <v>5</v>
      </c>
      <c r="F36" s="87">
        <v>2726</v>
      </c>
      <c r="G36" s="103">
        <f t="shared" si="3"/>
        <v>0.66700000000000004</v>
      </c>
      <c r="H36" s="87">
        <v>7350</v>
      </c>
      <c r="I36" s="103">
        <f t="shared" si="2"/>
        <v>0.371</v>
      </c>
    </row>
    <row r="37" spans="1:9" x14ac:dyDescent="0.2">
      <c r="A37" s="75"/>
      <c r="B37" s="85" t="s">
        <v>104</v>
      </c>
      <c r="C37" s="102" t="s">
        <v>124</v>
      </c>
      <c r="D37" s="87">
        <v>490</v>
      </c>
      <c r="E37" s="88">
        <v>5</v>
      </c>
      <c r="F37" s="87">
        <v>327</v>
      </c>
      <c r="G37" s="103">
        <f t="shared" si="3"/>
        <v>0.66700000000000004</v>
      </c>
      <c r="H37" s="87">
        <v>883</v>
      </c>
      <c r="I37" s="103">
        <f t="shared" si="2"/>
        <v>0.37</v>
      </c>
    </row>
    <row r="38" spans="1:9" x14ac:dyDescent="0.2">
      <c r="A38" s="75"/>
      <c r="B38" s="85" t="s">
        <v>104</v>
      </c>
      <c r="C38" s="102" t="s">
        <v>125</v>
      </c>
      <c r="D38" s="87">
        <v>7286</v>
      </c>
      <c r="E38" s="88">
        <v>5</v>
      </c>
      <c r="F38" s="87">
        <v>4855</v>
      </c>
      <c r="G38" s="103">
        <f t="shared" si="3"/>
        <v>0.66600000000000004</v>
      </c>
      <c r="H38" s="87">
        <v>13135</v>
      </c>
      <c r="I38" s="103">
        <f t="shared" si="2"/>
        <v>0.37</v>
      </c>
    </row>
    <row r="39" spans="1:9" x14ac:dyDescent="0.2">
      <c r="A39" s="75"/>
      <c r="B39" s="85" t="s">
        <v>104</v>
      </c>
      <c r="C39" s="102" t="s">
        <v>126</v>
      </c>
      <c r="D39" s="87">
        <v>6171</v>
      </c>
      <c r="E39" s="88">
        <v>5</v>
      </c>
      <c r="F39" s="87">
        <v>4124</v>
      </c>
      <c r="G39" s="103">
        <f t="shared" si="3"/>
        <v>0.66800000000000004</v>
      </c>
      <c r="H39" s="87">
        <v>11074</v>
      </c>
      <c r="I39" s="103">
        <f t="shared" si="2"/>
        <v>0.372</v>
      </c>
    </row>
    <row r="40" spans="1:9" x14ac:dyDescent="0.2">
      <c r="A40" s="75"/>
      <c r="B40" s="85" t="s">
        <v>104</v>
      </c>
      <c r="C40" s="102" t="s">
        <v>127</v>
      </c>
      <c r="D40" s="87">
        <v>19989</v>
      </c>
      <c r="E40" s="88">
        <v>5</v>
      </c>
      <c r="F40" s="87">
        <v>14997</v>
      </c>
      <c r="G40" s="103">
        <f t="shared" si="3"/>
        <v>0.75</v>
      </c>
      <c r="H40" s="87">
        <v>26983</v>
      </c>
      <c r="I40" s="103">
        <f t="shared" si="2"/>
        <v>0.55600000000000005</v>
      </c>
    </row>
    <row r="41" spans="1:9" x14ac:dyDescent="0.2">
      <c r="A41" s="75"/>
      <c r="B41" s="85" t="s">
        <v>104</v>
      </c>
      <c r="C41" s="102" t="s">
        <v>128</v>
      </c>
      <c r="D41" s="87">
        <v>5421</v>
      </c>
      <c r="E41" s="88">
        <v>5</v>
      </c>
      <c r="F41" s="87">
        <v>3917</v>
      </c>
      <c r="G41" s="103">
        <f t="shared" si="3"/>
        <v>0.72299999999999998</v>
      </c>
      <c r="H41" s="87">
        <v>8125</v>
      </c>
      <c r="I41" s="103">
        <f t="shared" si="2"/>
        <v>0.48199999999999998</v>
      </c>
    </row>
    <row r="42" spans="1:9" x14ac:dyDescent="0.2">
      <c r="A42" s="75"/>
      <c r="B42" s="85" t="s">
        <v>104</v>
      </c>
      <c r="C42" s="102" t="s">
        <v>129</v>
      </c>
      <c r="D42" s="87">
        <v>888</v>
      </c>
      <c r="E42" s="88">
        <v>5</v>
      </c>
      <c r="F42" s="87">
        <v>592</v>
      </c>
      <c r="G42" s="103">
        <f t="shared" si="3"/>
        <v>0.66700000000000004</v>
      </c>
      <c r="H42" s="87">
        <v>1598</v>
      </c>
      <c r="I42" s="103">
        <f t="shared" si="2"/>
        <v>0.37</v>
      </c>
    </row>
    <row r="43" spans="1:9" x14ac:dyDescent="0.2">
      <c r="A43" s="75"/>
      <c r="B43" s="72" t="s">
        <v>44</v>
      </c>
      <c r="C43" s="75"/>
      <c r="D43" s="75"/>
      <c r="E43" s="75"/>
      <c r="F43" s="75"/>
      <c r="G43" s="75"/>
      <c r="H43" s="75"/>
      <c r="I43" s="75"/>
    </row>
    <row r="44" spans="1:9" x14ac:dyDescent="0.2">
      <c r="A44" s="75"/>
      <c r="B44" s="72" t="s">
        <v>130</v>
      </c>
      <c r="C44" s="75"/>
      <c r="D44" s="75"/>
      <c r="E44" s="75"/>
      <c r="F44" s="75"/>
      <c r="G44" s="75"/>
      <c r="H44" s="75"/>
      <c r="I44" s="75"/>
    </row>
    <row r="45" spans="1:9" ht="13.5" customHeight="1" x14ac:dyDescent="0.2">
      <c r="A45" s="75"/>
      <c r="B45" s="104" t="s">
        <v>99</v>
      </c>
      <c r="D45" s="105"/>
      <c r="E45" s="75"/>
      <c r="F45" s="105"/>
      <c r="G45" s="91"/>
      <c r="H45" s="105"/>
      <c r="I45" s="91"/>
    </row>
    <row r="46" spans="1:9" ht="13.5" customHeight="1" x14ac:dyDescent="0.2">
      <c r="A46" s="75"/>
      <c r="B46" s="104"/>
      <c r="D46" s="105"/>
      <c r="E46" s="75"/>
      <c r="F46" s="105"/>
      <c r="G46" s="91"/>
      <c r="H46" s="105"/>
      <c r="I46" s="91"/>
    </row>
    <row r="47" spans="1:9" x14ac:dyDescent="0.2">
      <c r="A47" s="75"/>
      <c r="B47" s="72"/>
      <c r="C47" s="75"/>
      <c r="D47" s="75"/>
      <c r="E47" s="75"/>
      <c r="F47" s="75"/>
      <c r="G47" s="75"/>
      <c r="H47" s="75"/>
      <c r="I47" s="75"/>
    </row>
    <row r="48" spans="1:9" x14ac:dyDescent="0.2">
      <c r="A48" s="74">
        <v>3</v>
      </c>
      <c r="B48" t="s">
        <v>55</v>
      </c>
      <c r="C48" s="75"/>
      <c r="D48" s="75"/>
      <c r="E48" s="75"/>
      <c r="F48" s="75"/>
      <c r="G48" s="75"/>
      <c r="H48" s="74"/>
      <c r="I48" s="74"/>
    </row>
    <row r="49" spans="1:13" ht="15" customHeight="1" x14ac:dyDescent="0.2">
      <c r="A49" s="74"/>
      <c r="B49" t="s">
        <v>56</v>
      </c>
      <c r="C49" s="75"/>
      <c r="D49" s="75"/>
      <c r="E49" s="75"/>
      <c r="F49" s="75"/>
      <c r="G49" s="75"/>
      <c r="H49" s="74"/>
      <c r="I49" s="74"/>
    </row>
    <row r="50" spans="1:13" ht="13.5" customHeight="1" x14ac:dyDescent="0.2">
      <c r="A50" s="74"/>
      <c r="B50" s="418" t="s">
        <v>96</v>
      </c>
      <c r="C50" s="419"/>
      <c r="D50" s="419"/>
      <c r="E50" s="419"/>
      <c r="F50" s="419"/>
      <c r="G50" s="419"/>
      <c r="H50" s="419"/>
      <c r="I50" s="420"/>
      <c r="J50" s="420"/>
      <c r="K50" s="420"/>
    </row>
    <row r="51" spans="1:13" ht="13.5" customHeight="1" x14ac:dyDescent="0.2">
      <c r="A51" s="74"/>
      <c r="B51" s="418" t="s">
        <v>131</v>
      </c>
      <c r="C51" s="419"/>
      <c r="D51" s="419"/>
      <c r="E51" s="419"/>
      <c r="F51" s="419"/>
      <c r="G51" s="419"/>
      <c r="H51" s="419"/>
      <c r="I51" s="420"/>
      <c r="J51" s="420"/>
      <c r="K51" s="420"/>
    </row>
    <row r="52" spans="1:13" ht="15" customHeight="1" x14ac:dyDescent="0.2">
      <c r="A52" s="74"/>
      <c r="B52" t="s">
        <v>90</v>
      </c>
      <c r="C52" s="75"/>
      <c r="D52" s="75"/>
      <c r="E52" s="75"/>
      <c r="F52" s="75"/>
      <c r="G52" s="75"/>
      <c r="H52" s="74"/>
      <c r="I52" s="74"/>
    </row>
    <row r="53" spans="1:13" ht="13.5" customHeight="1" x14ac:dyDescent="0.2">
      <c r="A53" s="74"/>
      <c r="B53" s="418" t="s">
        <v>132</v>
      </c>
      <c r="C53" s="419"/>
      <c r="D53" s="419"/>
      <c r="E53" s="419"/>
      <c r="F53" s="419"/>
      <c r="G53" s="419"/>
      <c r="H53" s="419"/>
      <c r="I53" s="420"/>
      <c r="J53" s="420"/>
      <c r="K53" s="420"/>
    </row>
    <row r="54" spans="1:13" ht="13.5" customHeight="1" x14ac:dyDescent="0.2">
      <c r="A54" s="74"/>
      <c r="B54" s="418" t="s">
        <v>133</v>
      </c>
      <c r="C54" s="419"/>
      <c r="D54" s="419"/>
      <c r="E54" s="419"/>
      <c r="F54" s="419"/>
      <c r="G54" s="419"/>
      <c r="H54" s="419"/>
      <c r="I54" s="420"/>
      <c r="J54" s="420"/>
      <c r="K54" s="420"/>
    </row>
    <row r="55" spans="1:13" x14ac:dyDescent="0.2">
      <c r="A55" s="74"/>
      <c r="B55" s="432" t="s">
        <v>35</v>
      </c>
      <c r="C55" s="432"/>
      <c r="D55" s="432"/>
      <c r="E55" s="432"/>
      <c r="F55" s="432"/>
      <c r="G55" s="432"/>
      <c r="H55" s="432"/>
      <c r="I55" s="106"/>
    </row>
    <row r="56" spans="1:13" x14ac:dyDescent="0.2">
      <c r="A56" s="74"/>
      <c r="B56" s="77"/>
      <c r="C56" s="77"/>
      <c r="D56" s="77"/>
      <c r="E56" s="77"/>
      <c r="F56" s="77"/>
      <c r="G56" s="77"/>
      <c r="I56" s="78" t="s">
        <v>57</v>
      </c>
    </row>
    <row r="57" spans="1:13" ht="26" x14ac:dyDescent="0.2">
      <c r="A57" s="75"/>
      <c r="B57" s="424" t="s">
        <v>36</v>
      </c>
      <c r="C57" s="433"/>
      <c r="D57" s="428" t="s">
        <v>37</v>
      </c>
      <c r="E57" s="429"/>
      <c r="F57" s="79" t="s">
        <v>38</v>
      </c>
      <c r="G57" s="96" t="s">
        <v>39</v>
      </c>
      <c r="H57" s="97" t="s">
        <v>43</v>
      </c>
      <c r="I57" s="98" t="s">
        <v>53</v>
      </c>
    </row>
    <row r="58" spans="1:13" x14ac:dyDescent="0.2">
      <c r="A58" s="75"/>
      <c r="B58" s="426"/>
      <c r="C58" s="434"/>
      <c r="D58" s="79" t="s">
        <v>40</v>
      </c>
      <c r="E58" s="83" t="s">
        <v>41</v>
      </c>
      <c r="F58" s="79" t="s">
        <v>42</v>
      </c>
      <c r="G58" s="99" t="s">
        <v>83</v>
      </c>
      <c r="H58" s="100" t="s">
        <v>84</v>
      </c>
      <c r="I58" s="101" t="s">
        <v>85</v>
      </c>
    </row>
    <row r="59" spans="1:13" ht="13.5" customHeight="1" x14ac:dyDescent="0.2">
      <c r="A59" s="75"/>
      <c r="B59" s="85" t="s">
        <v>92</v>
      </c>
      <c r="C59" s="102" t="s">
        <v>108</v>
      </c>
      <c r="D59" s="87">
        <v>5380</v>
      </c>
      <c r="E59" s="88">
        <v>10</v>
      </c>
      <c r="F59" s="87">
        <v>3549</v>
      </c>
      <c r="G59" s="103">
        <f t="shared" ref="G59:G61" si="4">ROUND(F59/D59,3)</f>
        <v>0.66</v>
      </c>
      <c r="H59" s="87">
        <v>5380</v>
      </c>
      <c r="I59" s="103">
        <f t="shared" ref="I59:I61" si="5">ROUND(F59/H59,3)</f>
        <v>0.66</v>
      </c>
    </row>
    <row r="60" spans="1:13" ht="13.5" customHeight="1" x14ac:dyDescent="0.2">
      <c r="A60" s="75"/>
      <c r="B60" s="85" t="s">
        <v>92</v>
      </c>
      <c r="C60" s="102" t="s">
        <v>109</v>
      </c>
      <c r="D60" s="87">
        <v>3262</v>
      </c>
      <c r="E60" s="88">
        <v>10</v>
      </c>
      <c r="F60" s="87">
        <v>2122</v>
      </c>
      <c r="G60" s="103">
        <f t="shared" si="4"/>
        <v>0.65100000000000002</v>
      </c>
      <c r="H60" s="87">
        <v>3262</v>
      </c>
      <c r="I60" s="103">
        <f t="shared" si="5"/>
        <v>0.65100000000000002</v>
      </c>
      <c r="L60" s="443" t="s">
        <v>134</v>
      </c>
      <c r="M60" s="441" t="s">
        <v>97</v>
      </c>
    </row>
    <row r="61" spans="1:13" ht="13.5" customHeight="1" x14ac:dyDescent="0.2">
      <c r="A61" s="75"/>
      <c r="B61" s="85" t="s">
        <v>107</v>
      </c>
      <c r="C61" s="102" t="s">
        <v>108</v>
      </c>
      <c r="D61" s="87">
        <v>5430</v>
      </c>
      <c r="E61" s="88">
        <v>10</v>
      </c>
      <c r="F61" s="87">
        <v>3585</v>
      </c>
      <c r="G61" s="103">
        <f t="shared" si="4"/>
        <v>0.66</v>
      </c>
      <c r="H61" s="87">
        <v>5430</v>
      </c>
      <c r="I61" s="103">
        <f t="shared" si="5"/>
        <v>0.66</v>
      </c>
      <c r="L61" s="443"/>
    </row>
    <row r="62" spans="1:13" ht="13.5" customHeight="1" x14ac:dyDescent="0.2">
      <c r="A62" s="75"/>
      <c r="B62" s="85" t="s">
        <v>107</v>
      </c>
      <c r="C62" s="102" t="s">
        <v>117</v>
      </c>
      <c r="D62" s="87">
        <v>4348</v>
      </c>
      <c r="E62" s="88">
        <v>10</v>
      </c>
      <c r="F62" s="87">
        <v>2711</v>
      </c>
      <c r="G62" s="103">
        <f>ROUND(F62/D62,3)</f>
        <v>0.624</v>
      </c>
      <c r="H62" s="87">
        <v>4348</v>
      </c>
      <c r="I62" s="103">
        <f>ROUND(F62/H62,3)</f>
        <v>0.624</v>
      </c>
      <c r="L62" s="443" t="s">
        <v>134</v>
      </c>
      <c r="M62" s="441" t="s">
        <v>97</v>
      </c>
    </row>
    <row r="63" spans="1:13" ht="13.5" customHeight="1" x14ac:dyDescent="0.2">
      <c r="A63" s="75"/>
      <c r="B63" s="85" t="s">
        <v>107</v>
      </c>
      <c r="C63" s="102" t="s">
        <v>135</v>
      </c>
      <c r="D63" s="87">
        <v>13024</v>
      </c>
      <c r="E63" s="88">
        <v>10</v>
      </c>
      <c r="F63" s="87">
        <v>8591</v>
      </c>
      <c r="G63" s="103">
        <f>ROUND(F63/D63,3)</f>
        <v>0.66</v>
      </c>
      <c r="H63" s="87">
        <v>13024</v>
      </c>
      <c r="I63" s="103">
        <f>ROUND(F63/H63,3)</f>
        <v>0.66</v>
      </c>
      <c r="L63" s="443"/>
    </row>
    <row r="64" spans="1:13" ht="13.5" customHeight="1" x14ac:dyDescent="0.2">
      <c r="A64" s="75"/>
      <c r="B64" s="85" t="s">
        <v>107</v>
      </c>
      <c r="C64" s="102" t="s">
        <v>136</v>
      </c>
      <c r="D64" s="87">
        <v>6346</v>
      </c>
      <c r="E64" s="88">
        <v>10</v>
      </c>
      <c r="F64" s="87">
        <v>4186</v>
      </c>
      <c r="G64" s="103">
        <f t="shared" ref="G64:G72" si="6">ROUND(F64/D64,3)</f>
        <v>0.66</v>
      </c>
      <c r="H64" s="87">
        <v>6346</v>
      </c>
      <c r="I64" s="103">
        <f t="shared" ref="I64:I72" si="7">ROUND(F64/H64,3)</f>
        <v>0.66</v>
      </c>
      <c r="L64" s="443"/>
    </row>
    <row r="65" spans="1:13" ht="13.5" customHeight="1" x14ac:dyDescent="0.2">
      <c r="A65" s="75"/>
      <c r="B65" s="85" t="s">
        <v>107</v>
      </c>
      <c r="C65" s="102" t="s">
        <v>98</v>
      </c>
      <c r="D65" s="87">
        <v>28000</v>
      </c>
      <c r="E65" s="88">
        <v>10</v>
      </c>
      <c r="F65" s="87">
        <v>14000</v>
      </c>
      <c r="G65" s="103">
        <f t="shared" si="6"/>
        <v>0.5</v>
      </c>
      <c r="H65" s="87">
        <v>28000</v>
      </c>
      <c r="I65" s="103">
        <f t="shared" si="7"/>
        <v>0.5</v>
      </c>
      <c r="L65" s="443"/>
    </row>
    <row r="66" spans="1:13" ht="13.5" customHeight="1" x14ac:dyDescent="0.2">
      <c r="A66" s="75"/>
      <c r="B66" s="85" t="s">
        <v>107</v>
      </c>
      <c r="C66" s="102" t="s">
        <v>137</v>
      </c>
      <c r="D66" s="87">
        <v>29000</v>
      </c>
      <c r="E66" s="88">
        <v>10</v>
      </c>
      <c r="F66" s="87">
        <v>14500</v>
      </c>
      <c r="G66" s="103">
        <f t="shared" si="6"/>
        <v>0.5</v>
      </c>
      <c r="H66" s="87">
        <v>29000</v>
      </c>
      <c r="I66" s="103">
        <f t="shared" si="7"/>
        <v>0.5</v>
      </c>
      <c r="L66" s="443"/>
    </row>
    <row r="67" spans="1:13" ht="13.5" customHeight="1" x14ac:dyDescent="0.2">
      <c r="A67" s="75"/>
      <c r="B67" s="85" t="s">
        <v>93</v>
      </c>
      <c r="C67" s="102" t="s">
        <v>121</v>
      </c>
      <c r="D67" s="87">
        <v>8303</v>
      </c>
      <c r="E67" s="88">
        <v>5</v>
      </c>
      <c r="F67" s="87">
        <v>6840</v>
      </c>
      <c r="G67" s="103">
        <f t="shared" si="6"/>
        <v>0.82399999999999995</v>
      </c>
      <c r="H67" s="87">
        <v>8303</v>
      </c>
      <c r="I67" s="103">
        <f t="shared" si="7"/>
        <v>0.82399999999999995</v>
      </c>
      <c r="L67" s="443"/>
    </row>
    <row r="68" spans="1:13" ht="13.5" customHeight="1" x14ac:dyDescent="0.2">
      <c r="A68" s="75"/>
      <c r="B68" s="85" t="s">
        <v>93</v>
      </c>
      <c r="C68" s="102" t="s">
        <v>122</v>
      </c>
      <c r="D68" s="87">
        <v>9692</v>
      </c>
      <c r="E68" s="88">
        <v>5</v>
      </c>
      <c r="F68" s="87">
        <v>7464</v>
      </c>
      <c r="G68" s="103">
        <f t="shared" si="6"/>
        <v>0.77</v>
      </c>
      <c r="H68" s="87">
        <v>9692</v>
      </c>
      <c r="I68" s="103">
        <f t="shared" si="7"/>
        <v>0.77</v>
      </c>
      <c r="L68" s="443" t="s">
        <v>134</v>
      </c>
      <c r="M68" s="441" t="s">
        <v>97</v>
      </c>
    </row>
    <row r="69" spans="1:13" ht="13.5" customHeight="1" x14ac:dyDescent="0.2">
      <c r="A69" s="75"/>
      <c r="B69" s="85" t="s">
        <v>104</v>
      </c>
      <c r="C69" s="102" t="s">
        <v>122</v>
      </c>
      <c r="D69" s="87">
        <v>45</v>
      </c>
      <c r="E69" s="88">
        <v>5</v>
      </c>
      <c r="F69" s="87">
        <v>30</v>
      </c>
      <c r="G69" s="103">
        <f>ROUND(F69/D69,3)</f>
        <v>0.66700000000000004</v>
      </c>
      <c r="H69" s="87">
        <v>61</v>
      </c>
      <c r="I69" s="103">
        <f>ROUND(F69/H69,3)</f>
        <v>0.49199999999999999</v>
      </c>
    </row>
    <row r="70" spans="1:13" ht="13.5" customHeight="1" x14ac:dyDescent="0.2">
      <c r="A70" s="75"/>
      <c r="B70" s="85" t="s">
        <v>104</v>
      </c>
      <c r="C70" s="102" t="s">
        <v>123</v>
      </c>
      <c r="D70" s="87">
        <v>11552</v>
      </c>
      <c r="E70" s="88">
        <v>5</v>
      </c>
      <c r="F70" s="87">
        <v>8642</v>
      </c>
      <c r="G70" s="103">
        <f t="shared" si="6"/>
        <v>0.748</v>
      </c>
      <c r="H70" s="87">
        <v>14549</v>
      </c>
      <c r="I70" s="103">
        <f t="shared" si="7"/>
        <v>0.59399999999999997</v>
      </c>
      <c r="L70" s="443" t="s">
        <v>134</v>
      </c>
      <c r="M70" s="441" t="s">
        <v>97</v>
      </c>
    </row>
    <row r="71" spans="1:13" ht="13.5" customHeight="1" x14ac:dyDescent="0.2">
      <c r="A71" s="75"/>
      <c r="B71" s="85" t="s">
        <v>104</v>
      </c>
      <c r="C71" s="102" t="s">
        <v>124</v>
      </c>
      <c r="D71" s="87">
        <v>11250</v>
      </c>
      <c r="E71" s="88">
        <v>5</v>
      </c>
      <c r="F71" s="87">
        <v>7500</v>
      </c>
      <c r="G71" s="103">
        <f t="shared" si="6"/>
        <v>0.66700000000000004</v>
      </c>
      <c r="H71" s="87">
        <v>15000</v>
      </c>
      <c r="I71" s="103">
        <f t="shared" si="7"/>
        <v>0.5</v>
      </c>
    </row>
    <row r="72" spans="1:13" ht="13.5" customHeight="1" x14ac:dyDescent="0.2">
      <c r="A72" s="75"/>
      <c r="B72" s="85" t="s">
        <v>104</v>
      </c>
      <c r="C72" s="102" t="s">
        <v>125</v>
      </c>
      <c r="D72" s="87">
        <v>4083</v>
      </c>
      <c r="E72" s="88">
        <v>5</v>
      </c>
      <c r="F72" s="87">
        <v>2720</v>
      </c>
      <c r="G72" s="103">
        <f t="shared" si="6"/>
        <v>0.66600000000000004</v>
      </c>
      <c r="H72" s="87">
        <v>5460</v>
      </c>
      <c r="I72" s="103">
        <f t="shared" si="7"/>
        <v>0.498</v>
      </c>
    </row>
    <row r="73" spans="1:13" ht="13.5" customHeight="1" x14ac:dyDescent="0.2">
      <c r="A73" s="75"/>
      <c r="B73" s="85" t="s">
        <v>104</v>
      </c>
      <c r="C73" s="102" t="s">
        <v>105</v>
      </c>
      <c r="D73" s="87">
        <v>16866</v>
      </c>
      <c r="E73" s="88">
        <v>5</v>
      </c>
      <c r="F73" s="87">
        <v>12649</v>
      </c>
      <c r="G73" s="103">
        <f>ROUND(F73/D73,3)</f>
        <v>0.75</v>
      </c>
      <c r="H73" s="87">
        <v>16866</v>
      </c>
      <c r="I73" s="103">
        <f>ROUND(F73/H73,3)</f>
        <v>0.75</v>
      </c>
    </row>
    <row r="74" spans="1:13" ht="13.5" customHeight="1" x14ac:dyDescent="0.2">
      <c r="A74" s="75"/>
      <c r="B74" s="85" t="s">
        <v>104</v>
      </c>
      <c r="C74" s="102" t="s">
        <v>126</v>
      </c>
      <c r="D74" s="87">
        <v>10827</v>
      </c>
      <c r="E74" s="88">
        <v>5</v>
      </c>
      <c r="F74" s="87">
        <v>8645</v>
      </c>
      <c r="G74" s="103">
        <f>ROUND(F74/D74,3)</f>
        <v>0.79800000000000004</v>
      </c>
      <c r="H74" s="87">
        <v>13148</v>
      </c>
      <c r="I74" s="103">
        <f>ROUND(F74/H74,3)</f>
        <v>0.65800000000000003</v>
      </c>
      <c r="L74" s="443" t="s">
        <v>134</v>
      </c>
      <c r="M74" s="441" t="s">
        <v>97</v>
      </c>
    </row>
    <row r="75" spans="1:13" ht="13.5" customHeight="1" x14ac:dyDescent="0.2">
      <c r="A75" s="75"/>
      <c r="B75" s="85" t="s">
        <v>104</v>
      </c>
      <c r="C75" s="102" t="s">
        <v>138</v>
      </c>
      <c r="D75" s="87">
        <v>1581</v>
      </c>
      <c r="E75" s="88">
        <v>5</v>
      </c>
      <c r="F75" s="87">
        <v>1303</v>
      </c>
      <c r="G75" s="103">
        <f>ROUND(F75/D75,3)</f>
        <v>0.82399999999999995</v>
      </c>
      <c r="H75" s="87">
        <v>1581</v>
      </c>
      <c r="I75" s="103">
        <f>ROUND(F75/H75,3)</f>
        <v>0.82399999999999995</v>
      </c>
    </row>
    <row r="76" spans="1:13" ht="13.5" customHeight="1" x14ac:dyDescent="0.2">
      <c r="A76" s="75"/>
      <c r="B76" s="85" t="s">
        <v>104</v>
      </c>
      <c r="C76" s="102" t="s">
        <v>139</v>
      </c>
      <c r="D76" s="87">
        <v>6307</v>
      </c>
      <c r="E76" s="88">
        <v>5</v>
      </c>
      <c r="F76" s="87">
        <v>5198</v>
      </c>
      <c r="G76" s="103">
        <f t="shared" ref="G76:G78" si="8">ROUND(F76/D76,3)</f>
        <v>0.82399999999999995</v>
      </c>
      <c r="H76" s="87">
        <v>6328</v>
      </c>
      <c r="I76" s="103">
        <f t="shared" ref="I76:I78" si="9">ROUND(F76/H76,3)</f>
        <v>0.82099999999999995</v>
      </c>
    </row>
    <row r="77" spans="1:13" ht="13.5" customHeight="1" x14ac:dyDescent="0.2">
      <c r="A77" s="75"/>
      <c r="B77" s="85" t="s">
        <v>104</v>
      </c>
      <c r="C77" s="102" t="s">
        <v>140</v>
      </c>
      <c r="D77" s="87">
        <v>19938</v>
      </c>
      <c r="E77" s="88">
        <v>5</v>
      </c>
      <c r="F77" s="87">
        <v>16429</v>
      </c>
      <c r="G77" s="103">
        <f t="shared" si="8"/>
        <v>0.82399999999999995</v>
      </c>
      <c r="H77" s="87">
        <v>19938</v>
      </c>
      <c r="I77" s="103">
        <f t="shared" si="9"/>
        <v>0.82399999999999995</v>
      </c>
    </row>
    <row r="78" spans="1:13" ht="13.5" customHeight="1" x14ac:dyDescent="0.2">
      <c r="A78" s="75"/>
      <c r="B78" s="85" t="s">
        <v>104</v>
      </c>
      <c r="C78" s="102" t="s">
        <v>129</v>
      </c>
      <c r="D78" s="87">
        <v>93</v>
      </c>
      <c r="E78" s="88">
        <v>5</v>
      </c>
      <c r="F78" s="87">
        <v>62</v>
      </c>
      <c r="G78" s="103">
        <f t="shared" si="8"/>
        <v>0.66700000000000004</v>
      </c>
      <c r="H78" s="87">
        <v>124</v>
      </c>
      <c r="I78" s="103">
        <f t="shared" si="9"/>
        <v>0.5</v>
      </c>
    </row>
    <row r="79" spans="1:13" ht="13.5" customHeight="1" x14ac:dyDescent="0.2">
      <c r="A79" s="75"/>
      <c r="B79" s="85" t="s">
        <v>104</v>
      </c>
      <c r="C79" s="102" t="s">
        <v>141</v>
      </c>
      <c r="D79" s="87">
        <v>6000</v>
      </c>
      <c r="E79" s="88">
        <v>5</v>
      </c>
      <c r="F79" s="87">
        <v>4000</v>
      </c>
      <c r="G79" s="103">
        <f>ROUND(F79/D79,3)</f>
        <v>0.66700000000000004</v>
      </c>
      <c r="H79" s="87">
        <v>8000</v>
      </c>
      <c r="I79" s="103">
        <f>ROUND(F79/H79,3)</f>
        <v>0.5</v>
      </c>
    </row>
    <row r="80" spans="1:13" x14ac:dyDescent="0.2">
      <c r="A80" s="75"/>
      <c r="B80" s="72" t="s">
        <v>91</v>
      </c>
      <c r="D80" s="105"/>
      <c r="E80" s="75"/>
      <c r="F80" s="105"/>
      <c r="G80" s="91"/>
      <c r="H80" s="105"/>
      <c r="I80" s="91"/>
    </row>
    <row r="81" spans="1:11" ht="13.5" customHeight="1" x14ac:dyDescent="0.2">
      <c r="A81" s="75"/>
      <c r="B81" s="440" t="s">
        <v>142</v>
      </c>
      <c r="C81" s="440"/>
      <c r="D81" s="440"/>
      <c r="E81" s="440"/>
      <c r="F81" s="440"/>
      <c r="G81" s="440"/>
      <c r="H81" s="440"/>
      <c r="I81" s="440"/>
      <c r="J81" s="440"/>
      <c r="K81" s="440"/>
    </row>
    <row r="82" spans="1:11" ht="13.5" customHeight="1" x14ac:dyDescent="0.2">
      <c r="A82" s="75"/>
      <c r="B82" s="104" t="s">
        <v>143</v>
      </c>
      <c r="D82" s="105"/>
      <c r="E82" s="75"/>
      <c r="F82" s="105"/>
      <c r="G82" s="91"/>
      <c r="H82" s="105"/>
      <c r="I82" s="91"/>
    </row>
    <row r="83" spans="1:11" ht="13.5" customHeight="1" x14ac:dyDescent="0.2">
      <c r="A83" s="75"/>
      <c r="B83" s="107"/>
      <c r="D83" s="105"/>
      <c r="E83" s="75"/>
      <c r="F83" s="105"/>
      <c r="G83" s="91"/>
      <c r="H83" s="105"/>
      <c r="I83" s="91"/>
    </row>
    <row r="84" spans="1:11" x14ac:dyDescent="0.2">
      <c r="A84" s="74">
        <v>4</v>
      </c>
      <c r="B84" s="75" t="s">
        <v>45</v>
      </c>
      <c r="C84" s="75"/>
      <c r="D84" s="75"/>
      <c r="E84" s="75"/>
      <c r="F84" s="75"/>
      <c r="G84" s="75"/>
      <c r="H84" s="74"/>
      <c r="I84" s="74"/>
    </row>
    <row r="85" spans="1:11" ht="13.5" customHeight="1" x14ac:dyDescent="0.2">
      <c r="A85" s="74"/>
      <c r="B85" s="436" t="s">
        <v>71</v>
      </c>
      <c r="C85" s="437"/>
      <c r="D85" s="437"/>
      <c r="E85" s="437"/>
      <c r="F85" s="437"/>
      <c r="G85" s="437"/>
      <c r="H85" s="437"/>
      <c r="I85" s="108"/>
    </row>
    <row r="86" spans="1:11" ht="13.5" customHeight="1" x14ac:dyDescent="0.2">
      <c r="A86" s="74"/>
      <c r="B86" s="438" t="s">
        <v>46</v>
      </c>
      <c r="C86" s="438"/>
      <c r="D86" s="438"/>
      <c r="E86" s="438"/>
      <c r="F86" s="438"/>
      <c r="G86" s="438"/>
      <c r="H86" s="438"/>
      <c r="I86" s="109"/>
    </row>
    <row r="87" spans="1:11" x14ac:dyDescent="0.2">
      <c r="A87" s="74"/>
      <c r="B87" s="77"/>
      <c r="C87" s="109"/>
      <c r="D87" s="109"/>
      <c r="E87" s="109"/>
      <c r="F87" s="109"/>
      <c r="G87" s="78" t="s">
        <v>57</v>
      </c>
      <c r="I87" s="74"/>
    </row>
    <row r="88" spans="1:11" x14ac:dyDescent="0.2">
      <c r="A88" s="75"/>
      <c r="B88" s="439" t="s">
        <v>36</v>
      </c>
      <c r="C88" s="439"/>
      <c r="D88" s="439" t="s">
        <v>37</v>
      </c>
      <c r="E88" s="439"/>
      <c r="F88" s="79" t="s">
        <v>38</v>
      </c>
      <c r="G88" s="79" t="s">
        <v>39</v>
      </c>
      <c r="H88" s="82"/>
      <c r="I88" s="82"/>
    </row>
    <row r="89" spans="1:11" x14ac:dyDescent="0.2">
      <c r="A89" s="75"/>
      <c r="B89" s="439"/>
      <c r="C89" s="439"/>
      <c r="D89" s="79" t="s">
        <v>40</v>
      </c>
      <c r="E89" s="79" t="s">
        <v>41</v>
      </c>
      <c r="F89" s="79" t="s">
        <v>42</v>
      </c>
      <c r="G89" s="79" t="s">
        <v>83</v>
      </c>
      <c r="H89" s="82"/>
      <c r="I89" s="82"/>
    </row>
    <row r="90" spans="1:11" x14ac:dyDescent="0.2">
      <c r="A90" s="75"/>
      <c r="B90" s="85" t="s">
        <v>104</v>
      </c>
      <c r="C90" s="102" t="s">
        <v>128</v>
      </c>
      <c r="D90" s="87">
        <v>1933</v>
      </c>
      <c r="E90" s="88">
        <v>5</v>
      </c>
      <c r="F90" s="87">
        <v>138</v>
      </c>
      <c r="G90" s="103">
        <f>ROUND(F90/D90,3)</f>
        <v>7.0999999999999994E-2</v>
      </c>
      <c r="H90" s="91"/>
      <c r="I90" s="91"/>
    </row>
    <row r="91" spans="1:11" x14ac:dyDescent="0.2">
      <c r="B91" s="85" t="s">
        <v>104</v>
      </c>
      <c r="C91" s="102" t="s">
        <v>138</v>
      </c>
      <c r="D91" s="87">
        <v>18385</v>
      </c>
      <c r="E91" s="88">
        <v>5</v>
      </c>
      <c r="F91" s="87">
        <v>12870</v>
      </c>
      <c r="G91" s="103">
        <f>ROUND(F91/D91,3)</f>
        <v>0.7</v>
      </c>
    </row>
    <row r="92" spans="1:11" x14ac:dyDescent="0.2">
      <c r="B92" s="107"/>
      <c r="D92" s="26"/>
      <c r="F92" s="26"/>
    </row>
  </sheetData>
  <sheetProtection algorithmName="SHA-512" hashValue="wL1bU4+G+Ff6H8O4juieI1NmTQyN66t4ItN1483Y0J6QDAn3vlllX46FFoj5pguJsyZB9lAJwpwPtOBuicWPlA==" saltValue="AElT8JSdxmzUrYeEpKdOkA==" spinCount="100000" sheet="1" objects="1" scenarios="1"/>
  <mergeCells count="23">
    <mergeCell ref="B85:H85"/>
    <mergeCell ref="B86:H86"/>
    <mergeCell ref="B88:C89"/>
    <mergeCell ref="D88:E88"/>
    <mergeCell ref="B53:K53"/>
    <mergeCell ref="B54:K54"/>
    <mergeCell ref="B55:H55"/>
    <mergeCell ref="B57:C58"/>
    <mergeCell ref="D57:E57"/>
    <mergeCell ref="B81:K81"/>
    <mergeCell ref="B51:K51"/>
    <mergeCell ref="A1:H1"/>
    <mergeCell ref="B5:H5"/>
    <mergeCell ref="B8:C9"/>
    <mergeCell ref="D8:E8"/>
    <mergeCell ref="B14:K14"/>
    <mergeCell ref="B15:K15"/>
    <mergeCell ref="B16:C16"/>
    <mergeCell ref="B17:H17"/>
    <mergeCell ref="B19:C20"/>
    <mergeCell ref="D19:E19"/>
    <mergeCell ref="B50:K50"/>
    <mergeCell ref="B6:H6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79" orientation="portrait" r:id="rId1"/>
  <rowBreaks count="1" manualBreakCount="1">
    <brk id="4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府債の状況</vt:lpstr>
      <vt:lpstr>臨財債等について</vt:lpstr>
      <vt:lpstr>別紙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太田　枝織</cp:lastModifiedBy>
  <cp:lastPrinted>2024-07-19T06:22:32Z</cp:lastPrinted>
  <dcterms:created xsi:type="dcterms:W3CDTF">2014-07-25T01:09:56Z</dcterms:created>
  <dcterms:modified xsi:type="dcterms:W3CDTF">2024-07-19T09:11:14Z</dcterms:modified>
</cp:coreProperties>
</file>