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AF9BA0C-EC7F-44E6-90FE-C2768F76A6A4}" xr6:coauthVersionLast="47" xr6:coauthVersionMax="47" xr10:uidLastSave="{00000000-0000-0000-0000-000000000000}"/>
  <bookViews>
    <workbookView xWindow="3060" yWindow="2532"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<sst xmlns="http://schemas.openxmlformats.org/spreadsheetml/2006/main" count="13437" uniqueCount="8009">
  <si>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</si>
  <si>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</si>
  <si>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</si>
  <si>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</si>
  <si>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</si>
  <si>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</si>
  <si>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</si>
  <si>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</si>
  <si>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</si>
  <si>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</si>
  <si>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</si>
  <si>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</si>
  <si>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</si>
  <si>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</si>
  <si>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</si>
  <si>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</si>
  <si>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</si>
  <si>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</si>
  <si>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</si>
  <si>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</si>
  <si>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</si>
  <si>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</si>
  <si>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</si>
  <si>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</si>
  <si>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</si>
  <si>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</si>
  <si>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</si>
  <si>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</si>
  <si>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</si>
  <si>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</si>
  <si>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</si>
  <si>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</si>
  <si>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</si>
  <si>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</si>
  <si>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</si>
  <si>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</si>
  <si>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</si>
  <si>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</si>
  <si>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</si>
  <si>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</si>
  <si>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</si>
  <si>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</si>
  <si>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</si>
  <si>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</si>
  <si>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</si>
  <si>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</si>
  <si>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</si>
  <si>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</si>
  <si>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</si>
  <si>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</si>
  <si>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</si>
  <si>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</si>
  <si>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</si>
  <si>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</si>
  <si>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</si>
  <si>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</si>
  <si>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</si>
  <si>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</si>
  <si>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</si>
  <si>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</si>
  <si>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</si>
  <si>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</si>
  <si>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</si>
  <si>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</si>
  <si>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</si>
  <si>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</si>
  <si>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</si>
  <si>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</si>
  <si>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</si>
  <si>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</si>
  <si>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</si>
  <si>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</si>
  <si>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</si>
  <si>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</si>
  <si>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</si>
  <si>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</si>
  <si>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</si>
  <si>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</si>
  <si>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</si>
  <si>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</si>
  <si>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</si>
  <si>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</si>
  <si>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</si>
  <si>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</si>
  <si>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</si>
  <si>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</si>
  <si>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</si>
  <si>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</si>
  <si>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</si>
  <si>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</si>
  <si>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</si>
  <si>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</si>
  <si>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</si>
  <si>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</si>
  <si>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</si>
  <si>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</si>
  <si>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</si>
  <si>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</si>
  <si>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</si>
  <si>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</si>
  <si>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</si>
  <si>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</si>
  <si>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</si>
  <si>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</si>
  <si>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</si>
  <si>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</si>
  <si>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</si>
  <si>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</si>
  <si>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</si>
  <si>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</si>
  <si>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</si>
  <si>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</si>
  <si>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</si>
  <si>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</si>
  <si>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</si>
  <si>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</si>
  <si>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</si>
  <si>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</si>
  <si>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</si>
  <si>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</si>
  <si>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</si>
  <si>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</si>
  <si>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</si>
  <si>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</si>
  <si>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</si>
  <si>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</si>
  <si>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</si>
  <si>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</si>
  <si>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</si>
  <si>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</si>
  <si>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</si>
  <si>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</si>
  <si>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</si>
  <si>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</si>
  <si>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</si>
  <si>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</si>
  <si>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</si>
  <si>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</si>
  <si>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</si>
  <si>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</si>
  <si>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</si>
  <si>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</si>
  <si>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</si>
  <si>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</si>
  <si>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</si>
  <si>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</si>
  <si>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</si>
  <si>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</si>
  <si>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</si>
  <si>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</si>
  <si>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</si>
  <si>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</si>
  <si>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</si>
  <si>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</si>
  <si>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</si>
  <si>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</si>
  <si>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</si>
  <si>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</si>
  <si>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</si>
  <si>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</si>
  <si>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</si>
  <si>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</si>
  <si>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</si>
  <si>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</si>
  <si>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</si>
  <si>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</si>
  <si>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</si>
  <si>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</si>
  <si>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</si>
  <si>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</si>
  <si>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</si>
  <si>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</si>
  <si>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</si>
  <si>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</si>
  <si>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</si>
  <si>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</si>
  <si>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</si>
  <si>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</si>
  <si>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</si>
  <si>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</si>
  <si>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</si>
  <si>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</si>
  <si>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</si>
  <si>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</si>
  <si>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</si>
  <si>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</si>
  <si>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</si>
  <si>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</si>
  <si>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</si>
  <si>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</si>
  <si>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</si>
  <si>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</si>
  <si>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</si>
  <si>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</si>
  <si>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</si>
  <si>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</si>
  <si>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</si>
  <si>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</si>
  <si>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</si>
  <si>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</si>
  <si>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</si>
  <si>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</si>
  <si>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</si>
  <si>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</si>
  <si>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</si>
  <si>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</si>
  <si>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</si>
  <si>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</si>
  <si>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</si>
  <si>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</si>
  <si>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</si>
  <si>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</si>
  <si>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</si>
  <si>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</si>
  <si>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</si>
  <si>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</si>
  <si>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</si>
  <si>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</si>
  <si>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</si>
  <si>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</si>
  <si>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</si>
  <si>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</si>
  <si>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</si>
  <si>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</si>
  <si>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</si>
  <si>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</si>
  <si>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</si>
  <si>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</si>
  <si>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</si>
  <si>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</si>
  <si>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</si>
  <si>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</si>
  <si>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</si>
  <si>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</si>
  <si>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</si>
  <si>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</si>
  <si>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</si>
  <si>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</si>
  <si>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</si>
  <si>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</si>
  <si>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</si>
  <si>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</si>
  <si>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</si>
  <si>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</si>
  <si>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</si>
  <si>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</si>
  <si>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</si>
  <si>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</si>
  <si>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</si>
  <si>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</si>
  <si>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</si>
  <si>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</si>
  <si>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</si>
  <si>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</si>
  <si>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</si>
  <si>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</si>
  <si>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</si>
  <si>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</si>
  <si>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</si>
  <si>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</si>
  <si>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</si>
  <si>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</si>
  <si>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</si>
  <si>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</si>
  <si>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</si>
  <si>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</si>
  <si>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</si>
  <si>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</si>
  <si>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</si>
  <si>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</si>
  <si>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</si>
  <si>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</si>
  <si>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</si>
  <si>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</si>
  <si>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</si>
  <si>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</si>
  <si>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</si>
  <si>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</si>
  <si>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</si>
  <si>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</si>
  <si>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</si>
  <si>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</si>
  <si>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</si>
  <si>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</si>
  <si>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</si>
  <si>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</si>
  <si>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</si>
  <si>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</si>
  <si>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</si>
  <si>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</si>
  <si>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</si>
  <si>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</si>
  <si>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</si>
  <si>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</si>
  <si>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</si>
  <si>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</si>
  <si>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</si>
  <si>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</si>
  <si>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</si>
  <si>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</si>
  <si>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</si>
  <si>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</si>
  <si>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</si>
  <si>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</si>
  <si>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</si>
  <si>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</si>
  <si>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</si>
  <si>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</si>
  <si>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</si>
  <si>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</si>
  <si>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</si>
  <si>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</si>
  <si>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</si>
  <si>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</si>
  <si>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</si>
  <si>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</si>
  <si>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</si>
  <si>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</si>
  <si>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</si>
  <si>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</si>
  <si>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</si>
  <si>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</si>
  <si>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</si>
  <si>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</si>
  <si>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</si>
  <si>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</si>
  <si>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</si>
  <si>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</si>
  <si>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</si>
  <si>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</si>
  <si>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</si>
  <si>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</si>
  <si>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</si>
  <si>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</si>
  <si>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</si>
  <si>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</si>
  <si>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</si>
  <si>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</si>
  <si>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</si>
  <si>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</si>
  <si>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</si>
  <si>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</si>
  <si>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</si>
  <si>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</si>
  <si>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</si>
  <si>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</si>
  <si>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</si>
  <si>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</si>
  <si>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</si>
  <si>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</si>
  <si>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</si>
  <si>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</si>
  <si>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</si>
  <si>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</si>
  <si>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</si>
  <si>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</si>
  <si>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</si>
  <si>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</si>
  <si>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</si>
  <si>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</si>
  <si>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</si>
  <si>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</si>
  <si>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</si>
  <si>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</si>
  <si>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</si>
  <si>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</si>
  <si>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</si>
  <si>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</si>
  <si>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</si>
  <si>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</si>
  <si>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</si>
  <si>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</si>
  <si>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</si>
  <si>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</si>
  <si>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</si>
  <si>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</si>
  <si>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</si>
  <si>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</si>
  <si>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</si>
  <si>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</si>
  <si>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</si>
  <si>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</si>
  <si>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</si>
  <si>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</si>
  <si>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</si>
  <si>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</si>
  <si>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</si>
  <si>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</si>
  <si>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</si>
  <si>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</si>
  <si>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</si>
  <si>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</si>
  <si>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</si>
  <si>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</si>
  <si>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</si>
  <si>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</si>
  <si>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</si>
  <si>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</si>
  <si>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</si>
  <si>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</si>
  <si>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</si>
  <si>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</si>
  <si>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</si>
  <si>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</si>
  <si>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</si>
  <si>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</si>
  <si>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</si>
  <si>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</si>
  <si>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</si>
  <si>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</si>
  <si>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</si>
  <si>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</si>
  <si>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</si>
  <si>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</si>
  <si>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</si>
  <si>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</si>
  <si>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</si>
  <si>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</si>
  <si>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</si>
  <si>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</si>
  <si>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</si>
  <si>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</si>
  <si>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</si>
  <si>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</si>
  <si>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</si>
  <si>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</si>
  <si>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</si>
  <si>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</si>
  <si>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</si>
  <si>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</si>
  <si>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</si>
  <si>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</si>
  <si>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</si>
  <si>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</si>
  <si>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</si>
  <si>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</si>
  <si>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</si>
  <si>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</si>
  <si>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</si>
  <si>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</si>
  <si>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</si>
  <si>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</si>
  <si>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</si>
  <si>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</si>
  <si>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</si>
  <si>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</si>
  <si>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</si>
  <si>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</si>
  <si>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</si>
  <si>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</si>
  <si>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</si>
  <si>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</si>
  <si>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</si>
  <si>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</si>
  <si>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</si>
  <si>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</si>
  <si>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</si>
  <si>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</si>
  <si>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</si>
  <si>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</si>
  <si>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</si>
  <si>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</si>
  <si>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</si>
  <si>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</si>
  <si>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</si>
  <si>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</si>
  <si>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</si>
  <si>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</si>
  <si>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</si>
  <si>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</si>
  <si>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</si>
  <si>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</si>
  <si>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</si>
  <si>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</si>
  <si>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</si>
  <si>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</si>
  <si>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</si>
  <si>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</si>
  <si>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</si>
  <si>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</si>
  <si>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</si>
  <si>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</si>
  <si>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</si>
  <si>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</si>
  <si>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</si>
  <si>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</si>
  <si>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</si>
  <si>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</si>
  <si>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</si>
  <si>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</si>
  <si>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</si>
  <si>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</si>
  <si>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</si>
  <si>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</si>
  <si>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</si>
  <si>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</si>
  <si>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</si>
  <si>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</si>
  <si>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</si>
  <si>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</si>
  <si>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</si>
  <si>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</si>
  <si>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</si>
  <si>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</si>
  <si>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</si>
  <si>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</si>
  <si>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</si>
  <si>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</si>
  <si>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</si>
  <si>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</si>
  <si>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</si>
  <si>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</si>
  <si>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</si>
  <si>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</si>
  <si>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</si>
  <si>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</si>
  <si>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</si>
  <si>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</si>
  <si>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</si>
  <si>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</si>
  <si>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</si>
  <si>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</si>
  <si>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</si>
  <si>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</si>
  <si>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</si>
  <si>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</si>
  <si>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</si>
  <si>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</si>
  <si>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</si>
  <si>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</si>
  <si>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</si>
  <si>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</si>
  <si>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</si>
  <si>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</si>
  <si>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</si>
  <si>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</si>
  <si>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</si>
  <si>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</si>
  <si>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</si>
  <si>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</si>
  <si>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</si>
  <si>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</si>
  <si>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</si>
  <si>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</si>
  <si>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</si>
  <si>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</si>
  <si>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</si>
  <si>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</si>
  <si>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</si>
  <si>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</si>
  <si>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</si>
  <si>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</si>
  <si>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</si>
  <si>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</si>
  <si>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</si>
  <si>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</si>
  <si>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</si>
  <si>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</si>
  <si>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</si>
  <si>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</si>
  <si>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</si>
  <si>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</si>
  <si>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</si>
  <si>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</si>
  <si>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</si>
  <si>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</si>
  <si>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</si>
  <si>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</si>
  <si>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</si>
  <si>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</si>
  <si>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</si>
  <si>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</si>
  <si>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</si>
  <si>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</si>
  <si>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</si>
  <si>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</si>
  <si>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</si>
  <si>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</si>
  <si>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</si>
  <si>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</si>
  <si>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</si>
  <si>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</si>
  <si>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</si>
  <si>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</si>
  <si>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</si>
  <si>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</si>
  <si>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</si>
  <si>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</si>
  <si>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</si>
  <si>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</si>
  <si>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</si>
  <si>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</si>
  <si>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</si>
  <si>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</si>
  <si>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</si>
  <si>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</si>
  <si>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</si>
  <si>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</si>
  <si>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</si>
  <si>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</si>
  <si>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</si>
  <si>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</si>
  <si>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</si>
  <si>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</si>
  <si>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</si>
  <si>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</si>
  <si>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</si>
  <si>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</si>
  <si>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</si>
  <si>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</si>
  <si>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</si>
  <si>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</si>
  <si>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</si>
  <si>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</si>
  <si>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</si>
  <si>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</si>
  <si>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</si>
  <si>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</si>
  <si>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</si>
  <si>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</si>
  <si>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</si>
  <si>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</si>
  <si>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</si>
  <si>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</si>
  <si>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</si>
  <si>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</si>
  <si>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</si>
  <si>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</si>
  <si>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</si>
  <si>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</si>
  <si>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</si>
  <si>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</si>
  <si>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</si>
  <si>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</si>
  <si>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</si>
  <si>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</si>
  <si>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</si>
  <si>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</si>
  <si>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</si>
  <si>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</si>
  <si>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</si>
  <si>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</si>
  <si>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</si>
  <si>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</si>
  <si>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</si>
  <si>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</si>
  <si>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</si>
  <si>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</si>
  <si>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</si>
  <si>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</si>
  <si>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</si>
  <si>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</si>
  <si>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</si>
  <si>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</si>
  <si>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</si>
  <si>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</si>
  <si>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</si>
  <si>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</si>
  <si>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</si>
  <si>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</si>
  <si>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</si>
  <si>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</si>
  <si>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</si>
  <si>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</si>
  <si>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</si>
  <si>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</si>
  <si>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</si>
  <si>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</si>
  <si>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</si>
  <si>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</si>
  <si>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</si>
  <si>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</si>
  <si>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</si>
  <si>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</si>
  <si>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</si>
  <si>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</si>
  <si>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</si>
  <si>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</si>
  <si>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</si>
  <si>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</si>
  <si>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</si>
  <si>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</si>
  <si>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</si>
  <si>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</si>
  <si>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</si>
  <si>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</si>
  <si>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</si>
  <si>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</si>
  <si>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</si>
  <si>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</si>
  <si>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</si>
  <si>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</si>
  <si>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</si>
  <si>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</si>
  <si>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</si>
  <si>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</si>
  <si>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</si>
  <si>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</si>
  <si>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</si>
  <si>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</si>
  <si>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</si>
  <si>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</si>
  <si>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</si>
  <si>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</si>
  <si>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</si>
  <si>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</si>
  <si>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</si>
  <si>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</si>
  <si>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</si>
  <si>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</si>
  <si>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</si>
  <si>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</si>
  <si>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</si>
  <si>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</si>
  <si>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</si>
  <si>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</si>
  <si>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</si>
  <si>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</si>
  <si>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</si>
  <si>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</si>
  <si>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</si>
  <si>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</si>
  <si>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</si>
  <si>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</si>
  <si>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</si>
  <si>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</si>
  <si>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</si>
  <si>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</si>
  <si>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</si>
  <si>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</si>
  <si>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</si>
  <si>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</si>
  <si>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</si>
  <si>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</si>
  <si>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</si>
  <si>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</si>
  <si>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</si>
  <si>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</si>
  <si>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</si>
  <si>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</si>
  <si>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</si>
  <si>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</si>
  <si>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</si>
  <si>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</si>
  <si>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</si>
  <si>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</si>
  <si>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</si>
  <si>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</si>
  <si>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</si>
  <si>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</si>
  <si>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</si>
  <si>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</si>
  <si>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</si>
  <si>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</si>
  <si>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</si>
  <si>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</si>
  <si>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</si>
  <si>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</si>
  <si>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</si>
  <si>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</si>
  <si>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</si>
  <si>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</si>
  <si>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</si>
  <si>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</si>
  <si>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</si>
  <si>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</si>
  <si>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</si>
  <si>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</si>
  <si>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</si>
  <si>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</si>
  <si>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</si>
  <si>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</si>
  <si>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</si>
  <si>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</si>
  <si>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</si>
  <si>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</si>
  <si>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</si>
  <si>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</si>
  <si>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</si>
  <si>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</si>
  <si>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</si>
  <si>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</si>
  <si>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</si>
  <si>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</si>
  <si>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</si>
  <si>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</si>
  <si>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</si>
  <si>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</si>
  <si>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</si>
  <si>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</si>
  <si>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</si>
  <si>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</si>
  <si>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</si>
  <si>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</si>
  <si>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</si>
  <si>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</si>
  <si>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</si>
  <si>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</si>
  <si>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</si>
  <si>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</si>
  <si>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</si>
  <si>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</si>
  <si>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</si>
  <si>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</si>
  <si>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</si>
  <si>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</si>
  <si>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</si>
  <si>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</si>
  <si>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</si>
  <si>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</si>
  <si>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</si>
  <si>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</si>
  <si>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</si>
  <si>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</si>
  <si>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</si>
  <si>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</si>
  <si>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</si>
  <si>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</si>
  <si>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</si>
  <si>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</si>
  <si>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</si>
  <si>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</si>
  <si>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</si>
  <si>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</si>
  <si>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</si>
  <si>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</si>
  <si>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</si>
  <si>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</si>
  <si>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</si>
  <si>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</si>
  <si>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</si>
  <si>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</si>
  <si>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</si>
  <si>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</si>
  <si>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</si>
  <si>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</si>
  <si>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</si>
  <si>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</si>
  <si>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</si>
  <si>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</si>
  <si>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</si>
  <si>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</si>
  <si>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</si>
  <si>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</si>
  <si>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</si>
  <si>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</si>
  <si>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</si>
  <si>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</si>
  <si>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</si>
  <si>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</si>
  <si>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</si>
  <si>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</si>
  <si>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</si>
  <si>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</si>
  <si>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</si>
  <si>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</si>
  <si>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</si>
  <si>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</si>
  <si>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</si>
  <si>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</si>
  <si>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</si>
  <si>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</si>
  <si>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</si>
  <si>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</si>
  <si>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</si>
  <si>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</si>
  <si>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</si>
  <si>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</si>
  <si>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</si>
  <si>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</si>
  <si>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</si>
  <si>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</si>
  <si>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</si>
  <si>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</si>
  <si>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</si>
  <si>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</si>
  <si>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</si>
  <si>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</si>
  <si>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</si>
  <si>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</si>
  <si>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</si>
  <si>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</si>
  <si>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</si>
  <si>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</si>
  <si>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</si>
  <si>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</si>
  <si>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</si>
  <si>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</si>
  <si>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</si>
  <si>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</si>
  <si>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</si>
  <si>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</si>
  <si>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</si>
  <si>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</si>
  <si>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</si>
  <si>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</si>
  <si>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</si>
  <si>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</si>
  <si>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</si>
  <si>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</si>
  <si>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</si>
  <si>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</si>
  <si>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</si>
  <si>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</si>
  <si>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</si>
  <si>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</si>
  <si>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</si>
  <si>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</si>
  <si>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</si>
  <si>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</si>
  <si>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</si>
  <si>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</si>
  <si>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</si>
  <si>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</si>
  <si>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</si>
  <si>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</si>
  <si>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</si>
  <si>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</si>
  <si>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</si>
  <si>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</si>
  <si>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</si>
  <si>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</si>
  <si>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</si>
  <si>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</si>
  <si>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</si>
  <si>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</si>
  <si>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</si>
  <si>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</si>
  <si>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</si>
  <si>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</si>
  <si>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</si>
  <si>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</si>
  <si>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</si>
  <si>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</si>
  <si>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</si>
  <si>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</si>
  <si>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</si>
  <si>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</si>
  <si>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</si>
  <si>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</si>
  <si>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</si>
  <si>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</si>
  <si>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</si>
  <si>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</si>
  <si>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</si>
  <si>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</si>
  <si>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</si>
  <si>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</si>
  <si>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</si>
  <si>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</si>
  <si>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</si>
  <si>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</si>
  <si>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</si>
  <si>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</si>
  <si>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</si>
  <si>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</si>
  <si>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</si>
  <si>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</si>
  <si>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</si>
  <si>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</si>
  <si>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</si>
  <si>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</si>
  <si>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</si>
  <si>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</si>
  <si>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</si>
  <si>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</si>
  <si>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</si>
  <si>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</si>
  <si>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</si>
  <si>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</si>
  <si>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</si>
  <si>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</si>
  <si>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</si>
  <si>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</si>
  <si>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</si>
  <si>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</si>
  <si>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</si>
  <si>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</si>
  <si>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</si>
  <si>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</si>
  <si>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</si>
  <si>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</si>
  <si>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</si>
  <si>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</si>
  <si>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</si>
  <si>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</si>
  <si>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</si>
  <si>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</si>
  <si>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</si>
  <si>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</si>
  <si>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</si>
  <si>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</si>
  <si>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</si>
  <si>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</si>
  <si>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</si>
  <si>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</si>
  <si>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</si>
  <si>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</si>
  <si>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</si>
  <si>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</si>
  <si>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</si>
  <si>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</si>
  <si>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</si>
  <si>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</si>
  <si>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</si>
  <si>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</si>
  <si>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</si>
  <si>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</si>
  <si>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</si>
  <si>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</si>
  <si>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</si>
  <si>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</si>
  <si>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</si>
  <si>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</si>
  <si>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</si>
  <si>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</si>
  <si>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</si>
  <si>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</si>
  <si>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</si>
  <si>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</si>
  <si>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</si>
  <si>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</si>
  <si>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</si>
  <si>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</si>
  <si>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</si>
  <si>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</si>
  <si>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</si>
  <si>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</si>
  <si>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</si>
  <si>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</si>
  <si>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</si>
  <si>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</si>
  <si>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</si>
  <si>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</si>
  <si>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</si>
  <si>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</si>
  <si>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</si>
  <si>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</si>
  <si>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</si>
  <si>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</si>
  <si>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</si>
  <si>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</si>
  <si>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</si>
  <si>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</si>
  <si>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</si>
  <si>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</si>
  <si>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</si>
  <si>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</si>
  <si>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</si>
  <si>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</si>
  <si>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</si>
  <si>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</si>
  <si>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</si>
  <si>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</si>
  <si>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</si>
  <si>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</si>
  <si>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</si>
  <si>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</si>
  <si>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</si>
  <si>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</si>
  <si>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</si>
  <si>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</si>
  <si>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</si>
  <si>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</si>
  <si>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</si>
  <si>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</si>
  <si>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</si>
  <si>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</si>
  <si>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</si>
  <si>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</si>
  <si>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</si>
  <si>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</si>
  <si>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</si>
  <si>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</si>
  <si>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</si>
  <si>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</si>
  <si>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</si>
  <si>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</si>
  <si>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</si>
  <si>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</si>
  <si>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</si>
  <si>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</si>
  <si>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</si>
  <si>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</si>
  <si>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</si>
  <si>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</si>
  <si>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</si>
  <si>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</si>
  <si>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</si>
  <si>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</si>
  <si>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</si>
  <si>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</si>
  <si>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</si>
  <si>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</si>
  <si>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</si>
  <si>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</si>
  <si>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</si>
  <si>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</si>
  <si>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</si>
  <si>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</si>
  <si>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</si>
  <si>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</si>
  <si>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</si>
  <si>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</si>
  <si>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</si>
  <si>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</si>
  <si>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</si>
  <si>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</si>
  <si>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</si>
  <si>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</si>
  <si>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</si>
  <si>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</si>
  <si>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</si>
  <si>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</si>
  <si>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</si>
  <si>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</si>
  <si>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</si>
  <si>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</si>
  <si>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</si>
  <si>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</si>
  <si>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</si>
  <si>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</si>
  <si>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</si>
  <si>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</si>
  <si>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</si>
  <si>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</si>
  <si>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</si>
  <si>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</si>
  <si>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</si>
  <si>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</si>
  <si>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</si>
  <si>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</si>
  <si>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</si>
  <si>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</si>
  <si>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</si>
  <si>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</si>
  <si>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</si>
  <si>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</si>
  <si>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</si>
  <si>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</si>
  <si>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</si>
  <si>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</si>
  <si>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</si>
  <si>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</si>
  <si>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</si>
  <si>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</si>
  <si>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</si>
  <si>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</si>
  <si>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</si>
  <si>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</si>
  <si>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</si>
  <si>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</si>
  <si>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</si>
  <si>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</si>
  <si>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</si>
  <si>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</si>
  <si>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</si>
  <si>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</si>
  <si>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</si>
  <si>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</si>
  <si>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</si>
  <si>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</si>
  <si>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</si>
  <si>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</si>
  <si>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</si>
  <si>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</si>
  <si>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</si>
  <si>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</si>
  <si>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</si>
  <si>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</si>
  <si>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</si>
  <si>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</si>
  <si>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</si>
  <si>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</si>
  <si>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</si>
  <si>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</si>
  <si>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</si>
  <si>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</si>
  <si>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</si>
  <si>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</si>
  <si>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</si>
  <si>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</si>
  <si>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</si>
  <si>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</si>
  <si>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</si>
  <si>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</si>
  <si>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</si>
  <si>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</si>
  <si>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</si>
  <si>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</si>
  <si>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</si>
  <si>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</si>
  <si>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</si>
  <si>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</si>
  <si>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</si>
  <si>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</si>
  <si>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</si>
  <si>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</si>
  <si>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</si>
  <si>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</si>
  <si>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</si>
  <si>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</si>
  <si>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</si>
  <si>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</si>
  <si>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</si>
  <si>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</si>
  <si>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</si>
  <si>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</si>
  <si>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</si>
  <si>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</si>
  <si>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</si>
  <si>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</si>
  <si>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</si>
  <si>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</si>
  <si>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</si>
  <si>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</si>
  <si>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</si>
  <si>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</si>
  <si>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</si>
  <si>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</si>
  <si>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</si>
  <si>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</si>
  <si>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</si>
  <si>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</si>
  <si>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</si>
  <si>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</si>
  <si>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</si>
  <si>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</si>
  <si>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</si>
  <si>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</si>
  <si>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</si>
  <si>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</si>
  <si>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</si>
  <si>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</si>
  <si>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</si>
  <si>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</si>
  <si>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</si>
  <si>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</si>
  <si>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</si>
  <si>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</si>
  <si>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</si>
  <si>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</si>
  <si>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</si>
  <si>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</si>
  <si>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</si>
  <si>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</si>
  <si>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</si>
  <si>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</si>
  <si>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</si>
  <si>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</si>
  <si>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</si>
  <si>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</si>
  <si>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</si>
  <si>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</si>
  <si>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</si>
  <si>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</si>
  <si>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</si>
  <si>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</si>
  <si>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</si>
  <si>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</si>
  <si>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</si>
  <si>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</si>
  <si>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</si>
  <si>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</si>
  <si>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</si>
  <si>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</si>
  <si>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</si>
  <si>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</si>
  <si>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</si>
  <si>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</si>
  <si>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</si>
  <si>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</si>
  <si>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</si>
  <si>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</si>
  <si>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</si>
  <si>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</si>
  <si>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</si>
  <si>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</si>
  <si>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</si>
  <si>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</si>
  <si>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</si>
  <si>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</si>
  <si>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</si>
  <si>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</si>
  <si>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</si>
  <si>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</si>
  <si>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</si>
  <si>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</si>
  <si>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</si>
  <si>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</si>
  <si>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</si>
  <si>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</si>
  <si>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</si>
  <si>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</si>
  <si>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</si>
  <si>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</si>
  <si>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</si>
  <si>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</si>
  <si>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</si>
  <si>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</si>
  <si>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</si>
  <si>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</si>
  <si>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</si>
  <si>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</si>
  <si>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</si>
  <si>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</si>
  <si>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</si>
  <si>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</si>
  <si>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</si>
  <si>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</si>
  <si>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</si>
  <si>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</si>
  <si>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</si>
  <si>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</si>
  <si>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</si>
  <si>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</si>
  <si>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</si>
  <si>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</si>
  <si>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</si>
  <si>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</si>
  <si>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</si>
  <si>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</si>
  <si>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</si>
  <si>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</si>
  <si>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</si>
  <si>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</si>
  <si>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</si>
  <si>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</si>
  <si>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</si>
  <si>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</si>
  <si>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</si>
  <si>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</si>
  <si>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</si>
  <si>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</si>
  <si>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</si>
  <si>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</si>
  <si>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</si>
  <si>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</si>
  <si>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</si>
  <si>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</si>
  <si>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</si>
  <si>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</si>
  <si>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</si>
  <si>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</si>
  <si>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</si>
  <si>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</si>
  <si>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</si>
  <si>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</si>
  <si>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</si>
  <si>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</si>
  <si>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</si>
  <si>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</si>
  <si>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</si>
  <si>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</si>
  <si>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</si>
  <si>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</si>
  <si>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</si>
  <si>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</si>
  <si>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</si>
  <si>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</si>
  <si>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</si>
  <si>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</si>
  <si>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</si>
  <si>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</si>
  <si>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</si>
  <si>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</si>
  <si>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</si>
  <si>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</si>
  <si>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</si>
  <si>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</si>
  <si>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</si>
  <si>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</si>
  <si>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</si>
  <si>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</si>
  <si>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</si>
  <si>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</si>
  <si>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</si>
  <si>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</si>
  <si>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</si>
  <si>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</si>
  <si>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</si>
  <si>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</si>
  <si>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</si>
  <si>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</si>
  <si>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</si>
  <si>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</si>
  <si>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</si>
  <si>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</si>
  <si>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</si>
  <si>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</si>
  <si>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</si>
  <si>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</si>
  <si>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</si>
  <si>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</si>
  <si>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</si>
  <si>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</si>
  <si>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</si>
  <si>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</si>
  <si>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</si>
  <si>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</si>
  <si>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</si>
  <si>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</si>
  <si>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</si>
  <si>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</si>
  <si>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</si>
  <si>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</si>
  <si>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</si>
  <si>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</si>
  <si>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</si>
  <si>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</si>
  <si>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</si>
  <si>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</si>
  <si>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</si>
  <si>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</si>
  <si>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</si>
  <si>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</si>
  <si>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</si>
  <si>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</si>
  <si>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</si>
  <si>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</si>
  <si>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</si>
  <si>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</si>
  <si>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</si>
  <si>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</si>
  <si>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</si>
  <si>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</si>
  <si>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</si>
  <si>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</si>
  <si>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</si>
  <si>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</si>
  <si>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</si>
  <si>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</si>
  <si>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</si>
  <si>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</si>
  <si>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</si>
  <si>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</si>
  <si>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</si>
  <si>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</si>
  <si>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</si>
  <si>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</si>
  <si>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</si>
  <si>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</si>
  <si>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</si>
  <si>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</si>
  <si>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</si>
  <si>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</si>
  <si>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</si>
  <si>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</si>
  <si>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</si>
  <si>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</si>
  <si>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</si>
  <si>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</si>
  <si>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</si>
  <si>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</si>
  <si>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</si>
  <si>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</si>
  <si>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</si>
  <si>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</si>
  <si>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</si>
  <si>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</si>
  <si>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</si>
  <si>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</si>
  <si>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</si>
  <si>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</si>
  <si>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</si>
  <si>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</si>
  <si>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</si>
  <si>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</si>
  <si>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</si>
  <si>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</si>
  <si>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</si>
  <si>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</si>
  <si>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</si>
  <si>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</si>
  <si>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</si>
  <si>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</si>
  <si>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</si>
  <si>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</si>
  <si>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</si>
  <si>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</si>
  <si>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</si>
  <si>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</si>
  <si>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</si>
  <si>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</si>
  <si>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</si>
  <si>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</si>
  <si>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</si>
  <si>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</si>
  <si>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</si>
  <si>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</si>
  <si>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</si>
  <si>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</si>
  <si>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</si>
  <si>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</si>
  <si>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</si>
  <si>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</si>
  <si>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</si>
  <si>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</si>
  <si>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</si>
  <si>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</si>
  <si>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</si>
  <si>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</si>
  <si>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</si>
  <si>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</si>
  <si>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</si>
  <si>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</si>
  <si>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</si>
  <si>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</si>
  <si>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</si>
  <si>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</si>
  <si>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</si>
  <si>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</si>
  <si>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</si>
  <si>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</si>
  <si>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</si>
  <si>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</si>
  <si>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</si>
  <si>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</si>
  <si>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</si>
  <si>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</si>
  <si>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</si>
  <si>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</si>
  <si>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</si>
  <si>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</si>
  <si>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</si>
  <si>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</si>
  <si>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</si>
  <si>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</si>
  <si>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</si>
  <si>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</si>
  <si>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</si>
  <si>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</si>
  <si>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</si>
  <si>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</si>
  <si>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</si>
  <si>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</si>
  <si>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</si>
  <si>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</si>
  <si>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</si>
  <si>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</si>
  <si>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</si>
  <si>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</si>
  <si>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</si>
  <si>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</si>
  <si>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</si>
  <si>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</si>
  <si>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</si>
  <si>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</si>
  <si>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</si>
  <si>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</si>
  <si>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</si>
  <si>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</si>
  <si>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</si>
  <si>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</si>
  <si>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</si>
  <si>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</si>
  <si>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</si>
  <si>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</si>
  <si>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</si>
  <si>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</si>
  <si>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</si>
  <si>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</si>
  <si>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</si>
  <si>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</si>
  <si>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</si>
  <si>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</si>
  <si>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</si>
  <si>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</si>
  <si>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</si>
  <si>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</si>
  <si>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</si>
  <si>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</si>
  <si>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</si>
  <si>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</si>
  <si>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</si>
  <si>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</si>
  <si>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</si>
  <si>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</si>
  <si>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</si>
  <si>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</si>
  <si>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</si>
  <si>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</si>
  <si>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</si>
  <si>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</si>
  <si>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</si>
  <si>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</si>
  <si>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</si>
  <si>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</si>
  <si>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</si>
  <si>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</si>
  <si>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</si>
  <si>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</si>
  <si>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</si>
  <si>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</si>
  <si>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</si>
  <si>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</si>
  <si>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</si>
  <si>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</si>
  <si>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</si>
  <si>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</si>
  <si>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</si>
  <si>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</si>
  <si>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</si>
  <si>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</si>
  <si>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</si>
  <si>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</si>
  <si>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</si>
  <si>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</si>
  <si>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</si>
  <si>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</si>
  <si>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</si>
  <si>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</si>
  <si>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</si>
  <si>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</si>
  <si>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</si>
  <si>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</si>
  <si>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</si>
  <si>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</si>
  <si>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</si>
  <si>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</si>
  <si>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</si>
  <si>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</si>
  <si>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</si>
  <si>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</si>
  <si>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</si>
  <si>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</si>
  <si>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</si>
  <si>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</si>
  <si>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</si>
  <si>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</si>
  <si>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</si>
  <si>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</si>
  <si>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</si>
  <si>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</si>
  <si>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</si>
  <si>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</si>
  <si>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</si>
  <si>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</si>
  <si>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</si>
  <si>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</si>
  <si>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</si>
  <si>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</si>
  <si>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</si>
  <si>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</si>
  <si>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</si>
  <si>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</si>
  <si>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</si>
  <si>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</si>
  <si>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</si>
  <si>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</si>
  <si>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</si>
  <si>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</si>
  <si>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</si>
  <si>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</si>
  <si>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</si>
  <si>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</si>
  <si>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</si>
  <si>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</si>
  <si>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</si>
  <si>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</si>
  <si>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</si>
  <si>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</si>
  <si>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</si>
  <si>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</si>
  <si>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</si>
  <si>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</si>
  <si>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</si>
  <si>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</si>
  <si>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</si>
  <si>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</si>
  <si>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</si>
  <si>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</si>
  <si>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</si>
  <si>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</si>
  <si>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</si>
  <si>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</si>
  <si>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</si>
  <si>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</si>
  <si>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</si>
  <si>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</si>
  <si>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</si>
  <si>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</si>
  <si>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</si>
  <si>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</si>
  <si>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</si>
  <si>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</si>
  <si>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</si>
  <si>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</si>
  <si>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</si>
  <si>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</si>
  <si>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</si>
  <si>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</si>
  <si>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</si>
  <si>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</si>
  <si>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</si>
  <si>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</si>
  <si>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</si>
  <si>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</si>
  <si>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</si>
  <si>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</si>
  <si>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</si>
  <si>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</si>
  <si>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</si>
  <si>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</si>
  <si>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</si>
  <si>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</si>
  <si>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</si>
  <si>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</si>
  <si>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</si>
  <si>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</si>
  <si>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</si>
  <si>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</si>
  <si>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</si>
  <si>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</si>
  <si>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</si>
  <si>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</si>
  <si>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</si>
  <si>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</si>
  <si>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</si>
  <si>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</si>
  <si>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</si>
  <si>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</si>
  <si>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</si>
  <si>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</si>
  <si>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</si>
  <si>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</si>
  <si>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</si>
  <si>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</si>
  <si>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</si>
  <si>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</si>
  <si>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</si>
  <si>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</si>
  <si>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</si>
  <si>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</si>
  <si>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</si>
  <si>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</si>
  <si>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</si>
  <si>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</si>
  <si>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</si>
  <si>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</si>
  <si>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</si>
  <si>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</si>
  <si>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</si>
  <si>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</si>
  <si>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</si>
  <si>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</si>
  <si>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</si>
  <si>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</si>
  <si>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</si>
  <si>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</si>
  <si>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</si>
  <si>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</si>
  <si>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</si>
  <si>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</si>
  <si>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</si>
  <si>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</si>
  <si>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</si>
  <si>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</si>
  <si>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</si>
  <si>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</si>
  <si>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</si>
  <si>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</si>
  <si>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</si>
  <si>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</si>
  <si>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</si>
  <si>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</si>
  <si>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</si>
  <si>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</si>
  <si>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</si>
  <si>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</si>
  <si>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</si>
  <si>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</si>
  <si>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</si>
  <si>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</si>
  <si>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</si>
  <si>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</si>
  <si>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</si>
  <si>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</si>
  <si>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</si>
  <si>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</si>
  <si>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</si>
  <si>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</si>
  <si>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</si>
  <si>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</si>
  <si>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</si>
  <si>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</si>
  <si>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</si>
  <si>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</si>
  <si>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</si>
  <si>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</si>
  <si>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</si>
  <si>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</si>
  <si>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</si>
  <si>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</si>
  <si>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</si>
  <si>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</si>
  <si>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</si>
  <si>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</si>
  <si>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</si>
  <si>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</si>
  <si>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</si>
  <si>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</si>
  <si>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</si>
  <si>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</si>
  <si>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</si>
  <si>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</si>
  <si>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</si>
  <si>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</si>
  <si>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</si>
  <si>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</si>
  <si>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</si>
  <si>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</si>
  <si>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</si>
  <si>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</si>
  <si>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</si>
  <si>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</si>
  <si>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</si>
  <si>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</si>
  <si>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</si>
  <si>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</si>
  <si>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</si>
  <si>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</si>
  <si>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</si>
  <si>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</si>
  <si>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</si>
  <si>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</si>
  <si>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</si>
  <si>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</si>
  <si>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</si>
  <si>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</si>
  <si>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</si>
  <si>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</si>
  <si>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</si>
  <si>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</si>
  <si>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</si>
  <si>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</si>
  <si>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</si>
  <si>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</si>
  <si>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</si>
  <si>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</si>
  <si>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</si>
  <si>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</si>
  <si>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</si>
  <si>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</si>
  <si>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</si>
  <si>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</si>
  <si>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</si>
  <si>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</si>
  <si>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</si>
  <si>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</si>
  <si>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</si>
  <si>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</si>
  <si>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</si>
  <si>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</si>
  <si>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</si>
  <si>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</si>
  <si>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</si>
  <si>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</si>
  <si>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</si>
  <si>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</si>
  <si>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</si>
  <si>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</si>
  <si>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</si>
  <si>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</si>
  <si>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</si>
  <si>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</si>
  <si>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</si>
  <si>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</si>
  <si>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</si>
  <si>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</si>
  <si>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</si>
  <si>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</si>
  <si>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</si>
  <si>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</si>
  <si>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</si>
  <si>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</si>
  <si>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</si>
  <si>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</si>
  <si>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</si>
  <si>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</si>
  <si>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</si>
  <si>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</si>
  <si>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</si>
  <si>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</si>
  <si>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</si>
  <si>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</si>
  <si>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</si>
  <si>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</si>
  <si>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</si>
  <si>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</si>
  <si>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</si>
  <si>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</si>
  <si>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</si>
  <si>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</si>
  <si>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</si>
  <si>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</si>
  <si>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</si>
  <si>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</si>
  <si>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</si>
  <si>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</si>
  <si>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</si>
  <si>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</si>
  <si>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</si>
  <si>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</si>
  <si>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</si>
  <si>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</si>
  <si>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</si>
  <si>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</si>
  <si>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</si>
  <si>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</si>
  <si>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</si>
  <si>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</si>
  <si>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</si>
  <si>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</si>
  <si>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</si>
  <si>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</si>
  <si>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</si>
  <si>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</si>
  <si>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</si>
  <si>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</si>
  <si>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</si>
  <si>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</si>
  <si>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</si>
  <si>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</si>
  <si>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</si>
  <si>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</si>
  <si>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</si>
  <si>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</si>
  <si>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</si>
  <si>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</si>
  <si>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</si>
  <si>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</si>
  <si>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</si>
  <si>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</si>
  <si>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</si>
  <si>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</si>
  <si>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</si>
  <si>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</si>
  <si>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</si>
  <si>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</si>
  <si>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</si>
  <si>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</si>
  <si>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</si>
  <si>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</si>
  <si>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</si>
  <si>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</si>
  <si>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</si>
  <si>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</si>
  <si>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</si>
  <si>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</si>
  <si>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</si>
  <si>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</si>
  <si>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</si>
  <si>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</si>
  <si>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</si>
  <si>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</si>
  <si>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</si>
  <si>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</si>
  <si>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</si>
  <si>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</si>
  <si>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</si>
  <si>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</si>
  <si>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</si>
  <si>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</si>
  <si>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</si>
  <si>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</si>
  <si>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</si>
  <si>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</si>
  <si>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</si>
  <si>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</si>
  <si>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</si>
  <si>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</si>
  <si>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</si>
  <si>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</si>
  <si>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</si>
  <si>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</si>
  <si>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</si>
  <si>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</si>
  <si>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</si>
  <si>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</si>
  <si>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</si>
  <si>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</si>
  <si>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</si>
  <si>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</si>
  <si>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</si>
  <si>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</si>
  <si>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</si>
  <si>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</si>
  <si>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</si>
  <si>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</si>
  <si>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</si>
  <si>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</si>
  <si>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</si>
  <si>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</si>
  <si>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</si>
  <si>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</si>
  <si>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</si>
  <si>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</si>
  <si>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</si>
  <si>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</si>
  <si>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</si>
  <si>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</si>
  <si>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</si>
  <si>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</si>
  <si>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</si>
  <si>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</si>
  <si>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</si>
  <si>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</si>
  <si>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</si>
  <si>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</si>
  <si>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</si>
  <si>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</si>
  <si>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</si>
  <si>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</si>
  <si>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</si>
  <si>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</si>
  <si>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</si>
  <si>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</si>
  <si>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</si>
  <si>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</si>
  <si>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</si>
  <si>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</si>
  <si>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</si>
  <si>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</si>
  <si>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</si>
  <si>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</si>
  <si>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</si>
  <si>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</si>
  <si>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</si>
  <si>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</si>
  <si>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</si>
  <si>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</si>
  <si>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</si>
  <si>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</si>
  <si>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</si>
  <si>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</si>
  <si>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</si>
  <si>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</si>
  <si>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</si>
  <si>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</si>
  <si>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</si>
  <si>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</si>
  <si>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</si>
  <si>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</si>
  <si>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</si>
  <si>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</si>
  <si>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</si>
  <si>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</si>
  <si>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</si>
  <si>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</si>
  <si>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</si>
  <si>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</si>
  <si>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</si>
  <si>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</si>
  <si>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</si>
  <si>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</si>
  <si>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</si>
  <si>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</si>
  <si>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</si>
  <si>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</si>
  <si>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</si>
  <si>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</si>
  <si>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</si>
  <si>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</si>
  <si>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</si>
  <si>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</si>
  <si>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</si>
  <si>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</si>
  <si>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</si>
  <si>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</si>
  <si>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</si>
  <si>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</si>
  <si>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</si>
  <si>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</si>
  <si>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</si>
  <si>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</si>
  <si>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</si>
  <si>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</si>
  <si>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</si>
  <si>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</si>
  <si>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</si>
  <si>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</si>
  <si>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</si>
  <si>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</si>
  <si>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</si>
  <si>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</si>
  <si>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</si>
  <si>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</si>
  <si>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</si>
  <si>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</si>
  <si>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</si>
  <si>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</si>
  <si>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</si>
  <si>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</si>
  <si>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</si>
  <si>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</si>
  <si>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</si>
  <si>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</si>
  <si>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</si>
  <si>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</si>
  <si>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</si>
  <si>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</si>
  <si>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</si>
  <si>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</si>
  <si>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</si>
  <si>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</si>
  <si>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</si>
  <si>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</si>
  <si>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</si>
  <si>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</si>
  <si>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</si>
  <si>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</si>
  <si>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</si>
  <si>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</si>
  <si>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</si>
  <si>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</si>
  <si>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</si>
  <si>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</si>
  <si>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</si>
  <si>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</si>
  <si>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</si>
  <si>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</si>
  <si>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</si>
  <si>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</si>
  <si>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</si>
  <si>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</si>
  <si>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</si>
  <si>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</si>
  <si>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</si>
  <si>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</si>
  <si>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</si>
  <si>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</si>
  <si>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</si>
  <si>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</si>
  <si>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</si>
  <si>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</si>
  <si>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</si>
  <si>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</si>
  <si>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</si>
  <si>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</si>
  <si>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</si>
  <si>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</si>
  <si>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</si>
  <si>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</si>
  <si>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</si>
  <si>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</si>
  <si>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</si>
  <si>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</si>
  <si>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</si>
  <si>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</si>
  <si>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</si>
  <si>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</si>
  <si>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</si>
  <si>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</si>
  <si>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</si>
  <si>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</si>
  <si>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</si>
  <si>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</si>
  <si>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</si>
  <si>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</si>
  <si>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</si>
  <si>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</si>
  <si>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</si>
  <si>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</si>
  <si>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</si>
  <si>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</si>
  <si>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</si>
  <si>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</si>
  <si>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</si>
  <si>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</si>
  <si>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</si>
  <si>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</si>
  <si>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</si>
  <si>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</si>
  <si>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</si>
  <si>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</si>
  <si>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</si>
  <si>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</si>
  <si>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</si>
  <si>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</si>
  <si>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</si>
  <si>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</si>
  <si>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</si>
  <si>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</si>
  <si>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</si>
  <si>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</si>
  <si>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</si>
  <si>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</si>
  <si>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</si>
  <si>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</si>
  <si>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</si>
  <si>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</si>
  <si>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</si>
  <si>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</si>
  <si>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</si>
  <si>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</si>
  <si>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</si>
  <si>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</si>
  <si>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</si>
  <si>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</si>
  <si>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</si>
  <si>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</si>
  <si>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</si>
  <si>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</si>
  <si>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</si>
  <si>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</si>
  <si>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</si>
  <si>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</si>
  <si>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</si>
  <si>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</si>
  <si>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</si>
  <si>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</si>
  <si>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</si>
  <si>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</si>
  <si>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</si>
  <si>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</si>
  <si>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</si>
  <si>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</si>
  <si>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</si>
  <si>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</si>
  <si>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</si>
  <si>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</si>
  <si>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</si>
  <si>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</si>
  <si>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</si>
  <si>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</si>
  <si>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</si>
  <si>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</si>
  <si>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</si>
  <si>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</si>
  <si>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</si>
  <si>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</si>
  <si>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</si>
  <si>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</si>
  <si>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</si>
  <si>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</si>
  <si>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</si>
  <si>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</si>
  <si>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</si>
  <si>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</si>
  <si>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</si>
  <si>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</si>
  <si>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</si>
  <si>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</si>
  <si>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</si>
  <si>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</si>
  <si>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</si>
  <si>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</si>
  <si>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</si>
  <si>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</si>
  <si>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</si>
  <si>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</si>
  <si>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</si>
  <si>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</si>
  <si>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</si>
  <si>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</si>
  <si>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</si>
  <si>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</si>
  <si>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</si>
  <si>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</si>
  <si>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</si>
  <si>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</si>
  <si>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</si>
  <si>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</si>
  <si>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</si>
  <si>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</si>
  <si>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</si>
  <si>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</si>
  <si>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</si>
  <si>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</si>
  <si>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</si>
  <si>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</si>
  <si>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</si>
  <si>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</si>
  <si>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</si>
  <si>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</si>
  <si>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</si>
  <si>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</si>
  <si>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</si>
  <si>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</si>
  <si>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</si>
  <si>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</si>
  <si>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</si>
  <si>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</si>
  <si>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</si>
  <si>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</si>
  <si>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</si>
  <si>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</si>
  <si>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</si>
  <si>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</si>
  <si>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</si>
  <si>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</si>
  <si>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</si>
  <si>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</si>
  <si>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</si>
  <si>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</si>
  <si>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</si>
  <si>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</si>
  <si>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</si>
  <si>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</si>
  <si>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</si>
  <si>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</si>
  <si>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</si>
  <si>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</si>
  <si>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</si>
  <si>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</si>
  <si>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</si>
  <si>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</si>
  <si>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</si>
  <si>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</si>
  <si>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</si>
  <si>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</si>
  <si>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</si>
  <si>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</si>
  <si>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</si>
  <si>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</si>
  <si>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</si>
  <si>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</si>
  <si>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</si>
  <si>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</si>
  <si>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</si>
  <si>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</si>
  <si>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</si>
  <si>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</si>
  <si>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</si>
  <si>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</si>
  <si>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</si>
  <si>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</si>
  <si>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</si>
  <si>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</si>
  <si>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</si>
  <si>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</si>
  <si>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</si>
  <si>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</si>
  <si>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</si>
  <si>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</si>
  <si>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</si>
  <si>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</si>
  <si>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</si>
  <si>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</si>
  <si>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</si>
  <si>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</si>
  <si>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</si>
  <si>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</si>
  <si>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</si>
  <si>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</si>
  <si>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</si>
  <si>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</si>
  <si>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</si>
  <si>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</si>
  <si>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</si>
  <si>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</si>
  <si>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</si>
  <si>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</si>
  <si>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</si>
  <si>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</si>
  <si>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</si>
  <si>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</si>
  <si>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</si>
  <si>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</si>
  <si>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</si>
  <si>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</si>
  <si>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</si>
  <si>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</si>
  <si>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</si>
  <si>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</si>
  <si>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</si>
  <si>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</si>
  <si>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</si>
  <si>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</si>
  <si>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</si>
  <si>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</si>
  <si>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</si>
  <si>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</si>
  <si>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</si>
  <si>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</si>
  <si>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</si>
  <si>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</si>
  <si>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</si>
  <si>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</si>
  <si>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</si>
  <si>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</si>
  <si>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</si>
  <si>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</si>
  <si>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</si>
  <si>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</si>
  <si>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</si>
  <si>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</si>
  <si>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</si>
  <si>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</si>
  <si>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</si>
  <si>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</si>
  <si>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</si>
  <si>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</si>
  <si>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</si>
  <si>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</si>
  <si>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</si>
  <si>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</si>
  <si>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</si>
  <si>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</si>
  <si>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</si>
  <si>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</si>
  <si>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</si>
  <si>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</si>
  <si>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</si>
  <si>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</si>
  <si>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</si>
  <si>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</si>
  <si>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</si>
  <si>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</si>
  <si>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</si>
  <si>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</si>
  <si>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</si>
  <si>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</si>
  <si>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</si>
  <si>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</si>
  <si>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</si>
  <si>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</si>
  <si>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</si>
  <si>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</si>
  <si>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</si>
  <si>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</si>
  <si>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</si>
  <si>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</si>
  <si>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</si>
  <si>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</si>
  <si>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</si>
  <si>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</si>
  <si>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</si>
  <si>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</si>
  <si>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</si>
  <si>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</si>
  <si>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</si>
  <si>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</si>
  <si>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</si>
  <si>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</si>
  <si>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</si>
  <si>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</si>
  <si>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</si>
  <si>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</si>
  <si>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</si>
  <si>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</si>
  <si>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</si>
  <si>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</si>
  <si>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</si>
  <si>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</si>
  <si>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</si>
  <si>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</si>
  <si>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</si>
  <si>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</si>
  <si>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</si>
  <si>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</si>
  <si>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</si>
  <si>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</si>
  <si>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</si>
  <si>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</si>
  <si>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</si>
  <si>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</si>
  <si>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</si>
  <si>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</si>
  <si>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</si>
  <si>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</si>
  <si>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</si>
  <si>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</si>
  <si>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</si>
  <si>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</si>
  <si>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</si>
  <si>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</si>
  <si>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</si>
  <si>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</si>
  <si>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</si>
  <si>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</si>
  <si>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</si>
  <si>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</si>
  <si>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</si>
  <si>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</si>
  <si>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</si>
  <si>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</si>
  <si>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</si>
  <si>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</si>
  <si>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</si>
  <si>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</si>
  <si>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</si>
  <si>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</si>
  <si>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</si>
  <si>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</si>
  <si>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</si>
  <si>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</si>
  <si>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</si>
  <si>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</si>
  <si>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</si>
  <si>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</si>
  <si>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</si>
  <si>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</si>
  <si>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</si>
  <si>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</si>
  <si>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</si>
  <si>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</si>
  <si>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</si>
  <si>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</si>
  <si>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</si>
  <si>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</si>
  <si>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</si>
  <si>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</si>
  <si>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</si>
  <si>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</si>
  <si>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</si>
  <si>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</si>
  <si>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</si>
  <si>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</si>
  <si>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</si>
  <si>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</si>
  <si>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</si>
  <si>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</si>
  <si>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</si>
  <si>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</si>
  <si>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</si>
  <si>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</si>
  <si>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</si>
  <si>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</si>
  <si>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</si>
  <si>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</si>
  <si>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</si>
  <si>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</si>
  <si>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</si>
  <si>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</si>
  <si>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</si>
  <si>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</si>
  <si>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</si>
  <si>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</si>
  <si>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</si>
  <si>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</si>
  <si>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</si>
  <si>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</si>
  <si>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</si>
  <si>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</si>
  <si>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</si>
  <si>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</si>
  <si>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</si>
  <si>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</si>
  <si>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</si>
  <si>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</si>
  <si>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</si>
  <si>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</si>
  <si>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</si>
  <si>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</si>
  <si>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</si>
  <si>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</si>
  <si>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</si>
  <si>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</si>
  <si>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</si>
  <si>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</si>
  <si>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</si>
  <si>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</si>
  <si>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</si>
  <si>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</si>
  <si>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</si>
  <si>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</si>
  <si>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</si>
  <si>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</si>
  <si>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</si>
  <si>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</si>
  <si>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</si>
  <si>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</si>
  <si>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</si>
  <si>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</si>
  <si>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</si>
  <si>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</si>
  <si>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</si>
  <si>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</si>
  <si>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</si>
  <si>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</si>
  <si>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</si>
  <si>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</si>
  <si>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</si>
  <si>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</si>
  <si>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</si>
  <si>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</si>
  <si>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</si>
  <si>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</si>
  <si>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</si>
  <si>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</si>
  <si>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</si>
  <si>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</si>
  <si>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</si>
  <si>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</si>
  <si>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</si>
  <si>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</si>
  <si>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</si>
  <si>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</si>
  <si>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</si>
  <si>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</si>
  <si>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</si>
  <si>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</si>
  <si>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</si>
  <si>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</si>
  <si>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</si>
  <si>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</si>
  <si>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</si>
  <si>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</si>
  <si>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</si>
  <si>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</si>
  <si>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</si>
  <si>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</si>
  <si>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</si>
  <si>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</si>
  <si>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</si>
  <si>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</si>
  <si>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</si>
  <si>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</si>
  <si>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</si>
  <si>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</si>
  <si>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</si>
  <si>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</si>
  <si>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</si>
  <si>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</si>
  <si>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</si>
  <si>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</si>
  <si>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</si>
  <si>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</si>
  <si>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</si>
  <si>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</si>
  <si>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</si>
  <si>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</si>
  <si>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</si>
  <si>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</si>
  <si>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</si>
  <si>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</si>
  <si>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</si>
  <si>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</si>
  <si>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</si>
  <si>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</si>
  <si>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</si>
  <si>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</si>
  <si>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</si>
  <si>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</si>
  <si>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</si>
  <si>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</si>
  <si>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</si>
  <si>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</si>
  <si>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</si>
  <si>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</si>
  <si>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</si>
  <si>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</si>
  <si>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</si>
  <si>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</si>
  <si>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</si>
  <si>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</si>
  <si>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</si>
  <si>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</si>
  <si>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</si>
  <si>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</si>
  <si>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</si>
  <si>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</si>
  <si>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</si>
  <si>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</si>
  <si>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</si>
  <si>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</si>
  <si>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</si>
  <si>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</si>
  <si>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</si>
  <si>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</si>
  <si>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</si>
  <si>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</si>
  <si>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</si>
  <si>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</si>
  <si>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</si>
  <si>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</si>
  <si>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</si>
  <si>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</si>
  <si>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</si>
  <si>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</si>
  <si>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</si>
  <si>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</si>
  <si>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</si>
  <si>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</si>
  <si>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</si>
  <si>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</si>
  <si>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</si>
  <si>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</si>
  <si>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</si>
  <si>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</si>
  <si>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</si>
  <si>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</si>
  <si>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</si>
  <si>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</si>
  <si>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</si>
  <si>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</si>
  <si>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</si>
  <si>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</si>
  <si>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</si>
  <si>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</si>
  <si>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</si>
  <si>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</si>
  <si>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</si>
  <si>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</si>
  <si>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</si>
  <si>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</si>
  <si>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</si>
  <si>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</si>
  <si>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</si>
  <si>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</si>
  <si>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</si>
  <si>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</si>
  <si>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</si>
  <si>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</si>
  <si>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</si>
  <si>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</si>
  <si>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</si>
  <si>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</si>
  <si>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</si>
  <si>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</si>
  <si>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</si>
  <si>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</si>
  <si>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</si>
  <si>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</si>
  <si>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</si>
  <si>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</si>
  <si>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</si>
  <si>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</si>
  <si>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</si>
  <si>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</si>
  <si>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</si>
  <si>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</si>
  <si>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</si>
  <si>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</si>
  <si>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</si>
  <si>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</si>
  <si>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</si>
  <si>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</si>
  <si>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</si>
  <si>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</si>
  <si>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</si>
  <si>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</si>
  <si>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</si>
  <si>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</si>
  <si>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</si>
  <si>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</si>
  <si>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</si>
  <si>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</si>
  <si>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</si>
  <si>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</si>
  <si>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</si>
  <si>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</si>
  <si>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</si>
  <si>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</si>
  <si>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</si>
  <si>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</si>
  <si>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</si>
  <si>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</si>
  <si>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</si>
  <si>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</si>
  <si>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</si>
  <si>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</si>
  <si>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</si>
  <si>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</si>
  <si>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</si>
  <si>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</si>
  <si>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</si>
  <si>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</si>
  <si>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</si>
  <si>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</si>
  <si>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</si>
  <si>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</si>
  <si>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</si>
  <si>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</si>
  <si>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</si>
  <si>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</si>
  <si>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</si>
  <si>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</si>
  <si>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</si>
  <si>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</si>
  <si>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</si>
  <si>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</si>
  <si>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</si>
  <si>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</si>
  <si>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</si>
  <si>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</si>
  <si>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</si>
  <si>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</si>
  <si>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</si>
  <si>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</si>
  <si>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</si>
  <si>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</si>
  <si>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</si>
  <si>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</si>
  <si>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</si>
  <si>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</si>
  <si>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</si>
  <si>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</si>
  <si>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</si>
  <si>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</si>
  <si>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</si>
  <si>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</si>
  <si>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</si>
  <si>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</si>
  <si>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</si>
  <si>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</si>
  <si>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</si>
  <si>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</si>
  <si>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</si>
  <si>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</si>
  <si>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</si>
  <si>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</si>
  <si>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</si>
  <si>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</si>
  <si>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</si>
  <si>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</si>
  <si>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</si>
  <si>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</si>
  <si>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</si>
  <si>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</si>
  <si>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</si>
  <si>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</si>
  <si>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</si>
  <si>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</si>
  <si>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</si>
  <si>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</si>
  <si>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</si>
  <si>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</si>
  <si>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</si>
  <si>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</si>
  <si>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</si>
  <si>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</si>
  <si>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</si>
  <si>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</si>
  <si>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</si>
  <si>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</si>
  <si>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</si>
  <si>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</si>
  <si>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</si>
  <si>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</si>
  <si>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</si>
  <si>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</si>
  <si>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</si>
  <si>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</si>
  <si>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</si>
  <si>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</si>
  <si>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</si>
  <si>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</si>
  <si>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</si>
  <si>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</si>
  <si>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</si>
  <si>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</si>
  <si>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</si>
  <si>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</si>
  <si>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</si>
  <si>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</si>
  <si>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</si>
  <si>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</si>
  <si>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</si>
  <si>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</si>
  <si>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</si>
  <si>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</si>
  <si>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</si>
  <si>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</si>
  <si>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</si>
  <si>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</si>
  <si>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</si>
  <si>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</si>
  <si>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</si>
  <si>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</si>
  <si>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</si>
  <si>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</si>
  <si>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</si>
  <si>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</si>
  <si>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</si>
  <si>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</si>
  <si>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</si>
  <si>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</si>
  <si>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</si>
  <si>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</si>
  <si>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</si>
  <si>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</si>
  <si>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</si>
  <si>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</si>
  <si>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</si>
  <si>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</si>
  <si>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</si>
  <si>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</si>
  <si>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</si>
  <si>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</si>
  <si>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</si>
  <si>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</si>
  <si>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</si>
  <si>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</si>
  <si>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</si>
  <si>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</si>
  <si>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</si>
  <si>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</si>
  <si>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</si>
  <si>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</si>
  <si>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</si>
  <si>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</si>
  <si>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</si>
  <si>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</si>
  <si>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</si>
  <si>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</si>
  <si>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</si>
  <si>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</si>
  <si>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</si>
  <si>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</si>
  <si>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</si>
  <si>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</si>
  <si>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</si>
  <si>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</si>
  <si>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</si>
  <si>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</si>
  <si>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</si>
  <si>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</si>
  <si>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</si>
  <si>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</si>
  <si>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</si>
  <si>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</si>
  <si>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</si>
  <si>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</si>
  <si>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</si>
  <si>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</si>
  <si>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</si>
  <si>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</si>
  <si>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</si>
  <si>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</si>
  <si>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</si>
  <si>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</si>
  <si>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</si>
  <si>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</si>
  <si>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</si>
  <si>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</si>
  <si>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</si>
  <si>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</si>
  <si>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</si>
  <si>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</si>
  <si>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</si>
  <si>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</si>
  <si>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</si>
  <si>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</si>
  <si>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</si>
  <si>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</si>
  <si>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</si>
  <si>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</si>
  <si>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</si>
  <si>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</si>
  <si>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</si>
  <si>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</si>
  <si>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</si>
  <si>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</si>
  <si>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</si>
  <si>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</si>
  <si>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</si>
  <si>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</si>
  <si>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</si>
  <si>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</si>
  <si>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</si>
  <si>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</si>
  <si>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</si>
  <si>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</si>
  <si>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</si>
  <si>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</si>
  <si>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</si>
  <si>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</si>
  <si>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</si>
  <si>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</si>
  <si>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</si>
  <si>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</si>
  <si>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</si>
  <si>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</si>
  <si>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</si>
  <si>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</si>
  <si>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</si>
  <si>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</si>
  <si>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</si>
  <si>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</si>
  <si>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</si>
  <si>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</si>
  <si>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</si>
  <si>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</si>
  <si>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</si>
  <si>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</si>
  <si>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</si>
  <si>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</si>
  <si>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</si>
  <si>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</si>
  <si>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</si>
  <si>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</si>
  <si>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</si>
  <si>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</si>
  <si>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</si>
  <si>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</si>
  <si>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</si>
  <si>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</si>
  <si>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</si>
  <si>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</si>
  <si>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</si>
  <si>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</si>
  <si>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</si>
  <si>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</si>
  <si>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</si>
  <si>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</si>
  <si>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</si>
  <si>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</si>
  <si>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</si>
  <si>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</si>
  <si>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</si>
  <si>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</si>
  <si>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</si>
  <si>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</si>
  <si>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</si>
  <si>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</si>
  <si>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</si>
  <si>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</si>
  <si>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</si>
  <si>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</si>
  <si>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</si>
  <si>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</si>
  <si>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</si>
  <si>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</si>
  <si>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</si>
  <si>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</si>
  <si>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</si>
  <si>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</si>
  <si>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</si>
  <si>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</si>
  <si>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</si>
  <si>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</si>
  <si>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</si>
  <si>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</si>
  <si>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</si>
  <si>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</si>
  <si>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</si>
  <si>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</si>
  <si>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</si>
  <si>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</si>
  <si>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</si>
  <si>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</si>
  <si>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</si>
  <si>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</si>
  <si>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</si>
  <si>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</si>
  <si>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</si>
  <si>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</si>
  <si>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</si>
  <si>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</si>
  <si>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</si>
  <si>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</si>
  <si>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</si>
  <si>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</si>
  <si>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</si>
  <si>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</si>
  <si>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</si>
  <si>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</si>
  <si>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</si>
  <si>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</si>
  <si>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</si>
  <si>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</si>
  <si>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</si>
  <si>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</si>
  <si>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</si>
  <si>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</si>
  <si>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</si>
  <si>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</si>
  <si>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</si>
  <si>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</si>
  <si>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</si>
  <si>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</si>
  <si>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</si>
  <si>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</si>
  <si>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</si>
  <si>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</si>
  <si>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</si>
  <si>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</si>
  <si>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</si>
  <si>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</si>
  <si>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</si>
  <si>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</si>
  <si>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</si>
  <si>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</si>
  <si>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</si>
  <si>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</si>
  <si>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</si>
  <si>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</si>
  <si>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</si>
  <si>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</si>
  <si>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</si>
  <si>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</si>
  <si>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</si>
  <si>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</si>
  <si>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</si>
  <si>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</si>
  <si>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</si>
  <si>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</si>
  <si>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</si>
  <si>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</si>
  <si>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</si>
  <si>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</si>
  <si>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</si>
  <si>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</si>
  <si>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</si>
  <si>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</si>
  <si>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</si>
  <si>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</si>
  <si>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</si>
  <si>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</si>
  <si>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</si>
  <si>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</si>
  <si>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</si>
  <si>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</si>
  <si>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</si>
  <si>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</si>
  <si>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</si>
  <si>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</si>
  <si>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</si>
  <si>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</si>
  <si>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</si>
  <si>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</si>
  <si>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</si>
  <si>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</si>
  <si>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</si>
  <si>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</si>
  <si>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</si>
  <si>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</si>
  <si>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</si>
  <si>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</si>
  <si>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</si>
  <si>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</si>
  <si>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</si>
  <si>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</si>
  <si>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</si>
  <si>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</si>
  <si>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</si>
  <si>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</si>
  <si>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</si>
  <si>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</si>
  <si>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</si>
  <si>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</si>
  <si>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</si>
  <si>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</si>
  <si>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</si>
  <si>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</si>
  <si>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</si>
  <si>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</si>
  <si>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</si>
  <si>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</si>
  <si>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</si>
  <si>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</si>
  <si>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</si>
  <si>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</si>
  <si>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</si>
  <si>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</si>
  <si>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</si>
  <si>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</si>
  <si>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</si>
  <si>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</si>
  <si>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</si>
  <si>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</si>
  <si>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</si>
  <si>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</si>
  <si>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</si>
  <si>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</si>
  <si>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</si>
  <si>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</si>
  <si>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</si>
  <si>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</si>
  <si>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</si>
  <si>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</si>
  <si>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</si>
  <si>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</si>
  <si>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</si>
  <si>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</si>
  <si>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</si>
  <si>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</si>
  <si>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</si>
  <si>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</si>
  <si>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</si>
  <si>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</si>
  <si>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</si>
  <si>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</si>
  <si>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</si>
  <si>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</si>
  <si>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</si>
  <si>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</si>
  <si>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</si>
  <si>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</si>
  <si>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</si>
  <si>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</si>
  <si>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</si>
  <si>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</si>
  <si>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</si>
  <si>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</si>
  <si>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</si>
  <si>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</si>
  <si>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</si>
  <si>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</si>
  <si>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</si>
  <si>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</si>
  <si>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</si>
  <si>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</si>
  <si>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</si>
  <si>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</si>
  <si>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</si>
  <si>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</si>
  <si>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</si>
  <si>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</si>
  <si>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</si>
  <si>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</si>
  <si>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</si>
  <si>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</si>
  <si>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</si>
  <si>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</si>
  <si>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</si>
  <si>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</si>
  <si>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</si>
  <si>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</si>
  <si>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</si>
  <si>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</si>
  <si>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</si>
  <si>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</si>
  <si>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</si>
  <si>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</si>
  <si>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</si>
  <si>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</si>
  <si>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</si>
  <si>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</si>
  <si>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</si>
  <si>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</si>
  <si>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</si>
  <si>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</si>
  <si>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</si>
  <si>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</si>
  <si>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</si>
  <si>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</si>
  <si>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</si>
  <si>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</si>
  <si>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</si>
  <si>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</si>
  <si>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</si>
  <si>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</si>
  <si>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</si>
  <si>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</si>
  <si>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</si>
  <si>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</si>
  <si>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</si>
  <si>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</si>
  <si>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</si>
  <si>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</si>
  <si>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</si>
  <si>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</si>
  <si>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</si>
  <si>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</si>
  <si>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</si>
  <si>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</si>
  <si>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</si>
  <si>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</si>
  <si>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</si>
  <si>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</si>
  <si>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</si>
  <si>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</si>
  <si>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</si>
  <si>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</si>
  <si>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</si>
  <si>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</si>
  <si>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</si>
  <si>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</si>
  <si>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</si>
  <si>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</si>
  <si>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</si>
  <si>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</si>
  <si>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</si>
  <si>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</si>
  <si>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</si>
  <si>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</si>
  <si>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</si>
  <si>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</si>
  <si>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</si>
  <si>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</si>
  <si>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</si>
  <si>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</si>
  <si>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</si>
  <si>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</si>
  <si>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</si>
  <si>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</si>
  <si>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</si>
  <si>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</si>
  <si>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</si>
  <si>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</si>
  <si>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</si>
  <si>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</si>
  <si>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</si>
  <si>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</si>
  <si>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</si>
  <si>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</si>
  <si>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</si>
  <si>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</si>
  <si>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</si>
  <si>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</si>
  <si>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</si>
  <si>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</si>
  <si>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</si>
  <si>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</si>
  <si>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</si>
  <si>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</si>
  <si>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</si>
  <si>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</si>
  <si>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</si>
  <si>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</si>
  <si>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</si>
  <si>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</si>
  <si>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</si>
  <si>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</si>
  <si>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</si>
  <si>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</si>
  <si>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</si>
  <si>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</si>
  <si>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</si>
  <si>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</si>
  <si>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</si>
  <si>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</si>
  <si>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</si>
  <si>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</si>
  <si>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</si>
  <si>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</si>
  <si>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</si>
  <si>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</si>
  <si>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</si>
  <si>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</si>
  <si>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</si>
  <si>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</si>
  <si>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</si>
  <si>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</si>
  <si>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</si>
  <si>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</si>
  <si>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</si>
  <si>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</si>
  <si>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</si>
  <si>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</si>
  <si>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</si>
  <si>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</si>
  <si>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</si>
  <si>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</si>
  <si>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</si>
  <si>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</si>
  <si>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</si>
  <si>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</si>
  <si>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</si>
  <si>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</si>
  <si>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</si>
  <si>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</si>
  <si>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</si>
  <si>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</si>
  <si>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</si>
  <si>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</si>
  <si>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</si>
  <si>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</si>
  <si>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</si>
  <si>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</si>
  <si>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</si>
  <si>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</si>
  <si>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</si>
  <si>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</si>
  <si>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</si>
  <si>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</si>
  <si>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</si>
  <si>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</si>
  <si>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</si>
  <si>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</si>
  <si>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</si>
  <si>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</si>
  <si>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</si>
  <si>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</si>
  <si>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</si>
  <si>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</si>
  <si>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</si>
  <si>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</si>
  <si>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</si>
  <si>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</si>
  <si>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</si>
  <si>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</si>
  <si>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</si>
  <si>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</si>
  <si>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</si>
  <si>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</si>
  <si>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</si>
  <si>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</si>
  <si>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</si>
  <si>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</si>
  <si>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</si>
  <si>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</si>
  <si>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</si>
  <si>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</si>
  <si>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</si>
  <si>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</si>
  <si>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</si>
  <si>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</si>
  <si>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</si>
  <si>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</si>
  <si>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</si>
  <si>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</si>
  <si>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</si>
  <si>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</si>
  <si>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</si>
  <si>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</si>
  <si>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</si>
  <si>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</si>
  <si>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</si>
  <si>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</si>
  <si>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</si>
  <si>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</si>
  <si>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</si>
  <si>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</si>
  <si>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</si>
  <si>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</si>
  <si>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</si>
  <si>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</si>
  <si>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</si>
  <si>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</si>
  <si>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</si>
  <si>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</si>
  <si>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</si>
  <si>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</si>
  <si>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</si>
  <si>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</si>
  <si>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</si>
  <si>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</si>
  <si>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</si>
  <si>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</si>
  <si>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</si>
  <si>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</si>
  <si>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</si>
  <si>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</si>
  <si>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</si>
  <si>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</si>
  <si>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</si>
  <si>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</si>
  <si>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</si>
  <si>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</si>
  <si>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</si>
  <si>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</si>
  <si>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</si>
  <si>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</si>
  <si>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</si>
  <si>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</si>
  <si>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</si>
  <si>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</si>
  <si>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</si>
  <si>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</si>
  <si>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</si>
  <si>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</si>
  <si>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</si>
  <si>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</si>
  <si>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</si>
  <si>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</si>
  <si>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</si>
  <si>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</si>
  <si>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</si>
  <si>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</si>
  <si>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</si>
  <si>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</si>
  <si>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</si>
  <si>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</si>
  <si>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</si>
  <si>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</si>
  <si>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</si>
  <si>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</si>
  <si>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</si>
  <si>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</si>
  <si>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</si>
  <si>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</si>
  <si>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</si>
  <si>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</si>
  <si>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</si>
  <si>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</si>
  <si>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</si>
  <si>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</si>
  <si>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</si>
  <si>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</si>
  <si>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</si>
  <si>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</si>
  <si>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</si>
  <si>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</si>
  <si>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</si>
  <si>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</si>
  <si>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</si>
  <si>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</si>
  <si>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</si>
  <si>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</si>
  <si>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</si>
  <si>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</si>
  <si>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</si>
  <si>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</si>
  <si>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</si>
  <si>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</si>
  <si>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</si>
  <si>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</si>
  <si>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</si>
  <si>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</si>
  <si>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</si>
  <si>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</si>
  <si>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</si>
  <si>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</si>
  <si>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</si>
  <si>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</si>
  <si>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</si>
  <si>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</si>
  <si>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</si>
  <si>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</si>
  <si>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</si>
  <si>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</si>
  <si>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</si>
  <si>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</si>
  <si>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</si>
  <si>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</si>
  <si>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</si>
  <si>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</si>
  <si>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</si>
  <si>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</si>
  <si>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</si>
  <si>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</si>
  <si>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</si>
  <si>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</si>
  <si>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</si>
  <si>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</si>
  <si>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</si>
  <si>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</si>
  <si>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</si>
  <si>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</si>
  <si>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</si>
  <si>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</si>
  <si>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</si>
  <si>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</si>
  <si>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</si>
  <si>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</si>
  <si>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</si>
  <si>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</si>
  <si>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</si>
  <si>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</si>
  <si>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</si>
  <si>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</si>
  <si>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</si>
  <si>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</si>
  <si>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</si>
  <si>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</si>
  <si>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</si>
  <si>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</si>
  <si>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</si>
  <si>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</si>
  <si>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</si>
  <si>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</si>
  <si>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</si>
  <si>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</si>
  <si>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</si>
  <si>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</si>
  <si>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</si>
  <si>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</si>
  <si>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</si>
  <si>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</si>
  <si>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</si>
  <si>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</si>
  <si>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</si>
  <si>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</si>
  <si>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</si>
  <si>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</si>
  <si>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</si>
  <si>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</si>
  <si>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</si>
  <si>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</si>
  <si>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</si>
  <si>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</si>
  <si>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</si>
  <si>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</si>
  <si>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</si>
  <si>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</si>
  <si>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</si>
  <si>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</si>
  <si>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</si>
  <si>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</si>
  <si>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</si>
  <si>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</si>
  <si>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</si>
  <si>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</si>
  <si>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</si>
  <si>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</si>
  <si>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</si>
  <si>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</si>
  <si>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</si>
  <si>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</si>
  <si>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</si>
  <si>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</si>
  <si>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</si>
  <si>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</si>
  <si>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</si>
  <si>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</si>
  <si>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</si>
  <si>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</si>
  <si>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</si>
  <si>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</si>
  <si>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</si>
  <si>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</si>
  <si>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</si>
  <si>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</si>
  <si>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</si>
  <si>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</si>
  <si>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</si>
  <si>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</si>
  <si>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</si>
  <si>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</si>
  <si>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</si>
  <si>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</si>
  <si>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</si>
  <si>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</si>
  <si>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</si>
  <si>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</si>
  <si>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</si>
  <si>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</si>
  <si>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</si>
  <si>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</si>
  <si>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</si>
  <si>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</si>
  <si>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</si>
  <si>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</si>
  <si>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</si>
  <si>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</si>
  <si>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</si>
  <si>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</si>
  <si>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</si>
  <si>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</si>
  <si>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</si>
  <si>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</si>
  <si>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</si>
  <si>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</si>
  <si>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</si>
  <si>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</si>
  <si>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</si>
  <si>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</si>
  <si>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</si>
  <si>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</si>
  <si>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</si>
  <si>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</si>
  <si>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</si>
  <si>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</si>
  <si>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</si>
  <si>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</si>
  <si>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</si>
  <si>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</si>
  <si>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</si>
  <si>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</si>
  <si>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</si>
  <si>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</si>
  <si>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</si>
  <si>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</si>
  <si>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</si>
  <si>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</si>
  <si>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</si>
  <si>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</si>
  <si>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</si>
  <si>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</si>
  <si>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</si>
  <si>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</si>
  <si>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</si>
  <si>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</si>
  <si>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</si>
  <si>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</si>
  <si>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</si>
  <si>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</si>
  <si>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</si>
  <si>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</si>
  <si>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</si>
  <si>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</si>
  <si>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</si>
  <si>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</si>
  <si>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</si>
  <si>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</si>
  <si>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</si>
  <si>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</si>
  <si>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</si>
  <si>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</si>
  <si>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</si>
  <si>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</si>
  <si>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</si>
  <si>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</si>
  <si>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</si>
  <si>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</si>
  <si>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</si>
  <si>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</si>
  <si>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</si>
  <si>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</si>
  <si>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</si>
  <si>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</si>
  <si>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</si>
  <si>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</si>
  <si>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</si>
  <si>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</si>
  <si>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</si>
  <si>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</si>
  <si>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</si>
  <si>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</si>
  <si>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</si>
  <si>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</si>
  <si>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</si>
  <si>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</si>
  <si>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</si>
  <si>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</si>
  <si>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</si>
  <si>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</si>
  <si>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</si>
  <si>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</si>
  <si>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</si>
  <si>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</si>
  <si>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</si>
  <si>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</si>
  <si>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</si>
  <si>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</si>
  <si>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</si>
  <si>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</si>
  <si>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</si>
  <si>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</si>
  <si>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</si>
  <si>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</si>
  <si>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</si>
  <si>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</si>
  <si>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</si>
  <si>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</si>
  <si>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</si>
  <si>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</si>
  <si>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</si>
  <si>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</si>
  <si>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</si>
  <si>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</si>
  <si>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</si>
  <si>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</si>
  <si>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</si>
  <si>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</si>
  <si>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</si>
  <si>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</si>
  <si>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</si>
  <si>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</si>
  <si>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</si>
  <si>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</si>
  <si>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</si>
  <si>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</si>
  <si>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</si>
  <si>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</si>
  <si>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</si>
  <si>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</si>
  <si>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</si>
  <si>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</si>
  <si>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</si>
  <si>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</si>
  <si>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</si>
  <si>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</si>
  <si>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</si>
  <si>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</si>
  <si>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</si>
  <si>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</si>
  <si>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</si>
  <si>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</si>
  <si>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</si>
  <si>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</si>
  <si>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</si>
  <si>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</si>
  <si>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</si>
  <si>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</si>
  <si>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</si>
  <si>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</si>
  <si>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</si>
  <si>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</si>
  <si>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</si>
  <si>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</si>
  <si>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</si>
  <si>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</si>
  <si>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</si>
  <si>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</si>
  <si>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</si>
  <si>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</si>
  <si>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</si>
  <si>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</si>
  <si>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</si>
  <si>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</si>
  <si>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</si>
  <si>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</si>
  <si>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</si>
  <si>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</si>
  <si>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</si>
  <si>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</si>
  <si>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</si>
  <si>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</si>
  <si>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</si>
  <si>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</si>
  <si>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</si>
  <si>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</si>
  <si>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</si>
  <si>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</si>
  <si>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</si>
  <si>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</si>
  <si>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</si>
  <si>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</si>
  <si>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</si>
  <si>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</si>
  <si>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</si>
  <si>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</si>
  <si>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</si>
  <si>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</si>
  <si>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</si>
  <si>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</si>
  <si>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</si>
  <si>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</si>
  <si>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</si>
  <si>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</si>
  <si>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</si>
  <si>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</si>
  <si>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</si>
  <si>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</si>
  <si>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</si>
  <si>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</si>
  <si>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</si>
  <si>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</si>
  <si>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</si>
  <si>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</si>
  <si>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</si>
  <si>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</si>
  <si>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</si>
  <si>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</si>
  <si>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</si>
  <si>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</si>
  <si>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</si>
  <si>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</si>
  <si>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</si>
  <si>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</si>
  <si>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</si>
  <si>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</si>
  <si>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</si>
  <si>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</si>
  <si>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</si>
  <si>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</si>
  <si>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</si>
  <si>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</si>
  <si>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</si>
  <si>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</si>
  <si>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</si>
  <si>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</si>
  <si>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</si>
  <si>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</si>
  <si>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</si>
  <si>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</si>
  <si>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</si>
  <si>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</si>
  <si>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</si>
  <si>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</si>
  <si>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</si>
  <si>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</si>
  <si>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</si>
  <si>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</si>
  <si>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</si>
  <si>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</si>
  <si>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</si>
  <si>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</si>
  <si>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</si>
  <si>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</si>
  <si>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</si>
  <si>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</si>
  <si>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</si>
  <si>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</si>
  <si>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</si>
  <si>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</si>
  <si>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</si>
  <si>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</si>
  <si>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</si>
  <si>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</si>
  <si>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</si>
  <si>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</si>
  <si>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</si>
  <si>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</si>
  <si>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</si>
  <si>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</si>
  <si>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</si>
  <si>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</si>
  <si>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</si>
  <si>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</si>
  <si>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</si>
  <si>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</si>
  <si>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</si>
  <si>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</si>
  <si>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</si>
  <si>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</si>
  <si>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</si>
  <si>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</si>
  <si>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</si>
  <si>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</si>
  <si>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</si>
  <si>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</si>
  <si>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</si>
  <si>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</si>
  <si>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</si>
  <si>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</si>
  <si>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</si>
  <si>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</si>
  <si>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</si>
  <si>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</si>
  <si>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</si>
  <si>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</si>
  <si>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</si>
  <si>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</si>
  <si>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</si>
  <si>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</si>
  <si>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</si>
  <si>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</si>
  <si>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</si>
  <si>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</si>
  <si>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</si>
  <si>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</si>
  <si>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</si>
  <si>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</si>
  <si>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</si>
  <si>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</si>
  <si>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</si>
  <si>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</si>
  <si>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</si>
  <si>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</si>
  <si>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</si>
  <si>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</si>
  <si>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</si>
  <si>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</si>
  <si>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</si>
  <si>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</si>
  <si>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</si>
  <si>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</si>
  <si>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</si>
  <si>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</si>
  <si>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</si>
  <si>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</si>
  <si>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</si>
  <si>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</si>
  <si>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</si>
  <si>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</si>
  <si>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</si>
  <si>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</si>
  <si>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</si>
  <si>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</si>
  <si>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</si>
  <si>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</si>
  <si>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</si>
  <si>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</si>
  <si>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</si>
  <si>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</si>
  <si>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</si>
  <si>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</si>
  <si>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</si>
  <si>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</si>
  <si>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</si>
  <si>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</si>
  <si>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</si>
  <si>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</si>
  <si>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</si>
  <si>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</si>
  <si>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</si>
  <si>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</si>
  <si>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</si>
  <si>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</si>
  <si>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</si>
  <si>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</si>
  <si>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</si>
  <si>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</si>
  <si>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</si>
  <si>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</si>
  <si>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</si>
  <si>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</si>
  <si>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</si>
  <si>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</si>
  <si>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</si>
  <si>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</si>
  <si>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</si>
  <si>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</si>
  <si>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</si>
  <si>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</si>
  <si>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</si>
  <si>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</si>
  <si>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</si>
  <si>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</si>
  <si>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</si>
  <si>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</si>
  <si>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</si>
  <si>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</si>
  <si>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</si>
  <si>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</si>
  <si>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</si>
  <si>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</si>
  <si>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</si>
  <si>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</si>
  <si>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</si>
  <si>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</si>
  <si>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</si>
  <si>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</si>
  <si>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</si>
  <si>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</si>
  <si>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</si>
  <si>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</si>
  <si>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</si>
  <si>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</si>
  <si>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</si>
  <si>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</si>
  <si>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</si>
  <si>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</si>
  <si>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</si>
  <si>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</si>
  <si>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</si>
  <si>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</si>
  <si>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</si>
  <si>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</si>
  <si>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</si>
  <si>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</si>
  <si>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</si>
  <si>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</si>
  <si>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</si>
  <si>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</si>
  <si>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</si>
  <si>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</si>
  <si>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</si>
  <si>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</si>
  <si>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</si>
  <si>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</si>
  <si>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</si>
  <si>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</si>
  <si>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</si>
  <si>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</si>
  <si>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</si>
  <si>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</si>
  <si>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</si>
  <si>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</si>
  <si>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</si>
  <si>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</si>
  <si>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</si>
  <si>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</si>
  <si>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</si>
  <si>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</si>
  <si>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</si>
  <si>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</si>
  <si>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</si>
  <si>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</si>
  <si>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</si>
  <si>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</si>
  <si>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</si>
  <si>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</si>
  <si>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</si>
  <si>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</si>
  <si>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</si>
  <si>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</si>
  <si>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</si>
  <si>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</si>
  <si>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</si>
  <si>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</si>
  <si>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</si>
  <si>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</si>
  <si>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</si>
  <si>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</si>
  <si>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</si>
  <si>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</si>
  <si>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</si>
  <si>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</si>
  <si>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</si>
  <si>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</si>
  <si>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</si>
  <si>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</si>
  <si>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</si>
  <si>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</si>
  <si>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</si>
  <si>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</si>
  <si>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</si>
  <si>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</si>
  <si>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</si>
  <si>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</si>
  <si>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</si>
  <si>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</si>
  <si>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</si>
  <si>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</si>
  <si>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</si>
  <si>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</si>
  <si>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</si>
  <si>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</si>
  <si>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</si>
  <si>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</si>
  <si>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</si>
  <si>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</si>
  <si>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</si>
  <si>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</si>
  <si>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</si>
  <si>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</si>
  <si>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</si>
  <si>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</si>
  <si>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</si>
  <si>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</si>
  <si>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</si>
  <si>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</si>
  <si>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</si>
  <si>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</si>
  <si>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</si>
  <si>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</si>
  <si>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</si>
  <si>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</si>
  <si>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</si>
  <si>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</si>
  <si>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</si>
  <si>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</si>
  <si>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</si>
  <si>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</si>
  <si>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</si>
  <si>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</si>
  <si>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</si>
  <si>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</si>
  <si>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</si>
  <si>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</si>
  <si>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</si>
  <si>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</si>
  <si>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</si>
  <si>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</si>
  <si>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</si>
  <si>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</si>
  <si>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</si>
  <si>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</si>
  <si>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</si>
  <si>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</si>
  <si>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</si>
  <si>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</si>
  <si>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</si>
  <si>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</si>
  <si>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</si>
  <si>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</si>
  <si>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</si>
  <si>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</si>
  <si>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</si>
  <si>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</si>
  <si>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</si>
  <si>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</si>
  <si>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</si>
  <si>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</si>
  <si>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</si>
  <si>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</si>
  <si>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</si>
  <si>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</si>
  <si>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</si>
  <si>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</si>
  <si>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</si>
  <si>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</si>
  <si>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</si>
  <si>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</si>
  <si>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</si>
  <si>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</si>
  <si>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</si>
  <si>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</si>
  <si>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</si>
  <si>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</si>
  <si>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</si>
  <si>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</si>
  <si>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</si>
  <si>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</si>
  <si>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</si>
  <si>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</si>
  <si>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</si>
  <si>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</si>
  <si>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</si>
  <si>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</si>
  <si>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</si>
  <si>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</si>
  <si>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</si>
  <si>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</si>
  <si>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</si>
  <si>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</si>
  <si>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</si>
  <si>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</si>
  <si>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</si>
  <si>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</si>
  <si>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</si>
  <si>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</si>
  <si>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</si>
  <si>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</si>
  <si>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</si>
  <si>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</si>
  <si>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</si>
  <si>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</si>
  <si>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</si>
  <si>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</si>
  <si>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</si>
  <si>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</si>
  <si>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</si>
  <si>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</si>
  <si>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</si>
  <si>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</si>
  <si>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</si>
  <si>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</si>
  <si>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</si>
  <si>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</si>
  <si>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</si>
  <si>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</si>
  <si>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</si>
  <si>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</si>
  <si>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</si>
  <si>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</si>
  <si>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</si>
  <si>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</si>
  <si>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</si>
  <si>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</si>
  <si>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</si>
  <si>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</si>
  <si>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</si>
  <si>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</si>
  <si>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</si>
  <si>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</si>
  <si>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</si>
  <si>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</si>
  <si>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</si>
  <si>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</si>
  <si>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</si>
  <si>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</si>
  <si>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</si>
  <si>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</si>
  <si>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</si>
  <si>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</si>
  <si>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</si>
  <si>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</si>
  <si>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</si>
  <si>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</si>
  <si>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</si>
  <si>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</si>
  <si>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</si>
  <si>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</si>
  <si>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</si>
  <si>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</si>
  <si>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</si>
  <si>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</si>
  <si>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</si>
  <si>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</si>
  <si>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</si>
  <si>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</si>
  <si>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</si>
  <si>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</si>
  <si>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</si>
  <si>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</si>
  <si>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</si>
  <si>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</si>
  <si>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</si>
  <si>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</si>
  <si>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</si>
  <si>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</si>
  <si>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</si>
  <si>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</si>
  <si>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</si>
  <si>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</si>
  <si>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</si>
  <si>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</si>
  <si>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</si>
  <si>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</si>
  <si>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</si>
  <si>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</si>
  <si>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</si>
  <si>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</si>
  <si>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</si>
  <si>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</si>
  <si>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</si>
  <si>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</si>
  <si>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</si>
  <si>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</si>
  <si>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</si>
  <si>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</si>
  <si>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</si>
  <si>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</si>
  <si>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</si>
  <si>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</si>
  <si>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</si>
  <si>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</si>
  <si>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</si>
  <si>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</si>
  <si>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</si>
  <si>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</si>
  <si>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</si>
  <si>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</si>
  <si>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</si>
  <si>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</si>
  <si>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</si>
  <si>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</si>
  <si>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</si>
  <si>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</si>
  <si>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</si>
  <si>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</si>
  <si>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</si>
  <si>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</si>
  <si>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</si>
  <si>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</si>
  <si>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</si>
  <si>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</si>
  <si>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</si>
  <si>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</si>
  <si>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</si>
  <si>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</si>
  <si>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</si>
  <si>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</si>
  <si>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</si>
  <si>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</si>
  <si>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</si>
  <si>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</si>
  <si>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</si>
  <si>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</si>
  <si>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</si>
  <si>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</si>
  <si>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</si>
  <si>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</si>
  <si>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</si>
  <si>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</si>
  <si>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</si>
  <si>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</si>
  <si>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</si>
  <si>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</si>
  <si>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</si>
  <si>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</si>
  <si>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</si>
  <si>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</si>
  <si>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</si>
  <si>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</si>
  <si>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</si>
  <si>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</si>
  <si>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</si>
  <si>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</si>
  <si>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</si>
  <si>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</si>
  <si>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</si>
  <si>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</si>
  <si>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</si>
  <si>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</si>
  <si>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</si>
  <si>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</si>
  <si>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</si>
  <si>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</si>
  <si>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</si>
  <si>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</si>
  <si>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</si>
  <si>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</si>
  <si>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</si>
  <si>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</si>
  <si>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</si>
  <si>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</si>
  <si>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</si>
  <si>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</si>
  <si>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</si>
  <si>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</si>
  <si>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</si>
  <si>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</si>
  <si>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</si>
  <si>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</si>
  <si>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</si>
  <si>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</si>
  <si>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</si>
  <si>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</si>
  <si>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</si>
  <si>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</si>
  <si>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</si>
  <si>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</si>
  <si>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</si>
  <si>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</si>
  <si>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</si>
  <si>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</si>
  <si>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</si>
  <si>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</si>
  <si>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</si>
  <si>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</si>
  <si>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</si>
  <si>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</si>
  <si>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</si>
  <si>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</si>
  <si>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</si>
  <si>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</si>
  <si>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</si>
  <si>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</si>
  <si>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</si>
  <si>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</si>
  <si>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</si>
  <si>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</si>
  <si>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</si>
  <si>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</si>
  <si>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</si>
  <si>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</si>
  <si>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</si>
  <si>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</si>
  <si>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</si>
  <si>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</si>
  <si>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</si>
  <si>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</si>
  <si>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</si>
  <si>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</si>
  <si>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</si>
  <si>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</si>
  <si>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</si>
  <si>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</si>
  <si>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</si>
  <si>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</si>
  <si>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</si>
  <si>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</si>
  <si>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</si>
  <si>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</si>
  <si>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</si>
  <si>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</si>
  <si>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</si>
  <si>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</si>
  <si>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</si>
  <si>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</si>
  <si>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</si>
  <si>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</si>
  <si>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</si>
  <si>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</si>
  <si>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</si>
  <si>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</si>
  <si>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</si>
  <si>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</si>
  <si>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</si>
  <si>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</si>
  <si>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</si>
  <si>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</si>
  <si>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</si>
  <si>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</si>
  <si>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</si>
  <si>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</si>
  <si>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</si>
  <si>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</si>
  <si>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</si>
  <si>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</si>
  <si>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</si>
  <si>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</si>
  <si>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</si>
  <si>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</si>
  <si>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</si>
  <si>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</si>
  <si>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</si>
  <si>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</si>
  <si>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</si>
  <si>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</si>
  <si>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</si>
  <si>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</si>
  <si>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</si>
  <si>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</si>
  <si>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</si>
  <si>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</si>
  <si>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</si>
  <si>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</si>
  <si>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</si>
  <si>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</si>
  <si>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</si>
  <si>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</si>
  <si>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</si>
  <si>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</si>
  <si>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</si>
  <si>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</si>
  <si>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</si>
  <si>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</si>
  <si>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</si>
  <si>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</si>
  <si>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</si>
  <si>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</si>
  <si>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</si>
  <si>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</si>
  <si>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</si>
  <si>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</si>
  <si>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</si>
  <si>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</si>
  <si>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</si>
  <si>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</si>
  <si>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</si>
  <si>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</si>
  <si>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</si>
  <si>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</si>
  <si>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</si>
  <si>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</si>
  <si>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</si>
  <si>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</si>
  <si>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</si>
  <si>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</si>
  <si>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</si>
  <si>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</si>
  <si>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</si>
  <si>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</si>
  <si>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</si>
  <si>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</si>
  <si>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</si>
  <si>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</si>
  <si>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</si>
  <si>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</si>
  <si>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</si>
  <si>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</si>
  <si>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</si>
  <si>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</si>
  <si>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</si>
  <si>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</si>
  <si>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</si>
  <si>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</si>
  <si>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</si>
  <si>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</si>
  <si>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</si>
  <si>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</si>
  <si>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</si>
  <si>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</si>
  <si>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</si>
  <si>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</si>
  <si>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</si>
  <si>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</si>
  <si>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</si>
  <si>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</si>
  <si>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</si>
  <si>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</si>
  <si>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</si>
  <si>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</si>
  <si>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</si>
  <si>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</si>
  <si>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</si>
  <si>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</si>
  <si>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</si>
  <si>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</si>
  <si>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</si>
  <si>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</si>
  <si>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</si>
  <si>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</si>
  <si>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</si>
  <si>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</si>
  <si>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</si>
  <si>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</si>
  <si>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</si>
  <si>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</si>
  <si>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</si>
  <si>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</si>
  <si>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</si>
  <si>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</si>
  <si>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</si>
  <si>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</si>
  <si>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</si>
  <si>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</si>
  <si>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</si>
  <si>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</si>
  <si>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</si>
  <si>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</si>
  <si>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</si>
  <si>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</si>
  <si>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</si>
  <si>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</si>
  <si>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</si>
  <si>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</si>
  <si>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</si>
  <si>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</si>
  <si>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</si>
  <si>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</si>
  <si>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</si>
  <si>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</si>
  <si>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</si>
  <si>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</si>
  <si>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</si>
  <si>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</si>
  <si>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</si>
  <si>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</si>
  <si>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</si>
  <si>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</si>
  <si>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</si>
  <si>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</si>
  <si>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</si>
  <si>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</si>
  <si>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</si>
  <si>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</si>
  <si>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</si>
  <si>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</si>
  <si>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</si>
  <si>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</si>
  <si>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</si>
  <si>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</si>
  <si>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</si>
  <si>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</si>
  <si>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</si>
  <si>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</si>
  <si>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</si>
  <si>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</si>
  <si>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</si>
  <si>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</si>
  <si>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</si>
  <si>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</si>
  <si>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</si>
  <si>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</si>
  <si>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</si>
  <si>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</si>
  <si>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</si>
  <si>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</si>
  <si>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</si>
  <si>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</si>
  <si>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</si>
  <si>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</si>
  <si>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</si>
  <si>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</si>
  <si>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</si>
  <si>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</si>
  <si>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</si>
  <si>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</si>
  <si>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</si>
  <si>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</si>
  <si>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</si>
  <si>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</si>
  <si>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</si>
  <si>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</si>
  <si>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</si>
  <si>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</si>
  <si>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</si>
  <si>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</si>
  <si>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</si>
  <si>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</si>
  <si>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</si>
  <si>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</si>
  <si>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</si>
  <si>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</si>
  <si>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</si>
  <si>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</si>
  <si>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</si>
  <si>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</si>
  <si>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</si>
  <si>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</si>
  <si>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</si>
  <si>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</si>
  <si>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</si>
  <si>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</si>
  <si>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</si>
  <si>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</si>
  <si>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</si>
  <si>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</si>
  <si>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</si>
  <si>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</si>
  <si>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</si>
  <si>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</si>
  <si>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</si>
  <si>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</si>
  <si>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</si>
  <si>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</si>
  <si>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</si>
  <si>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</si>
  <si>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</si>
  <si>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</si>
  <si>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</si>
  <si>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</si>
  <si>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</si>
  <si>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</si>
  <si>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</si>
  <si>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</si>
  <si>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</si>
  <si>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</si>
  <si>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</si>
  <si>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</si>
  <si>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</si>
  <si>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</si>
  <si>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</si>
  <si>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</si>
  <si>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</si>
  <si>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</si>
  <si>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</si>
  <si>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</si>
  <si>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</si>
  <si>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</si>
  <si>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</si>
  <si>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</si>
  <si>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</si>
  <si>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</si>
  <si>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</si>
  <si>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</si>
  <si>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</si>
  <si>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</si>
  <si>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</si>
  <si>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</si>
  <si>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</si>
  <si>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</si>
  <si>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</si>
  <si>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</si>
  <si>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</si>
  <si>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</si>
  <si>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</si>
  <si>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</si>
  <si>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</si>
  <si>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</si>
  <si>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</si>
  <si>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</si>
  <si>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</si>
  <si>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</si>
  <si>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</si>
  <si>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</si>
  <si>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</si>
  <si>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</si>
  <si>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</si>
  <si>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</si>
  <si>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</si>
  <si>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</si>
  <si>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</si>
  <si>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</si>
  <si>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</si>
  <si>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</si>
  <si>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</si>
  <si>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</si>
  <si>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</si>
  <si>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</si>
  <si>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</si>
  <si>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</si>
  <si>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</si>
  <si>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</si>
  <si>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</si>
  <si>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</si>
  <si>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</si>
  <si>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</si>
  <si>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</si>
  <si>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</si>
  <si>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</si>
  <si>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</si>
  <si>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</si>
  <si>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</si>
  <si>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</si>
  <si>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</si>
  <si>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</si>
  <si>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</si>
  <si>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</si>
  <si>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</si>
  <si>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</si>
  <si>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</si>
  <si>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</si>
  <si>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</si>
  <si>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</si>
  <si>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</si>
  <si>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</si>
  <si>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</si>
  <si>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</si>
  <si>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</si>
  <si>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</si>
  <si>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</si>
  <si>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</si>
  <si>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</si>
  <si>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</si>
  <si>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</si>
  <si>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</si>
  <si>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</si>
  <si>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</si>
  <si>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</si>
  <si>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</si>
  <si>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</si>
  <si>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</si>
  <si>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</si>
  <si>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</si>
  <si>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</si>
  <si>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</si>
  <si>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</si>
  <si>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</si>
  <si>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</si>
  <si>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</si>
  <si>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</si>
  <si>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</si>
  <si>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</si>
  <si>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</si>
  <si>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</si>
  <si>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</si>
  <si>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</si>
  <si>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</si>
  <si>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</si>
  <si>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</si>
  <si>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</si>
  <si>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</si>
  <si>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</si>
  <si>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</si>
  <si>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</si>
  <si>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</si>
  <si>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</si>
  <si>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</si>
  <si>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</si>
  <si>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</si>
  <si>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</si>
  <si>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</si>
  <si>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</si>
  <si>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</si>
  <si>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</si>
  <si>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</si>
  <si>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</si>
  <si>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</si>
  <si>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</si>
  <si>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</si>
  <si>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</si>
  <si>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</si>
  <si>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</si>
  <si>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</si>
  <si>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</si>
  <si>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</si>
  <si>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</si>
  <si>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</si>
  <si>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</si>
  <si>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</si>
  <si>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</si>
  <si>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</si>
  <si>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</si>
  <si>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</si>
  <si>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</si>
  <si>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</si>
  <si>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</si>
  <si>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</si>
  <si>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</si>
  <si>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</si>
  <si>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</si>
  <si>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</si>
  <si>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</si>
  <si>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</si>
  <si>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</si>
  <si>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</si>
  <si>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</si>
  <si>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</si>
  <si>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</si>
  <si>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</si>
  <si>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</si>
  <si>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</si>
  <si>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</si>
  <si>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</si>
  <si>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</si>
  <si>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</si>
  <si>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</si>
  <si>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</si>
  <si>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</si>
  <si>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</si>
  <si>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</si>
  <si>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</si>
  <si>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</si>
  <si>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</si>
  <si>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</si>
  <si>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</si>
  <si>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</si>
  <si>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</si>
  <si>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</si>
  <si>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</si>
  <si>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</si>
  <si>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</si>
  <si>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</si>
  <si>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</si>
  <si>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</si>
  <si>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</si>
  <si>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</si>
  <si>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</si>
  <si>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</si>
  <si>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</si>
  <si>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</si>
  <si>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</si>
  <si>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</si>
  <si>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</si>
  <si>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</si>
  <si>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</si>
  <si>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</si>
  <si>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</si>
  <si>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</si>
  <si>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</si>
  <si>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</si>
  <si>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</si>
  <si>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</si>
  <si>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</si>
  <si>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</si>
  <si>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</si>
  <si>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</si>
  <si>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</si>
  <si>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</si>
  <si>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</si>
  <si>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</si>
  <si>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</si>
  <si>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</si>
  <si>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</si>
  <si>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</si>
  <si>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</si>
  <si>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</si>
  <si>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</si>
  <si>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</si>
  <si>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</si>
  <si>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</si>
  <si>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</si>
  <si>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</si>
  <si>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</si>
  <si>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</si>
  <si>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</si>
  <si>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</si>
  <si>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</si>
  <si>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</si>
  <si>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</si>
  <si>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</si>
  <si>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</si>
  <si>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</si>
  <si>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</si>
  <si>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</si>
  <si>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</si>
  <si>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</si>
  <si>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</si>
  <si>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</si>
  <si>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</si>
  <si>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</si>
  <si>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</si>
  <si>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</si>
  <si>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</si>
  <si>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</si>
  <si>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</si>
  <si>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</si>
  <si>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</si>
  <si>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</si>
  <si>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</si>
  <si>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</si>
  <si>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</si>
  <si>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</si>
  <si>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</si>
  <si>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</si>
  <si>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</si>
  <si>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</si>
  <si>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</si>
  <si>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</si>
  <si>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</si>
  <si>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</si>
  <si>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</si>
  <si>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</si>
  <si>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</si>
  <si>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</si>
  <si>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</si>
  <si>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</si>
  <si>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</si>
  <si>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</si>
  <si>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</si>
  <si>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</si>
  <si>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</si>
  <si>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</si>
  <si>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</si>
  <si>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</si>
  <si>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</si>
  <si>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</si>
  <si>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</si>
  <si>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</si>
  <si>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</si>
  <si>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</si>
  <si>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</si>
  <si>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</si>
  <si>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</si>
  <si>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</si>
  <si>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</si>
  <si>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</si>
  <si>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</si>
  <si>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</si>
  <si>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</si>
  <si>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</si>
  <si>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</si>
  <si>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</si>
  <si>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</si>
  <si>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</si>
  <si>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</si>
  <si>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</si>
  <si>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</si>
  <si>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</si>
  <si>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</si>
  <si>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</si>
  <si>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</si>
  <si>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</si>
  <si>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</si>
  <si>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</si>
  <si>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</si>
  <si>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</si>
  <si>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</si>
  <si>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</si>
  <si>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</si>
  <si>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</si>
  <si>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</si>
  <si>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</si>
  <si>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</si>
  <si>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</si>
  <si>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</si>
  <si>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</si>
  <si>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</si>
  <si>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</si>
  <si>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</si>
  <si>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</si>
  <si>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</si>
  <si>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</si>
  <si>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</si>
  <si>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</si>
  <si>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</si>
  <si>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</si>
  <si>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</si>
  <si>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</si>
  <si>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</si>
  <si>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</si>
  <si>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</si>
  <si>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</si>
  <si>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</si>
  <si>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</si>
  <si>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</si>
  <si>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</si>
  <si>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</si>
  <si>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</si>
  <si>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</si>
  <si>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</si>
  <si>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</si>
  <si>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</si>
  <si>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</si>
  <si>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</si>
  <si>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</si>
  <si>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</si>
  <si>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</si>
  <si>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</si>
  <si>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</si>
  <si>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</si>
  <si>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</si>
  <si>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</si>
  <si>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</si>
  <si>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</si>
  <si>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</si>
  <si>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</si>
  <si>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</si>
  <si>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</si>
  <si>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</si>
  <si>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</si>
  <si>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</si>
  <si>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</si>
  <si>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</si>
  <si>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</si>
  <si>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</si>
  <si>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</si>
  <si>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</si>
  <si>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</si>
  <si>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</si>
  <si>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</si>
  <si>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</si>
  <si>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</si>
  <si>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</si>
  <si>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</si>
  <si>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</si>
  <si>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</si>
  <si>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</si>
  <si>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</si>
  <si>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</si>
  <si>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</si>
  <si>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</si>
  <si>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</si>
  <si>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</si>
  <si>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</si>
  <si>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</si>
  <si>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</si>
  <si>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</si>
  <si>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</si>
  <si>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</si>
  <si>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</si>
  <si>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</si>
  <si>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</si>
  <si>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</si>
  <si>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</si>
  <si>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</si>
  <si>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</si>
  <si>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</si>
  <si>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</si>
  <si>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</si>
  <si>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</si>
  <si>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</si>
  <si>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</si>
  <si>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</si>
  <si>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</si>
  <si>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</si>
  <si>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</si>
  <si>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</si>
  <si>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</si>
  <si>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</si>
  <si>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</si>
  <si>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</si>
  <si>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</si>
  <si>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</si>
  <si>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</si>
  <si>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</si>
  <si>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</si>
  <si>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</si>
  <si>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</si>
  <si>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</si>
  <si>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</si>
  <si>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</si>
  <si>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</si>
  <si>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</si>
  <si>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</si>
  <si>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</si>
  <si>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</si>
  <si>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</si>
  <si>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</si>
  <si>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</si>
  <si>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</si>
  <si>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</si>
  <si>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</si>
  <si>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</si>
  <si>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</si>
  <si>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</si>
  <si>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</si>
  <si>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</si>
  <si>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</si>
  <si>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</si>
  <si>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</si>
  <si>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</si>
  <si>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</si>
  <si>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</si>
  <si>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</si>
  <si>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</si>
  <si>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</si>
  <si>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</si>
  <si>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</si>
  <si>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</si>
  <si>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</si>
  <si>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</si>
  <si>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</si>
  <si>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</si>
  <si>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</si>
  <si>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</si>
  <si>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</si>
  <si>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</si>
  <si>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</si>
  <si>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</si>
  <si>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</si>
  <si>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</si>
  <si>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</si>
  <si>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</si>
  <si>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</si>
  <si>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</si>
  <si>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</si>
  <si>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</si>
  <si>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</si>
  <si>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</si>
  <si>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</si>
  <si>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</si>
  <si>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</si>
  <si>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</si>
  <si>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</si>
  <si>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</si>
  <si>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</si>
  <si>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</si>
  <si>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</si>
  <si>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</si>
  <si>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</si>
  <si>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</si>
  <si>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</si>
  <si>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</si>
  <si>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</si>
  <si>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</si>
  <si>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</si>
  <si>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</si>
  <si>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</si>
  <si>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</si>
  <si>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</si>
  <si>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</si>
  <si>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</si>
  <si>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</si>
  <si>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</si>
  <si>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</si>
  <si>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</si>
  <si>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</si>
  <si>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</si>
  <si>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</si>
  <si>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</si>
  <si>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</si>
  <si>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</si>
  <si>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</si>
  <si>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</si>
  <si>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</si>
  <si>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</si>
  <si>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</si>
  <si>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</si>
  <si>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</si>
  <si>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</si>
  <si>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</si>
  <si>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</si>
  <si>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</si>
  <si>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</si>
  <si>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</si>
  <si>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</si>
  <si>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</si>
  <si>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</si>
  <si>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</si>
  <si>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</si>
  <si>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</si>
  <si>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</si>
  <si>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</si>
  <si>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</si>
  <si>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</si>
  <si>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</si>
  <si>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</si>
  <si>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</si>
  <si>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</si>
  <si>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</si>
  <si>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</si>
  <si>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</si>
  <si>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</si>
  <si>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</si>
  <si>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</si>
  <si>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</si>
  <si>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</si>
  <si>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</si>
  <si>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</si>
  <si>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</si>
  <si>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</si>
  <si>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</si>
  <si>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</si>
  <si>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</si>
  <si>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</si>
  <si>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</si>
  <si>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</si>
  <si>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</si>
  <si>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</si>
  <si>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</si>
  <si>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</si>
  <si>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</si>
  <si>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</si>
  <si>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</si>
  <si>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</si>
  <si>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</si>
  <si>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</si>
  <si>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</si>
  <si>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</si>
  <si>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</si>
  <si>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</si>
  <si>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</si>
  <si>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</si>
  <si>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</si>
  <si>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</si>
  <si>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</si>
  <si>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</si>
  <si>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</si>
  <si>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</si>
  <si>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</si>
  <si>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</si>
  <si>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</si>
  <si>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</si>
  <si>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</si>
  <si>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</si>
  <si>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</si>
  <si>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</si>
  <si>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</si>
  <si>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</si>
  <si>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</si>
  <si>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</si>
  <si>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</si>
  <si>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</si>
  <si>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</si>
  <si>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</si>
  <si>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</si>
  <si>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</si>
  <si>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</si>
  <si>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</si>
  <si>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</si>
  <si>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</si>
  <si>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</si>
  <si>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</si>
  <si>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</si>
  <si>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</si>
  <si>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</si>
  <si>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</si>
  <si>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</si>
  <si>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</si>
  <si>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</si>
  <si>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</si>
  <si>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</si>
  <si>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</si>
  <si>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</si>
  <si>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</si>
  <si>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</si>
  <si>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</si>
  <si>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</si>
  <si>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</si>
  <si>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</si>
  <si>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</si>
  <si>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</si>
  <si>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</si>
  <si>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</si>
  <si>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</si>
  <si>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</si>
  <si>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</si>
  <si>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</si>
  <si>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</si>
  <si>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</si>
  <si>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</si>
  <si>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</si>
  <si>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</si>
  <si>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</si>
  <si>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</si>
  <si>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</si>
  <si>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</si>
  <si>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</si>
  <si>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</si>
  <si>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</si>
  <si>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</si>
  <si>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</si>
  <si>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</si>
  <si>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</si>
  <si>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</si>
  <si>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</si>
  <si>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</si>
  <si>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</si>
  <si>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</si>
  <si>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</si>
  <si>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</si>
  <si>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</si>
  <si>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</si>
  <si>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</si>
  <si>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</si>
  <si>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</si>
  <si>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</si>
  <si>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</si>
  <si>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</si>
  <si>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</si>
  <si>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</si>
  <si>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</si>
  <si>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</si>
  <si>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</si>
  <si>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</si>
  <si>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</si>
  <si>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</si>
  <si>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</si>
  <si>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</si>
  <si>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</si>
  <si>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</si>
  <si>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</si>
  <si>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</si>
  <si>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</si>
  <si>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</si>
  <si>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</si>
  <si>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</si>
  <si>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</si>
  <si>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</si>
  <si>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</si>
  <si>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</si>
  <si>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</si>
  <si>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</si>
  <si>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</si>
  <si>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</si>
  <si>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</si>
  <si>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</si>
  <si>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</si>
  <si>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</si>
  <si>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</si>
  <si>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</si>
  <si>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</si>
  <si>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</si>
  <si>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</si>
  <si>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</si>
  <si>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</si>
  <si>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</si>
  <si>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</si>
  <si>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</si>
  <si>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</si>
  <si>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</si>
  <si>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</si>
  <si>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</si>
  <si>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</si>
  <si>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</si>
  <si>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</si>
  <si>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</si>
  <si>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</si>
  <si>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</si>
  <si>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</si>
  <si>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</si>
  <si>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</si>
  <si>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</si>
  <si>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</si>
  <si>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</si>
  <si>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</si>
  <si>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</si>
  <si>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</si>
  <si>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</si>
  <si>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</si>
  <si>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</si>
  <si>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</si>
  <si>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</si>
  <si>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</si>
  <si>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</si>
  <si>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</si>
  <si>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</si>
  <si>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</si>
  <si>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</si>
  <si>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</si>
  <si>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</si>
  <si>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</si>
  <si>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</si>
  <si>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</si>
  <si>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</si>
  <si>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</si>
  <si>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</si>
  <si>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</si>
  <si>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</si>
  <si>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</si>
  <si>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</si>
  <si>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</si>
  <si>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</si>
  <si>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</si>
  <si>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</si>
  <si>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</si>
  <si>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</si>
  <si>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</si>
  <si>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</si>
  <si>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</si>
  <si>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</si>
  <si>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</si>
  <si>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</si>
  <si>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</si>
  <si>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</si>
  <si>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</si>
  <si>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</si>
  <si>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</si>
  <si>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</si>
  <si>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</si>
  <si>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</si>
  <si>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</si>
  <si>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</si>
  <si>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</si>
  <si>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</si>
  <si>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</si>
  <si>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</si>
  <si>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</si>
  <si>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</si>
  <si>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</si>
  <si>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</si>
  <si>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</si>
  <si>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</si>
  <si>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</si>
  <si>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</si>
  <si>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</si>
  <si>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</si>
  <si>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</si>
  <si>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</si>
  <si>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</si>
  <si>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</si>
  <si>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</si>
  <si>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</si>
  <si>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</si>
  <si>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</si>
  <si>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</si>
  <si>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</si>
  <si>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</si>
  <si>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</si>
  <si>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</si>
  <si>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</si>
  <si>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</si>
  <si>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</si>
  <si>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</si>
  <si>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</si>
  <si>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</si>
  <si>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</si>
  <si>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</si>
  <si>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</si>
  <si>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</si>
  <si>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</si>
  <si>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</si>
  <si>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</si>
  <si>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</si>
  <si>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</si>
  <si>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</si>
  <si>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</si>
  <si>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</si>
  <si>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</si>
  <si>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</si>
  <si>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</si>
  <si>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</si>
  <si>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</si>
  <si>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</si>
  <si>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</si>
  <si>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</si>
  <si>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</si>
  <si>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</si>
  <si>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</si>
  <si>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</si>
  <si>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</si>
  <si>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</si>
  <si>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</si>
  <si>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</si>
  <si>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</si>
  <si>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</si>
  <si>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</si>
  <si>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</si>
  <si>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</si>
  <si>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</si>
  <si>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</si>
  <si>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</si>
  <si>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</si>
  <si>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</si>
  <si>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</si>
  <si>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</si>
  <si>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</si>
  <si>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</si>
  <si>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</si>
  <si>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</si>
  <si>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</si>
  <si>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</si>
  <si>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</si>
  <si>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</si>
  <si>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</si>
  <si>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</si>
  <si>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</si>
  <si>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</si>
  <si>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</si>
  <si>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</si>
  <si>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</si>
  <si>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</si>
  <si>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</si>
  <si>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</si>
  <si>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</si>
  <si>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</si>
  <si>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</si>
  <si>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</si>
  <si>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</si>
  <si>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</si>
  <si>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</si>
  <si>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</si>
  <si>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</si>
  <si>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</si>
  <si>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</si>
  <si>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</si>
  <si>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</si>
  <si>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</si>
  <si>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</si>
  <si>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</si>
  <si>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</si>
  <si>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</si>
  <si>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</si>
  <si>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</si>
  <si>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</si>
  <si>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</si>
  <si>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</si>
  <si>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</si>
  <si>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</si>
  <si>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</si>
  <si>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</si>
  <si>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</si>
  <si>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</si>
  <si>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</si>
  <si>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</si>
  <si>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</si>
  <si>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</si>
  <si>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</si>
  <si>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</si>
  <si>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</si>
  <si>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</si>
  <si>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</si>
  <si>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</si>
  <si>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</si>
  <si>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</si>
  <si>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</si>
  <si>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</si>
  <si>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</si>
  <si>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</si>
  <si>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</si>
  <si>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</si>
  <si>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</si>
  <si>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</si>
  <si>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</si>
  <si>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</si>
  <si>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</si>
  <si>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</si>
  <si>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</si>
  <si>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</si>
  <si>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</si>
  <si>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</si>
  <si>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</si>
  <si>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</si>
  <si>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</si>
  <si>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</si>
  <si>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</si>
  <si>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</si>
  <si>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</si>
  <si>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</si>
  <si>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</si>
  <si>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</si>
  <si>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</si>
  <si>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</si>
  <si>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</si>
  <si>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</si>
  <si>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</si>
  <si>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</si>
  <si>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</si>
  <si>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</si>
  <si>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</si>
  <si>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</si>
  <si>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</si>
  <si>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</si>
  <si>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</si>
  <si>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</si>
  <si>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</si>
  <si>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</si>
  <si>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</si>
  <si>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</si>
  <si>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</si>
  <si>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</si>
  <si>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</si>
  <si>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</si>
  <si>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</si>
  <si>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</si>
  <si>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</si>
  <si>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</si>
  <si>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</si>
  <si>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</si>
  <si>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</si>
  <si>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</si>
  <si>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</si>
  <si>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</si>
  <si>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</si>
  <si>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</si>
  <si>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</si>
  <si>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</si>
  <si>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</si>
  <si>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</si>
  <si>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</si>
  <si>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</si>
  <si>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</si>
  <si>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</si>
  <si>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</si>
  <si>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</si>
  <si>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</si>
  <si>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</si>
  <si>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</si>
  <si>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</si>
  <si>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</si>
  <si>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</si>
  <si>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</si>
  <si>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</si>
  <si>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</si>
  <si>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</si>
  <si>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</si>
  <si>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</si>
  <si>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</si>
  <si>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</si>
  <si>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</si>
  <si>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</si>
  <si>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</si>
  <si>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</si>
  <si>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</si>
  <si>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</si>
  <si>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</si>
  <si>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</si>
  <si>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</si>
  <si>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</si>
  <si>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</si>
  <si>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</si>
  <si>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</si>
  <si>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</si>
  <si>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</si>
  <si>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</si>
  <si>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</si>
  <si>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</si>
  <si>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</si>
  <si>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</si>
  <si>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</si>
  <si>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</si>
  <si>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</si>
  <si>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</si>
  <si>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</si>
  <si>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</si>
  <si>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</si>
  <si>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</si>
  <si>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</si>
  <si>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</si>
  <si>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</si>
  <si>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</si>
  <si>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</si>
  <si>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</si>
  <si>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</si>
  <si>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</si>
  <si>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</si>
  <si>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</si>
  <si>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</si>
  <si>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</si>
  <si>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</si>
  <si>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</si>
  <si>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</si>
  <si>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</si>
  <si>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</si>
  <si>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</si>
  <si>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</si>
  <si>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</si>
  <si>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</si>
  <si>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</si>
  <si>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</si>
  <si>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</si>
  <si>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</si>
  <si>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</si>
  <si>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</si>
  <si>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</si>
  <si>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</si>
  <si>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</si>
  <si>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</si>
  <si>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</si>
  <si>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</si>
  <si>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</si>
  <si>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</si>
  <si>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</si>
  <si>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</si>
  <si>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</si>
  <si>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</si>
  <si>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</si>
  <si>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</si>
  <si>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</si>
  <si>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</si>
  <si>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</si>
  <si>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</si>
  <si>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</si>
  <si>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</si>
  <si>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</si>
  <si>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</si>
  <si>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</si>
  <si>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</si>
  <si>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</si>
  <si>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</si>
  <si>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</si>
  <si>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</si>
  <si>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</si>
  <si>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</si>
  <si>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</si>
  <si>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</si>
  <si>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</si>
  <si>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</si>
  <si>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</si>
  <si>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</si>
  <si>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</si>
  <si>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</si>
  <si>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</si>
  <si>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</si>
  <si>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</si>
  <si>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</si>
  <si>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</si>
  <si>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</si>
  <si>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</si>
  <si>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</si>
  <si>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</si>
  <si>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</si>
  <si>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</si>
  <si>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</si>
  <si>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</si>
  <si>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</si>
  <si>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</si>
  <si>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</si>
  <si>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</si>
  <si>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</si>
  <si>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</si>
  <si>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</si>
  <si>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</si>
  <si>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</si>
  <si>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</si>
  <si>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</si>
  <si>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</si>
  <si>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</si>
  <si>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</si>
  <si>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</si>
  <si>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</si>
  <si>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</si>
  <si>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</si>
  <si>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</si>
  <si>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</si>
  <si>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</si>
  <si>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</si>
  <si>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</si>
  <si>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</si>
  <si>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</si>
  <si>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</si>
  <si>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</si>
  <si>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</si>
  <si>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</si>
  <si>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</si>
  <si>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</si>
  <si>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</si>
  <si>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</si>
  <si>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</si>
  <si>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</si>
  <si>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</si>
  <si>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</si>
  <si>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</si>
  <si>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</si>
  <si>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</si>
  <si>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</si>
  <si>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</si>
  <si>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</si>
  <si>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</si>
  <si>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</si>
  <si>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</si>
  <si>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</si>
  <si>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</si>
  <si>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</si>
  <si>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</si>
  <si>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</si>
  <si>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</si>
  <si>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</si>
  <si>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</si>
  <si>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</si>
  <si>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</si>
  <si>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</si>
  <si>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</si>
  <si>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</si>
  <si>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</si>
  <si>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</si>
  <si>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</si>
  <si>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</si>
  <si>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</si>
  <si>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</si>
  <si>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</si>
  <si>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</si>
  <si>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</si>
  <si>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</si>
  <si>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</si>
  <si>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</si>
  <si>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</si>
  <si>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</si>
  <si>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</si>
  <si>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</si>
  <si>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</si>
  <si>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</si>
  <si>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</si>
  <si>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</si>
  <si>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</si>
  <si>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</si>
  <si>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</si>
  <si>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</si>
  <si>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</si>
  <si>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</si>
  <si>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</si>
  <si>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</si>
  <si>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</si>
  <si>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</si>
  <si>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</si>
  <si>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</si>
  <si>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</si>
  <si>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</si>
  <si>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</si>
  <si>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</si>
  <si>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</si>
  <si>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</si>
  <si>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</si>
  <si>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</si>
  <si>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</si>
  <si>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</si>
  <si>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</si>
  <si>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</si>
  <si>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</si>
  <si>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</si>
  <si>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</si>
  <si>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</si>
  <si>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</si>
  <si>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</si>
  <si>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</si>
  <si>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</si>
  <si>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</si>
  <si>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</si>
  <si>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</si>
  <si>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</si>
  <si>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</si>
  <si>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</si>
  <si>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</si>
  <si>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</si>
  <si>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</si>
  <si>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</si>
  <si>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</si>
  <si>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</si>
  <si>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</si>
  <si>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</si>
  <si>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</si>
  <si>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</si>
  <si>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</si>
  <si>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</si>
  <si>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</si>
  <si>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</si>
  <si>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</si>
  <si>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</si>
  <si>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</si>
  <si>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</si>
  <si>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</si>
  <si>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</si>
  <si>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</si>
  <si>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</si>
  <si>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</si>
  <si>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</si>
  <si>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</si>
  <si>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</si>
  <si>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</si>
  <si>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</si>
  <si>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</si>
  <si>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</si>
  <si>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</si>
  <si>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</si>
  <si>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</si>
  <si>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</si>
  <si>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</si>
  <si>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</si>
  <si>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</si>
  <si>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</si>
  <si>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</si>
  <si>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</si>
  <si>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</si>
  <si>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</si>
  <si>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</si>
  <si>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</si>
  <si>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</si>
  <si>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</si>
  <si>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</si>
  <si>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</si>
  <si>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</si>
  <si>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</si>
  <si>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</si>
  <si>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</si>
  <si>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</si>
  <si>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</si>
  <si>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</si>
  <si>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</si>
  <si>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</si>
  <si>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</si>
  <si>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</si>
  <si>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</si>
  <si>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</si>
  <si>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</si>
  <si>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</si>
  <si>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</si>
  <si>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</si>
  <si>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</si>
  <si>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</si>
  <si>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</si>
  <si>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</si>
  <si>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</si>
  <si>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</si>
  <si>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</si>
  <si>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</si>
  <si>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</si>
  <si>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</si>
  <si>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</si>
  <si>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</si>
  <si>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</si>
  <si>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</si>
  <si>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</si>
  <si>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</si>
  <si>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</si>
  <si>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</si>
  <si>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</si>
  <si>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</si>
  <si>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</si>
  <si>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</si>
  <si>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</si>
  <si>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</si>
  <si>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</si>
  <si>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</si>
  <si>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</si>
  <si>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</si>
  <si>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</si>
  <si>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</si>
  <si>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</si>
  <si>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</si>
  <si>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</si>
  <si>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</si>
  <si>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</si>
  <si>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</si>
  <si>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</si>
  <si>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</si>
  <si>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</si>
  <si>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</si>
  <si>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</si>
  <si>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</si>
  <si>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</si>
  <si>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</si>
  <si>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</si>
  <si>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</si>
  <si>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</si>
  <si>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</si>
  <si>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</si>
  <si>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</si>
  <si>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</si>
  <si>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</si>
  <si>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</si>
  <si>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</si>
  <si>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</si>
  <si>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</si>
  <si>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</si>
  <si>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</si>
  <si>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</si>
  <si>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</si>
  <si>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</si>
  <si>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</si>
  <si>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</si>
  <si>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</si>
  <si>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</si>
  <si>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</si>
  <si>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</si>
  <si>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</si>
  <si>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</si>
  <si>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</si>
  <si>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</si>
  <si>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</si>
  <si>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</si>
  <si>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</si>
  <si>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</si>
  <si>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</si>
  <si>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</si>
  <si>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</si>
  <si>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</si>
  <si>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</si>
  <si>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</si>
  <si>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</si>
  <si>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</si>
  <si>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</si>
  <si>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</si>
  <si>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</si>
  <si>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</si>
  <si>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</si>
  <si>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</si>
  <si>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</si>
  <si>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</si>
  <si>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</si>
  <si>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</si>
  <si>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</si>
  <si>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</si>
  <si>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</si>
  <si>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</si>
  <si>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</si>
  <si>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</si>
  <si>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</si>
  <si>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</si>
  <si>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</si>
  <si>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</si>
  <si>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</si>
  <si>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</si>
  <si>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</si>
  <si>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</si>
  <si>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</si>
  <si>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</si>
  <si>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</si>
  <si>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</si>
  <si>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</si>
  <si>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</si>
  <si>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</si>
  <si>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</si>
  <si>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</si>
  <si>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</si>
  <si>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</si>
  <si>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</si>
  <si>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</si>
  <si>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</si>
  <si>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</si>
  <si>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</si>
  <si>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</si>
  <si>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</si>
  <si>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</si>
  <si>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</si>
  <si>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</si>
  <si>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</si>
  <si>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</si>
  <si>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</si>
  <si>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</si>
  <si>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</si>
  <si>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</si>
  <si>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</si>
  <si>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</si>
  <si>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</si>
  <si>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</si>
  <si>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</si>
  <si>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</si>
  <si>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</si>
  <si>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</si>
  <si>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</si>
  <si>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</si>
  <si>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</si>
  <si>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</si>
  <si>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</si>
  <si>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</si>
  <si>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</si>
  <si>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</si>
  <si>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</si>
  <si>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</si>
  <si>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</si>
  <si>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</si>
  <si>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</si>
  <si>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</si>
  <si>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</si>
  <si>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</si>
  <si>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</si>
  <si>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</si>
  <si>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</si>
  <si>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</si>
  <si>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</si>
  <si>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</si>
  <si>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</si>
  <si>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</si>
  <si>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</si>
  <si>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</si>
  <si>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</si>
  <si>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</si>
  <si>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</si>
  <si>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</si>
  <si>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</si>
  <si>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</si>
  <si>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</si>
  <si>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</si>
  <si>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</si>
  <si>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</si>
  <si>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</si>
  <si>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</si>
  <si>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</si>
  <si>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</si>
  <si>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</si>
  <si>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</si>
  <si>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</si>
  <si>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</si>
  <si>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</si>
  <si>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</si>
  <si>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</si>
  <si>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</si>
  <si>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</si>
  <si>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</si>
  <si>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</si>
  <si>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</si>
  <si>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</si>
  <si>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</si>
  <si>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</si>
  <si>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</si>
  <si>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</si>
  <si>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</si>
  <si>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</si>
  <si>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</si>
  <si>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</si>
  <si>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</si>
  <si>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</si>
  <si>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</si>
  <si>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</si>
  <si>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</si>
  <si>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</si>
  <si>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</si>
  <si>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</si>
  <si>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</si>
  <si>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</si>
  <si>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</si>
  <si>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</si>
  <si>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</si>
  <si>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</si>
  <si>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</si>
  <si>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</si>
  <si>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</si>
  <si>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</si>
  <si>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</si>
  <si>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</si>
  <si>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</si>
  <si>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</si>
  <si>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</si>
  <si>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</si>
  <si>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</si>
  <si>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</si>
  <si>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</si>
  <si>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</si>
  <si>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</si>
  <si>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</si>
  <si>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</si>
  <si>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</si>
  <si>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</si>
  <si>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</si>
  <si>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</si>
  <si>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</si>
  <si>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</si>
  <si>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</si>
  <si>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</si>
  <si>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</si>
  <si>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</si>
  <si>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</si>
  <si>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</si>
  <si>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</si>
  <si>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</si>
  <si>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</si>
  <si>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</si>
  <si>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</si>
  <si>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</si>
  <si>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</si>
  <si>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</si>
  <si>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</si>
  <si>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</si>
  <si>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</si>
  <si>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</si>
  <si>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</si>
  <si>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</si>
  <si>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</si>
  <si>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</si>
  <si>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</si>
  <si>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</si>
  <si>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</si>
  <si>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</si>
  <si>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</si>
  <si>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</si>
  <si>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</si>
  <si>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</si>
  <si>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</si>
  <si>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</si>
  <si>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</si>
  <si>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</si>
  <si>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</si>
  <si>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</si>
  <si>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</si>
  <si>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</si>
  <si>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</si>
  <si>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</si>
  <si>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</si>
  <si>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</si>
  <si>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</si>
  <si>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</si>
  <si>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</si>
  <si>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</si>
  <si>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</si>
  <si>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</si>
  <si>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</si>
  <si>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</si>
  <si>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</si>
  <si>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</si>
  <si>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</si>
  <si>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</si>
  <si>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</si>
  <si>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</si>
  <si>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</si>
  <si>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</si>
  <si>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</si>
  <si>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</si>
  <si>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</si>
  <si>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</si>
  <si>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</si>
  <si>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</si>
  <si>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</si>
  <si>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</si>
  <si>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</si>
  <si>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</si>
  <si>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</si>
  <si>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</si>
  <si>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</si>
  <si>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</si>
  <si>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</si>
  <si>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</si>
  <si>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</si>
  <si>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</si>
  <si>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</si>
  <si>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</si>
  <si>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</si>
  <si>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</si>
  <si>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</si>
  <si>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</si>
  <si>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</si>
  <si>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</si>
  <si>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</si>
  <si>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</si>
  <si>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</si>
  <si>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</si>
  <si>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</si>
  <si>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</si>
  <si>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</si>
  <si>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</si>
  <si>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</si>
  <si>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</si>
  <si>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</si>
  <si>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</si>
  <si>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</si>
  <si>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</si>
  <si>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</si>
  <si>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</si>
  <si>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</si>
  <si>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</si>
  <si>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</si>
  <si>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</si>
  <si>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</si>
  <si>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</si>
  <si>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</si>
  <si>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</si>
  <si>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</si>
  <si>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</si>
  <si>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</si>
  <si>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</si>
  <si>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</si>
  <si>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</si>
  <si>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</si>
  <si>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</si>
  <si>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</si>
  <si>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</si>
  <si>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</si>
  <si>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</si>
  <si>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</si>
  <si>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</si>
  <si>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</si>
  <si>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</si>
  <si>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</si>
  <si>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</si>
  <si>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</si>
  <si>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</si>
  <si>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</si>
  <si>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</si>
  <si>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</si>
  <si>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</si>
  <si>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</si>
  <si>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</si>
  <si>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</si>
  <si>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</si>
  <si>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</si>
  <si>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</si>
  <si>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</si>
  <si>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</si>
  <si>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</si>
  <si>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</si>
  <si>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</si>
  <si>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</si>
  <si>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</si>
  <si>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</si>
  <si>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</si>
  <si>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</si>
  <si>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</si>
  <si>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</si>
  <si>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</si>
  <si>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</si>
  <si>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</si>
  <si>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</si>
  <si>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</si>
  <si>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</si>
  <si>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</si>
  <si>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</si>
  <si>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</si>
  <si>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</si>
  <si>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</si>
  <si>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</si>
  <si>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</si>
  <si>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</si>
  <si>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</si>
  <si>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</si>
  <si>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</si>
  <si>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</si>
  <si>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</si>
  <si>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</si>
  <si>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</si>
  <si>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</si>
  <si>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</si>
  <si>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</si>
  <si>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</si>
  <si>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</si>
  <si>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</si>
  <si>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</si>
  <si>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</si>
  <si>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</si>
  <si>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</si>
  <si>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</si>
  <si>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</si>
  <si>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</si>
  <si>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</si>
  <si>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</si>
  <si>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</si>
  <si>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</si>
  <si>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</si>
  <si>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</si>
  <si>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</si>
  <si>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</si>
  <si>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</si>
  <si>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</si>
  <si>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</si>
  <si>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</si>
  <si>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</si>
  <si>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</si>
  <si>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</si>
  <si>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</si>
  <si>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</si>
  <si>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</si>
  <si>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</si>
  <si>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</si>
  <si>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</si>
  <si>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</si>
  <si>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</si>
  <si>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</si>
  <si>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</si>
  <si>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</si>
  <si>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</si>
  <si>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</si>
  <si>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</si>
  <si>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</si>
  <si>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</si>
  <si>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</si>
  <si>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</si>
  <si>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</si>
  <si>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</si>
  <si>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</si>
  <si>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</si>
  <si>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</si>
  <si>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</si>
  <si>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</si>
  <si>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</si>
  <si>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</si>
  <si>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</si>
  <si>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</si>
  <si>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</si>
  <si>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</si>
  <si>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</si>
  <si>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</si>
  <si>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</si>
  <si>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</si>
  <si>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</si>
  <si>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</si>
  <si>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</si>
  <si>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</si>
  <si>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</si>
  <si>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</si>
  <si>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</si>
  <si>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</si>
  <si>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</si>
  <si>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</si>
  <si>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</si>
  <si>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</si>
  <si>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</si>
  <si>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</si>
  <si>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</si>
  <si>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</si>
  <si>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</si>
  <si>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</si>
  <si>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</si>
  <si>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</si>
  <si>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</si>
  <si>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</si>
  <si>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</si>
  <si>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</si>
  <si>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</si>
  <si>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</si>
  <si>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</si>
  <si>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</si>
  <si>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</si>
  <si>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</si>
  <si>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</si>
  <si>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</si>
  <si>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</si>
  <si>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</si>
  <si>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</si>
  <si>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</si>
  <si>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</si>
  <si>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</si>
  <si>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</si>
  <si>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</si>
  <si>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</si>
  <si>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</si>
  <si>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</si>
  <si>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</si>
  <si>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</si>
  <si>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</si>
  <si>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</si>
  <si>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</si>
  <si>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</si>
  <si>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</si>
  <si>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</si>
  <si>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</si>
  <si>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</si>
  <si>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</si>
  <si>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</si>
  <si>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</si>
  <si>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</si>
  <si>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</si>
  <si>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</si>
  <si>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</si>
  <si>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</si>
  <si>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</si>
  <si>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</si>
  <si>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</si>
  <si>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</si>
  <si>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</si>
  <si>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</si>
  <si>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</si>
  <si>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</si>
  <si>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</si>
  <si>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</si>
  <si>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</si>
  <si>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</si>
  <si>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</si>
  <si>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</si>
  <si>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</si>
  <si>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</si>
  <si>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</si>
  <si>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</si>
  <si>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</si>
  <si>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</si>
  <si>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</si>
  <si>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</si>
  <si>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</si>
  <si>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</si>
  <si>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</si>
  <si>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</si>
  <si>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</si>
  <si>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</si>
  <si>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</si>
  <si>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</si>
  <si>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</si>
  <si>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</si>
  <si>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</si>
  <si>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</si>
  <si>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</si>
  <si>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</si>
  <si>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</si>
  <si>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</si>
  <si>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</si>
  <si>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</si>
  <si>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</si>
  <si>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</si>
  <si>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</si>
  <si>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</si>
  <si>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</si>
  <si>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</si>
  <si>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</si>
  <si>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</si>
  <si>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</si>
  <si>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</si>
  <si>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</si>
  <si>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</si>
  <si>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</si>
  <si>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</si>
  <si>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</si>
  <si>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</si>
  <si>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</si>
  <si>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</si>
  <si>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</si>
  <si>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</si>
  <si>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</si>
  <si>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</si>
  <si>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</si>
  <si>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</si>
  <si>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</si>
  <si>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</si>
  <si>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</si>
  <si>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</si>
  <si>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</si>
  <si>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</si>
  <si>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</si>
  <si>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</si>
  <si>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</si>
  <si>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</si>
  <si>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</si>
  <si>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</si>
  <si>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</si>
  <si>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</si>
  <si>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</si>
  <si>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</si>
  <si>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</si>
  <si>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</si>
  <si>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</si>
  <si>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</si>
  <si>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</si>
  <si>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</si>
  <si>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</si>
  <si>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</si>
  <si>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</si>
  <si>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</si>
  <si>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</si>
  <si>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</si>
  <si>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</si>
  <si>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</si>
  <si>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</si>
  <si>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</si>
  <si>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</si>
  <si>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</si>
  <si>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</si>
  <si>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</si>
  <si>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</si>
  <si>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</si>
  <si>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</si>
  <si>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</si>
  <si>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</si>
  <si>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</si>
  <si>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</si>
  <si>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</si>
  <si>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</si>
  <si>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</si>
  <si>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</si>
  <si>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</si>
  <si>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</si>
  <si>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</si>
  <si>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</si>
  <si>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</si>
  <si>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</si>
  <si>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</si>
  <si>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</si>
  <si>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</si>
  <si>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</si>
  <si>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</si>
  <si>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</si>
  <si>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</si>
  <si>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</si>
  <si>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</si>
  <si>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</si>
  <si>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</si>
  <si>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</si>
  <si>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</si>
  <si>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</si>
  <si>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</si>
  <si>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</si>
  <si>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</si>
  <si>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</si>
  <si>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</si>
  <si>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</si>
  <si>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</si>
  <si>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</si>
  <si>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</si>
  <si>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</si>
  <si>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</si>
  <si>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</si>
  <si>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</si>
  <si>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</si>
  <si>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</si>
  <si>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</si>
  <si>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</si>
  <si>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</si>
  <si>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</si>
  <si>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</si>
  <si>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</si>
  <si>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</si>
  <si>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</si>
  <si>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</si>
  <si>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</si>
  <si>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</si>
  <si>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</si>
  <si>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</si>
  <si>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</si>
  <si>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</si>
  <si>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</si>
  <si>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</si>
  <si>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</si>
  <si>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</si>
  <si>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</si>
  <si>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</si>
  <si>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</si>
  <si>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</si>
  <si>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</si>
  <si>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</si>
  <si>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</si>
  <si>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</si>
  <si>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</si>
  <si>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</si>
  <si>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</si>
  <si>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</si>
  <si>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</si>
  <si>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</si>
  <si>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</si>
  <si>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</si>
  <si>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</si>
  <si>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</si>
  <si>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</si>
  <si>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</si>
  <si>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</si>
  <si>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</si>
  <si>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</si>
  <si>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</si>
  <si>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</si>
  <si>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</si>
  <si>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</si>
  <si>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</si>
  <si>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</si>
  <si>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</si>
  <si>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</si>
  <si>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</si>
  <si>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</si>
  <si>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</si>
  <si>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</si>
  <si>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</si>
  <si>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</si>
  <si>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</si>
  <si>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</si>
  <si>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</si>
  <si>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</si>
  <si>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</si>
  <si>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</si>
  <si>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</si>
  <si>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</si>
  <si>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</si>
  <si>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</si>
  <si>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</si>
  <si>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</si>
  <si>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</si>
  <si>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</si>
  <si>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</si>
  <si>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</si>
  <si>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</si>
  <si>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</si>
  <si>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</si>
  <si>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</si>
  <si>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</si>
  <si>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</si>
  <si>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</si>
  <si>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</si>
  <si>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</si>
  <si>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</si>
  <si>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</si>
  <si>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</si>
  <si>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</si>
  <si>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</si>
  <si>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</si>
  <si>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</si>
  <si>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</si>
  <si>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</si>
  <si>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</si>
  <si>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</si>
  <si>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</si>
  <si>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</si>
  <si>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</si>
  <si>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</si>
  <si>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</si>
  <si>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</si>
  <si>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</si>
  <si>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</si>
  <si>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</si>
  <si>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</si>
  <si>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</si>
  <si>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</si>
  <si>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</si>
  <si>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</si>
  <si>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</si>
  <si>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</si>
  <si>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</si>
  <si>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</si>
  <si>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</si>
  <si>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</si>
  <si>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</si>
  <si>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</si>
  <si>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</si>
  <si>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</si>
  <si>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</si>
  <si>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</si>
  <si>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</si>
  <si>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</si>
  <si>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</si>
  <si>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</si>
  <si>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</si>
  <si>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</si>
  <si>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</si>
  <si>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</si>
  <si>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</si>
  <si>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</si>
  <si>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</si>
  <si>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</si>
  <si>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</si>
  <si>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</si>
  <si>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</si>
  <si>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</si>
  <si>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</si>
  <si>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</si>
  <si>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</si>
  <si>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</si>
  <si>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</si>
  <si>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</si>
  <si>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</si>
  <si>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</si>
  <si>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</si>
  <si>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</si>
  <si>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</si>
  <si>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</si>
  <si>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</si>
  <si>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</si>
  <si>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</si>
  <si>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</si>
  <si>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</si>
  <si>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</si>
  <si>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</si>
  <si>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</si>
  <si>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</si>
  <si>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</si>
  <si>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</si>
  <si>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</si>
  <si>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</si>
  <si>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</si>
  <si>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</si>
  <si>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</si>
  <si>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</si>
  <si>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</si>
  <si>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</si>
  <si>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</si>
  <si>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</si>
  <si>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</si>
  <si>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</si>
  <si>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</si>
  <si>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</si>
  <si>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</si>
  <si>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</si>
  <si>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</si>
  <si>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</si>
  <si>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</si>
  <si>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</si>
  <si>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</si>
  <si>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</si>
  <si>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</si>
  <si>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</si>
  <si>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</si>
  <si>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</si>
  <si>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</si>
  <si>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</si>
  <si>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</si>
  <si>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</si>
  <si>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</si>
  <si>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</si>
  <si>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</si>
  <si>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</si>
  <si>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</si>
  <si>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</si>
  <si>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</si>
  <si>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</si>
  <si>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</si>
  <si>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</si>
  <si>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</si>
  <si>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</si>
  <si>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</si>
  <si>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</si>
  <si>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</si>
  <si>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</si>
  <si>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</si>
  <si>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</si>
  <si>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</si>
  <si>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</si>
  <si>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</si>
  <si>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</si>
  <si>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</si>
  <si>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</si>
  <si>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</si>
  <si>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</si>
  <si>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</si>
  <si>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</si>
  <si>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</si>
  <si>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</si>
  <si>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</si>
  <si>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</si>
  <si>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</si>
  <si>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</si>
  <si>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</si>
  <si>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</si>
  <si>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</si>
  <si>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</si>
  <si>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</si>
  <si>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</si>
  <si>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</si>
  <si>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</si>
  <si>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</si>
  <si>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</si>
  <si>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</si>
  <si>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</si>
  <si>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</si>
  <si>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</si>
  <si>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</si>
  <si>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</si>
  <si>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</si>
  <si>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</si>
  <si>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</si>
  <si>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</si>
  <si>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</si>
  <si>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</si>
  <si>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</si>
  <si>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</si>
  <si>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</si>
  <si>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</si>
  <si>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</si>
  <si>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</si>
  <si>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</si>
  <si>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</si>
  <si>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</si>
  <si>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</si>
  <si>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</si>
  <si>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</si>
  <si>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</si>
  <si>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</si>
  <si>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</si>
  <si>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</si>
  <si>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</si>
  <si>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</si>
  <si>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</si>
  <si>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</si>
  <si>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</si>
  <si>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</si>
  <si>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</si>
  <si>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</si>
  <si>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</si>
  <si>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</si>
  <si>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</si>
  <si>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</si>
  <si>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</si>
  <si>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</si>
  <si>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</si>
  <si>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</si>
  <si>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</si>
  <si>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</si>
  <si>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</si>
  <si>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</si>
  <si>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</si>
  <si>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</si>
  <si>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</si>
  <si>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</si>
  <si>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</si>
  <si>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</si>
  <si>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</si>
  <si>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</si>
  <si>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</si>
  <si>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</si>
  <si>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</si>
  <si>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</si>
  <si>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</si>
  <si>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</si>
  <si>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</si>
  <si>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</si>
  <si>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</si>
  <si>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</si>
  <si>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</si>
  <si>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</si>
  <si>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</si>
  <si>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</si>
  <si>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</si>
  <si>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</si>
  <si>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</si>
  <si>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</si>
  <si>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</si>
  <si>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</si>
  <si>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</si>
  <si>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</si>
  <si>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</si>
  <si>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</si>
  <si>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</si>
  <si>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</si>
  <si>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</si>
  <si>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</si>
  <si>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</si>
  <si>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</si>
  <si>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</si>
  <si>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</si>
  <si>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</si>
  <si>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</si>
  <si>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</si>
  <si>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</si>
  <si>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</si>
  <si>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</si>
  <si>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</si>
  <si>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</si>
  <si>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</si>
  <si>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</si>
  <si>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</si>
  <si>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</si>
  <si>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</si>
  <si>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</si>
  <si>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</si>
  <si>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</si>
  <si>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</si>
  <si>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</si>
  <si>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</si>
  <si>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</si>
  <si>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</si>
  <si>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</si>
  <si>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</si>
  <si>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</si>
  <si>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</si>
  <si>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</si>
  <si>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</si>
  <si>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</si>
  <si>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</si>
  <si>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</si>
  <si>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</si>
  <si>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</si>
  <si>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</si>
  <si>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</si>
  <si>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</si>
  <si>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</si>
  <si>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</si>
  <si>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</si>
  <si>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</si>
  <si>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</si>
  <si>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</si>
  <si>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</si>
  <si>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</si>
  <si>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</si>
  <si>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</si>
  <si>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</si>
  <si>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</si>
  <si>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</si>
  <si>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</si>
  <si>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</si>
  <si>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</si>
  <si>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</si>
  <si>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</si>
  <si>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</si>
  <si>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</si>
  <si>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</si>
  <si>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</si>
  <si>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</si>
  <si>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</si>
  <si>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</si>
  <si>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</si>
  <si>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</si>
  <si>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</si>
  <si>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</si>
  <si>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</si>
  <si>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</si>
  <si>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</si>
  <si>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</si>
  <si>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</si>
  <si>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</si>
  <si>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</si>
  <si>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</si>
  <si>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</si>
  <si>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</si>
  <si>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</si>
  <si>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</si>
  <si>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</si>
  <si>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</si>
  <si>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</si>
  <si>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</si>
  <si>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</si>
  <si>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</si>
  <si>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</si>
  <si>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</si>
  <si>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</si>
  <si>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</si>
  <si>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</si>
  <si>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</si>
  <si>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</si>
  <si>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</si>
  <si>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</si>
  <si>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</si>
  <si>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</si>
  <si>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</si>
  <si>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</si>
  <si>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</si>
  <si>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</si>
  <si>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</si>
  <si>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</si>
  <si>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</si>
  <si>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</si>
  <si>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</si>
  <si>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</si>
  <si>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</si>
  <si>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</si>
  <si>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</si>
  <si>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</si>
  <si>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</si>
  <si>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</si>
  <si>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</si>
  <si>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</si>
  <si>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</si>
  <si>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</si>
  <si>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</si>
  <si>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</si>
  <si>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</si>
  <si>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</si>
  <si>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</si>
  <si>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</si>
  <si>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</si>
  <si>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</si>
  <si>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</si>
  <si>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</si>
  <si>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</si>
  <si>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</si>
  <si>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</si>
  <si>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</si>
  <si>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</si>
  <si>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</si>
  <si>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</si>
  <si>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</si>
  <si>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</si>
  <si>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</si>
  <si>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</si>
  <si>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</si>
  <si>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</si>
  <si>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</si>
  <si>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</si>
  <si>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</si>
  <si>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</si>
  <si>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</si>
  <si>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</si>
  <si>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</si>
  <si>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</si>
  <si>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</si>
  <si>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</si>
  <si>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</si>
  <si>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</si>
  <si>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</si>
  <si>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</si>
  <si>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</si>
  <si>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</si>
  <si>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</si>
  <si>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</si>
  <si>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</si>
  <si>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</si>
  <si>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</si>
  <si>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</si>
  <si>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</si>
  <si>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</si>
  <si>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</si>
  <si>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</si>
  <si>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</si>
  <si>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</si>
  <si>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</si>
  <si>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</si>
  <si>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</si>
  <si>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</si>
  <si>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</si>
  <si>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</si>
  <si>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</si>
  <si>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</si>
  <si>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</si>
  <si>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</si>
  <si>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</si>
  <si>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</si>
  <si>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</si>
  <si>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</si>
  <si>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</si>
  <si>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</si>
  <si>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</si>
  <si>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</si>
  <si>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</si>
  <si>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</si>
  <si>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</si>
  <si>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</si>
  <si>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</si>
  <si>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</si>
  <si>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</si>
  <si>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</si>
  <si>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</si>
  <si>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</si>
  <si>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</si>
  <si>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</si>
  <si>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</si>
  <si>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</si>
  <si>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</si>
  <si>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</si>
  <si>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</si>
  <si>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</si>
  <si>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</si>
  <si>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</si>
  <si>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</si>
  <si>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</si>
  <si>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</si>
  <si>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</si>
  <si>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</si>
  <si>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</si>
  <si>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</si>
  <si>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</si>
  <si>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</si>
  <si>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</si>
  <si>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</si>
  <si>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</si>
  <si>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</si>
  <si>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</si>
  <si>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</si>
  <si>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</si>
  <si>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</si>
  <si>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</si>
  <si>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</si>
  <si>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</si>
  <si>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</si>
  <si>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</si>
  <si>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</si>
  <si>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</si>
  <si>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</si>
  <si>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</si>
  <si>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</si>
  <si>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</si>
  <si>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</si>
  <si>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</si>
  <si>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</si>
  <si>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</si>
  <si>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</si>
  <si>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</si>
  <si>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</si>
  <si>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</si>
  <si>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</si>
  <si>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</si>
  <si>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</si>
  <si>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</si>
  <si>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</si>
  <si>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</si>
  <si>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</si>
  <si>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</si>
  <si>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</si>
  <si>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</si>
  <si>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</si>
  <si>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</si>
  <si>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</si>
  <si>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</si>
  <si>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</si>
  <si>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</si>
  <si>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</si>
  <si>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</si>
  <si>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</si>
  <si>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</si>
  <si>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</si>
  <si>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</si>
  <si>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</si>
  <si>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</si>
  <si>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</si>
  <si>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</si>
  <si>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</si>
  <si>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</si>
  <si>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</si>
  <si>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</si>
  <si>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</si>
  <si>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</si>
  <si>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</si>
  <si>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</si>
  <si>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</si>
  <si>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</si>
  <si>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</si>
  <si>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</si>
  <si>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</si>
  <si>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</si>
  <si>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</si>
  <si>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</si>
  <si>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</si>
  <si>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</si>
  <si>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</si>
  <si>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</si>
  <si>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</si>
  <si>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</si>
  <si>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</si>
  <si>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</si>
  <si>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</si>
  <si>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</si>
  <si>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</si>
  <si>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</si>
  <si>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</si>
  <si>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</si>
  <si>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</si>
  <si>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</si>
  <si>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</si>
  <si>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</si>
  <si>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</si>
  <si>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</si>
  <si>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</si>
  <si>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</si>
  <si>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</si>
  <si>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</si>
  <si>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</si>
  <si>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</si>
  <si>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</si>
  <si>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</si>
  <si>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</si>
  <si>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</si>
  <si>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</si>
  <si>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</si>
  <si>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</si>
  <si>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</si>
  <si>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</si>
  <si>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</si>
  <si>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</si>
  <si>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</si>
  <si>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</si>
  <si>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</si>
  <si>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</si>
  <si>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</si>
  <si>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</si>
  <si>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</si>
  <si>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</si>
  <si>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</si>
  <si>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</si>
  <si>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</si>
  <si>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</si>
  <si>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</si>
  <si>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</si>
  <si>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</si>
  <si>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</si>
  <si>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</si>
  <si>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</si>
  <si>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</si>
  <si>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</si>
  <si>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</si>
  <si>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</si>
  <si>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</si>
  <si>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</si>
  <si>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</si>
  <si>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</si>
  <si>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</si>
  <si>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</si>
  <si>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</si>
  <si>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</si>
  <si>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</si>
  <si>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</si>
  <si>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</si>
  <si>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</si>
  <si>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</si>
  <si>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</si>
  <si>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</si>
  <si>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</si>
  <si>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</si>
  <si>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</si>
  <si>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</si>
  <si>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</si>
  <si>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</si>
  <si>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</si>
  <si>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</si>
  <si>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</si>
  <si>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</si>
  <si>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</si>
  <si>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</si>
  <si>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</si>
  <si>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</si>
  <si>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</si>
  <si>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</si>
  <si>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</si>
  <si>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</si>
  <si>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</si>
  <si>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</si>
  <si>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</si>
  <si>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</si>
  <si>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</si>
  <si>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</si>
  <si>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</si>
  <si>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</si>
  <si>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</si>
  <si>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</si>
  <si>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</si>
  <si>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</si>
  <si>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</si>
  <si>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</si>
  <si>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</si>
  <si>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</si>
  <si>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</si>
  <si>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</si>
  <si>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</si>
  <si>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</si>
  <si>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</si>
  <si>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</si>
  <si>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</si>
  <si>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</si>
  <si>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</si>
  <si>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</si>
  <si>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</si>
  <si>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</si>
  <si>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</si>
  <si>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</si>
  <si>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</si>
  <si>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</si>
  <si>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</si>
  <si>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</si>
  <si>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</si>
  <si>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</si>
  <si>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</si>
  <si>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</si>
  <si>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</si>
  <si>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</si>
  <si>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</si>
  <si>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</si>
  <si>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</si>
  <si>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</si>
  <si>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</si>
  <si>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</si>
  <si>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</si>
  <si>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</si>
  <si>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</si>
  <si>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</si>
  <si>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</si>
  <si>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</si>
  <si>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</si>
  <si>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</si>
  <si>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</si>
  <si>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</si>
  <si>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</si>
  <si>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</si>
  <si>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</si>
  <si>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</si>
  <si>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</si>
  <si>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</si>
  <si>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</si>
  <si>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</si>
  <si>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</si>
  <si>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</si>
  <si>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</si>
  <si>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</si>
  <si>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</si>
  <si>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</si>
  <si>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</si>
  <si>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</si>
  <si>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</si>
  <si>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</si>
  <si>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</si>
  <si>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</si>
  <si>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</si>
  <si>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</si>
  <si>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</si>
  <si>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</si>
  <si>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</si>
  <si>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</si>
  <si>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</si>
  <si>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</si>
  <si>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</si>
  <si>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</si>
  <si>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</si>
  <si>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</si>
  <si>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</si>
  <si>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</si>
  <si>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</si>
  <si>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</si>
  <si>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</si>
  <si>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</si>
  <si>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</si>
  <si>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</si>
  <si>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</si>
  <si>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</si>
  <si>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</si>
  <si>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</si>
  <si>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</si>
  <si>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</si>
  <si>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</si>
  <si>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</si>
  <si>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</si>
  <si>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</si>
  <si>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</si>
  <si>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</si>
  <si>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</si>
  <si>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</si>
  <si>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</si>
  <si>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</si>
  <si>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</si>
  <si>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</si>
  <si>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</si>
  <si>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</si>
  <si>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</si>
  <si>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</si>
  <si>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</si>
  <si>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</si>
  <si>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</si>
  <si>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</si>
  <si>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</si>
  <si>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</si>
  <si>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</si>
  <si>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</si>
  <si>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</si>
  <si>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</si>
  <si>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</si>
  <si>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</si>
  <si>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</si>
  <si>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</si>
  <si>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</si>
  <si>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</si>
  <si>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</si>
  <si>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</si>
  <si>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</si>
  <si>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</si>
  <si>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</si>
  <si>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</si>
  <si>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</si>
  <si>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</si>
  <si>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</si>
  <si>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</si>
  <si>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</si>
  <si>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</si>
  <si>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</si>
  <si>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</si>
  <si>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</si>
  <si>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</si>
  <si>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</si>
  <si>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</si>
  <si>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</si>
  <si>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</si>
  <si>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</si>
  <si>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</si>
  <si>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</si>
  <si>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</si>
  <si>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</si>
  <si>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</si>
  <si>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</si>
  <si>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</si>
  <si>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</si>
  <si>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</si>
  <si>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</si>
  <si>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</si>
  <si>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</si>
  <si>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</si>
  <si>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</si>
  <si>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</si>
  <si>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</si>
  <si>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</si>
  <si>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</si>
  <si>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</si>
  <si>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</si>
  <si>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</si>
  <si>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</si>
  <si>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</si>
  <si>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</si>
  <si>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</si>
  <si>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</si>
  <si>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</si>
  <si>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</si>
  <si>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</si>
  <si>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</si>
  <si>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</si>
  <si>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</si>
  <si>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</si>
  <si>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</si>
  <si>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</si>
  <si>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</si>
  <si>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</si>
  <si>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</si>
  <si>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</si>
  <si>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</si>
  <si>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</si>
  <si>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</si>
  <si>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</si>
  <si>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</si>
  <si>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</si>
  <si>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</si>
  <si>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</si>
  <si>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</si>
  <si>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</si>
  <si>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</si>
  <si>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</si>
  <si>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</si>
  <si>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</si>
  <si>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</si>
  <si>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</si>
  <si>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</si>
  <si>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</si>
  <si>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</si>
  <si>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</si>
  <si>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</si>
  <si>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</si>
  <si>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</si>
  <si>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</si>
  <si>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</si>
  <si>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</si>
  <si>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</si>
  <si>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</si>
  <si>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</si>
  <si>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</si>
  <si>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</si>
  <si>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</si>
  <si>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</si>
  <si>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</si>
  <si>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</si>
  <si>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</si>
  <si>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</si>
  <si>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</si>
  <si>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</si>
  <si>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</si>
  <si>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</si>
  <si>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</si>
  <si>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</si>
  <si>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</si>
  <si>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</si>
  <si>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</si>
  <si>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</si>
  <si>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</si>
  <si>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</si>
  <si>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</si>
  <si>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</si>
  <si>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</si>
  <si>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</si>
  <si>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</si>
  <si>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</si>
  <si>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</si>
  <si>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</si>
  <si>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</si>
  <si>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</si>
  <si>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</si>
  <si>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</si>
  <si>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</si>
  <si>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</si>
  <si>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</si>
  <si>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</si>
  <si>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</si>
  <si>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</si>
  <si>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</si>
  <si>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</si>
  <si>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</si>
  <si>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</si>
  <si>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</si>
  <si>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</si>
  <si>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</si>
  <si>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</si>
  <si>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</si>
  <si>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</si>
  <si>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</si>
  <si>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</si>
  <si>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</si>
  <si>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</si>
  <si>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</si>
  <si>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</si>
  <si>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</si>
  <si>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</si>
  <si>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</si>
  <si>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</si>
  <si>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</si>
  <si>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</si>
  <si>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</si>
  <si>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</si>
  <si>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</si>
  <si>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</si>
  <si>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</si>
  <si>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</si>
  <si>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</si>
  <si>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</si>
  <si>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</si>
  <si>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</si>
  <si>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</si>
  <si>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</si>
  <si>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</si>
  <si>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</si>
  <si>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</si>
  <si>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</si>
  <si>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</si>
  <si>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</si>
  <si>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</si>
  <si>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</si>
  <si>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</si>
  <si>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</si>
  <si>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</si>
  <si>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</si>
  <si>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</si>
  <si>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</si>
  <si>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</si>
  <si>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</si>
  <si>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</si>
  <si>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</si>
  <si>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</si>
  <si>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</si>
  <si>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</si>
  <si>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</si>
  <si>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</si>
  <si>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</si>
  <si>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</si>
  <si>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</si>
  <si>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</si>
  <si>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</si>
  <si>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</si>
  <si>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</si>
  <si>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</si>
  <si>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</si>
  <si>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</si>
  <si>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</si>
  <si>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</si>
  <si>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</si>
  <si>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</si>
  <si>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</si>
  <si>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</si>
  <si>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</si>
  <si>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</si>
  <si>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</si>
  <si>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</si>
  <si>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</si>
  <si>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</si>
  <si>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</si>
  <si>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</si>
  <si>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</si>
  <si>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</si>
  <si>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</si>
  <si>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</si>
  <si>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</si>
  <si>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</si>
  <si>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</si>
  <si>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</si>
  <si>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</si>
  <si>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</si>
  <si>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</si>
  <si>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</si>
  <si>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</si>
  <si>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</si>
  <si>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</si>
  <si>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</si>
  <si>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</si>
  <si>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</si>
  <si>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</si>
  <si>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</si>
  <si>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</si>
  <si>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</si>
  <si>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</si>
  <si>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</si>
  <si>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</si>
  <si>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</si>
  <si>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</si>
  <si>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</si>
  <si>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</si>
  <si>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</si>
  <si>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</si>
  <si>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</si>
  <si>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</si>
  <si>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</si>
  <si>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</si>
  <si>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</si>
  <si>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</si>
  <si>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</si>
  <si>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</si>
  <si>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</si>
  <si>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</si>
  <si>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</si>
  <si>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</si>
  <si>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</si>
  <si>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</si>
  <si>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</si>
  <si>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</si>
  <si>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</si>
  <si>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</si>
  <si>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</si>
  <si>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</si>
  <si>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</si>
  <si>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</si>
  <si>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</si>
  <si>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</si>
  <si>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</si>
  <si>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</si>
  <si>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</si>
  <si>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</si>
  <si>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</si>
  <si>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</si>
  <si>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</si>
  <si>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</si>
  <si>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</si>
  <si>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</si>
  <si>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</si>
  <si>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</si>
  <si>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</si>
  <si>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</si>
  <si>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</si>
  <si>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</si>
  <si>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</si>
  <si>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</si>
  <si>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</si>
  <si>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</si>
  <si>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</si>
  <si>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</si>
  <si>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</si>
  <si>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</si>
  <si>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</si>
  <si>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</si>
  <si>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</si>
  <si>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</si>
  <si>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</si>
  <si>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</si>
  <si>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</si>
  <si>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</si>
  <si>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</si>
  <si>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</si>
  <si>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</si>
  <si>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</si>
  <si>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</si>
  <si>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</si>
  <si>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</si>
  <si>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</si>
  <si>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</si>
  <si>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</si>
  <si>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</si>
  <si>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</si>
  <si>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</si>
  <si>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</si>
  <si>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</si>
  <si>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</si>
  <si>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</si>
  <si>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</si>
  <si>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</si>
  <si>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</si>
  <si>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</si>
  <si>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</si>
  <si>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</si>
  <si>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</si>
  <si>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</si>
  <si>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</si>
  <si>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</si>
  <si>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</si>
  <si>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</si>
  <si>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</si>
  <si>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</si>
  <si>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</si>
  <si>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</si>
  <si>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</si>
  <si>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</si>
  <si>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</si>
  <si>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</si>
  <si>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</si>
  <si>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</si>
  <si>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</si>
  <si>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</si>
  <si>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</si>
  <si>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</si>
  <si>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</si>
  <si>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</si>
  <si>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</si>
  <si>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</si>
  <si>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</si>
  <si>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</si>
  <si>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</si>
  <si>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</si>
  <si>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</si>
  <si>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</si>
  <si>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</si>
  <si>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</si>
  <si>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</si>
  <si>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</si>
  <si>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</si>
  <si>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</si>
  <si>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</si>
  <si>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</si>
  <si>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</si>
  <si>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</si>
  <si>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</si>
  <si>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</si>
  <si>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</si>
  <si>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</si>
  <si>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</si>
  <si>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</si>
  <si>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</si>
  <si>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</si>
  <si>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</si>
  <si>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</si>
  <si>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</si>
  <si>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</si>
  <si>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</si>
  <si>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</si>
  <si>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</si>
  <si>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</si>
  <si>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</si>
  <si>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</si>
  <si>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</si>
  <si>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</si>
  <si>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</si>
  <si>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</si>
  <si>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</si>
  <si>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</si>
  <si>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</si>
  <si>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</si>
  <si>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</si>
  <si>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</si>
  <si>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</si>
  <si>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</si>
  <si>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</si>
  <si>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</si>
  <si>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</si>
  <si>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</si>
  <si>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</si>
  <si>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</si>
  <si>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</si>
  <si>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</si>
  <si>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</si>
  <si>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</si>
  <si>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</si>
  <si>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</si>
  <si>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</si>
  <si>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</si>
  <si>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</si>
  <si>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</si>
  <si>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</si>
  <si>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</si>
  <si>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</si>
  <si>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</si>
  <si>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</si>
  <si>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</si>
  <si>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</si>
  <si>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</si>
  <si>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</si>
  <si>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</si>
  <si>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</si>
  <si>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</si>
  <si>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</si>
  <si>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</si>
  <si>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</si>
  <si>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</si>
  <si>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</si>
  <si>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</si>
  <si>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</si>
  <si>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</si>
  <si>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</si>
  <si>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</si>
  <si>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</si>
  <si>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</si>
  <si>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</si>
  <si>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</si>
  <si>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</si>
  <si>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</si>
  <si>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</si>
  <si>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</si>
  <si>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</si>
  <si>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</si>
  <si>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</si>
  <si>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</si>
  <si>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</si>
  <si>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</si>
  <si>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</si>
  <si>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</si>
  <si>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</si>
  <si>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</si>
  <si>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</si>
  <si>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</si>
  <si>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</si>
  <si>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</si>
  <si>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</si>
  <si>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</si>
  <si>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</si>
  <si>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</si>
  <si>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</si>
  <si>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</si>
  <si>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</si>
  <si>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</si>
  <si>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</si>
  <si>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</si>
  <si>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</si>
  <si>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</si>
  <si>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</si>
  <si>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</si>
  <si>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</si>
  <si>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</si>
  <si>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</si>
  <si>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</si>
  <si>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</si>
  <si>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</si>
  <si>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</si>
  <si>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</si>
  <si>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</si>
  <si>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</si>
  <si>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</si>
  <si>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</si>
  <si>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</si>
  <si>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</si>
  <si>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</si>
  <si>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</si>
  <si>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</si>
  <si>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</si>
  <si>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</si>
  <si>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</si>
  <si>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</si>
  <si>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</si>
  <si>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</si>
  <si>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</si>
  <si>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</si>
  <si>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</si>
  <si>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</si>
  <si>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</si>
  <si>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</si>
  <si>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</si>
  <si>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</si>
  <si>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</si>
  <si>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</si>
  <si>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</si>
  <si>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</si>
  <si>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</si>
  <si>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</si>
  <si>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</si>
  <si>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</si>
  <si>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</si>
  <si>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</si>
  <si>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</si>
  <si>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</si>
  <si>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</si>
  <si>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</si>
  <si>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</si>
  <si>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</si>
  <si>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</si>
  <si>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</si>
  <si>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</si>
  <si>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</si>
  <si>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</si>
  <si>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</si>
  <si>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</si>
  <si>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</si>
  <si>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</si>
  <si>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</si>
  <si>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</si>
  <si>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</si>
  <si>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</si>
  <si>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</si>
  <si>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</si>
  <si>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</si>
  <si>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</si>
  <si>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</si>
  <si>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</si>
  <si>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</si>
  <si>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</si>
  <si>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</si>
  <si>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</si>
  <si>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</si>
  <si>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</si>
  <si>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</si>
  <si>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</si>
  <si>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</si>
  <si>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</si>
  <si>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</si>
  <si>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</si>
  <si>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</si>
  <si>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</si>
  <si>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</si>
  <si>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</si>
  <si>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</si>
  <si>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R05a116</t>
    <phoneticPr fontId="15"/>
  </si>
  <si>
    <t>R05a117</t>
    <phoneticPr fontId="15"/>
  </si>
  <si>
    <t>R05a118</t>
    <phoneticPr fontId="15"/>
  </si>
  <si>
    <t>国語</t>
    <rPh sb="0" eb="2">
      <t>コクゴ</t>
    </rPh>
    <phoneticPr fontId="15"/>
  </si>
  <si>
    <t>ア</t>
  </si>
  <si>
    <t>全</t>
    <rPh sb="0" eb="1">
      <t>ゼン</t>
    </rPh>
    <phoneticPr fontId="15"/>
  </si>
  <si>
    <t>4</t>
    <phoneticPr fontId="15"/>
  </si>
  <si>
    <t>5</t>
    <phoneticPr fontId="15"/>
  </si>
  <si>
    <t>6</t>
    <phoneticPr fontId="15"/>
  </si>
  <si>
    <t>R05a128</t>
    <phoneticPr fontId="15"/>
  </si>
  <si>
    <t>R05a129</t>
    <phoneticPr fontId="15"/>
  </si>
  <si>
    <t>R05a130</t>
    <phoneticPr fontId="15"/>
  </si>
  <si>
    <t>書写</t>
    <rPh sb="0" eb="2">
      <t>ショシャ</t>
    </rPh>
    <phoneticPr fontId="15"/>
  </si>
  <si>
    <t>R05a146</t>
    <phoneticPr fontId="15"/>
  </si>
  <si>
    <t>R05a147</t>
    <phoneticPr fontId="15"/>
  </si>
  <si>
    <t>R05a148</t>
    <phoneticPr fontId="15"/>
  </si>
  <si>
    <t>社会</t>
    <rPh sb="0" eb="2">
      <t>シャカイ</t>
    </rPh>
    <phoneticPr fontId="15"/>
  </si>
  <si>
    <t>R05a150</t>
    <phoneticPr fontId="15"/>
  </si>
  <si>
    <t>地図</t>
    <rPh sb="0" eb="2">
      <t>チズ</t>
    </rPh>
    <phoneticPr fontId="15"/>
  </si>
  <si>
    <t>3～6</t>
    <phoneticPr fontId="15"/>
  </si>
  <si>
    <t>〇</t>
  </si>
  <si>
    <t>R05a154</t>
    <phoneticPr fontId="15"/>
  </si>
  <si>
    <t>R05a155</t>
    <phoneticPr fontId="15"/>
  </si>
  <si>
    <t>R05a156</t>
    <phoneticPr fontId="15"/>
  </si>
  <si>
    <t>算数</t>
    <rPh sb="0" eb="2">
      <t>サンスウ</t>
    </rPh>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</si>
  <si>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</si>
  <si>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</si>
  <si>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</si>
  <si>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</si>
  <si>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</si>
  <si>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</si>
  <si>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</si>
  <si>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</si>
  <si>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R05a231</t>
    <phoneticPr fontId="15"/>
  </si>
  <si>
    <t>R05a232</t>
    <phoneticPr fontId="15"/>
  </si>
  <si>
    <t>図工</t>
    <rPh sb="0" eb="2">
      <t>ズコウ</t>
    </rPh>
    <phoneticPr fontId="15"/>
  </si>
  <si>
    <t>3～4</t>
    <phoneticPr fontId="15"/>
  </si>
  <si>
    <t>5～6</t>
    <phoneticPr fontId="15"/>
  </si>
  <si>
    <t>R05a236</t>
    <phoneticPr fontId="15"/>
  </si>
  <si>
    <t>家庭</t>
    <rPh sb="0" eb="2">
      <t>カテイ</t>
    </rPh>
    <phoneticPr fontId="15"/>
  </si>
  <si>
    <t>R05a246</t>
    <phoneticPr fontId="15"/>
  </si>
  <si>
    <t>R05a247</t>
    <phoneticPr fontId="15"/>
  </si>
  <si>
    <t>体育</t>
    <rPh sb="0" eb="2">
      <t>タイイク</t>
    </rPh>
    <phoneticPr fontId="15"/>
  </si>
  <si>
    <t>保健</t>
    <rPh sb="0" eb="2">
      <t>ホケン</t>
    </rPh>
    <phoneticPr fontId="15"/>
  </si>
  <si>
    <t>R05a260</t>
    <phoneticPr fontId="15"/>
  </si>
  <si>
    <t>R05a261</t>
    <phoneticPr fontId="15"/>
  </si>
  <si>
    <t>外国語</t>
    <rPh sb="0" eb="3">
      <t>ガイコクゴ</t>
    </rPh>
    <phoneticPr fontId="15"/>
  </si>
  <si>
    <t>英語</t>
    <rPh sb="0" eb="2">
      <t>エイゴ</t>
    </rPh>
    <phoneticPr fontId="15"/>
  </si>
  <si>
    <t>R05a279</t>
    <phoneticPr fontId="15"/>
  </si>
  <si>
    <t>R05a280</t>
    <phoneticPr fontId="15"/>
  </si>
  <si>
    <t>R05a281</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</si>
  <si>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</si>
  <si>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</si>
  <si>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社会
(地図)</t>
    <rPh sb="0" eb="2">
      <t>シャカイ</t>
    </rPh>
    <rPh sb="4" eb="6">
      <t>チズ</t>
    </rPh>
    <phoneticPr fontId="15"/>
  </si>
  <si>
    <t>図画
工作</t>
    <rPh sb="0" eb="2">
      <t>ズガ</t>
    </rPh>
    <rPh sb="3" eb="5">
      <t>コウサク</t>
    </rPh>
    <phoneticPr fontId="15"/>
  </si>
  <si>
    <t>羽曳野支援学校　堺咲花病院分教室</t>
    <rPh sb="0" eb="7">
      <t>ハビキノシエンガッコウ</t>
    </rPh>
    <rPh sb="8" eb="9">
      <t>サカイ</t>
    </rPh>
    <rPh sb="9" eb="11">
      <t>サキハナ</t>
    </rPh>
    <rPh sb="11" eb="13">
      <t>ビョウイン</t>
    </rPh>
    <rPh sb="13" eb="14">
      <t>ブン</t>
    </rPh>
    <rPh sb="14" eb="16">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</si>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</sst>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36" fillId="0" borderId="5" xfId="0"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zoomScale="55" zoomScaleNormal="80" zoomScaleSheetLayoutView="55" workbookViewId="0">
      <selection activeCell="N19" sqref="N19:N2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7" t="s">
        <v>5512</v>
      </c>
      <c r="B1" s="347"/>
      <c r="C1" s="347"/>
      <c r="D1" s="347"/>
      <c r="E1" s="236"/>
      <c r="F1" s="348" t="s">
        <v>7677</v>
      </c>
      <c r="G1" s="348"/>
      <c r="H1" s="348"/>
      <c r="I1" s="348"/>
      <c r="J1" s="348"/>
      <c r="K1" s="348"/>
      <c r="L1" s="348"/>
      <c r="M1" s="348"/>
      <c r="N1" s="349" t="s">
        <v>8008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8"/>
      <c r="G2" s="348"/>
      <c r="H2" s="348"/>
      <c r="I2" s="348"/>
      <c r="J2" s="348"/>
      <c r="K2" s="348"/>
      <c r="L2" s="348"/>
      <c r="M2" s="348"/>
      <c r="N2" s="349"/>
      <c r="O2" s="236"/>
      <c r="P2" s="236"/>
      <c r="Q2" s="236"/>
      <c r="R2" s="236"/>
      <c r="S2" s="235"/>
      <c r="T2" s="236"/>
      <c r="U2" s="338" t="s">
        <v>7699</v>
      </c>
      <c r="V2" s="338"/>
      <c r="W2" s="338"/>
      <c r="X2" s="344" t="s">
        <v>5513</v>
      </c>
      <c r="Y2" s="344"/>
      <c r="Z2" s="344"/>
      <c r="AA2" s="344"/>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39" t="s">
        <v>7698</v>
      </c>
      <c r="V3" s="339"/>
      <c r="W3" s="350" t="s">
        <v>8007</v>
      </c>
      <c r="X3" s="345" t="s">
        <v>7759</v>
      </c>
      <c r="Y3" s="345"/>
      <c r="Z3" s="345"/>
      <c r="AA3" s="345"/>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40"/>
      <c r="V4" s="340"/>
      <c r="W4" s="351"/>
      <c r="X4" s="346"/>
      <c r="Y4" s="346"/>
      <c r="Z4" s="346"/>
      <c r="AA4" s="346"/>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41" t="s">
        <v>7662</v>
      </c>
      <c r="Q7" s="342"/>
      <c r="R7" s="342"/>
      <c r="S7" s="342"/>
      <c r="T7" s="343"/>
      <c r="U7" s="240"/>
      <c r="V7" s="249" t="s">
        <v>2126</v>
      </c>
      <c r="W7" s="250" t="s">
        <v>1944</v>
      </c>
      <c r="X7" s="251">
        <v>48</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17" t="s">
        <v>535</v>
      </c>
      <c r="C15" s="230" t="s">
        <v>536</v>
      </c>
      <c r="D15" s="317" t="s">
        <v>7950</v>
      </c>
      <c r="E15" s="352" t="s">
        <v>537</v>
      </c>
      <c r="F15" s="311" t="s">
        <v>7662</v>
      </c>
      <c r="G15" s="311" t="s">
        <v>7672</v>
      </c>
      <c r="H15" s="319" t="s">
        <v>7673</v>
      </c>
      <c r="I15" s="358" t="s">
        <v>7675</v>
      </c>
      <c r="J15" s="229" t="s">
        <v>1943</v>
      </c>
      <c r="K15" s="360" t="s">
        <v>535</v>
      </c>
      <c r="L15" s="230" t="s">
        <v>536</v>
      </c>
      <c r="M15" s="317" t="s">
        <v>7950</v>
      </c>
      <c r="N15" s="352" t="s">
        <v>538</v>
      </c>
      <c r="O15" s="311" t="s">
        <v>7662</v>
      </c>
      <c r="P15" s="311" t="s">
        <v>7672</v>
      </c>
      <c r="Q15" s="311" t="s">
        <v>7673</v>
      </c>
      <c r="R15" s="358" t="s">
        <v>7675</v>
      </c>
      <c r="S15" s="229" t="s">
        <v>1943</v>
      </c>
      <c r="T15" s="336" t="s">
        <v>535</v>
      </c>
      <c r="U15" s="230" t="s">
        <v>536</v>
      </c>
      <c r="V15" s="317" t="s">
        <v>7950</v>
      </c>
      <c r="W15" s="354" t="s">
        <v>538</v>
      </c>
      <c r="X15" s="311" t="s">
        <v>7662</v>
      </c>
      <c r="Y15" s="311" t="s">
        <v>7672</v>
      </c>
      <c r="Z15" s="311" t="s">
        <v>7673</v>
      </c>
      <c r="AA15" s="313" t="s">
        <v>7675</v>
      </c>
    </row>
    <row r="16" spans="1:27" s="231" customFormat="1" ht="18" customHeight="1" x14ac:dyDescent="0.45">
      <c r="A16" s="232" t="s">
        <v>7951</v>
      </c>
      <c r="B16" s="318"/>
      <c r="C16" s="298" t="s">
        <v>539</v>
      </c>
      <c r="D16" s="318"/>
      <c r="E16" s="353"/>
      <c r="F16" s="312"/>
      <c r="G16" s="312"/>
      <c r="H16" s="320"/>
      <c r="I16" s="359"/>
      <c r="J16" s="233" t="s">
        <v>7951</v>
      </c>
      <c r="K16" s="361"/>
      <c r="L16" s="234" t="s">
        <v>539</v>
      </c>
      <c r="M16" s="318"/>
      <c r="N16" s="353"/>
      <c r="O16" s="312"/>
      <c r="P16" s="312"/>
      <c r="Q16" s="312"/>
      <c r="R16" s="359"/>
      <c r="S16" s="233" t="s">
        <v>7951</v>
      </c>
      <c r="T16" s="337"/>
      <c r="U16" s="234" t="s">
        <v>539</v>
      </c>
      <c r="V16" s="318"/>
      <c r="W16" s="355"/>
      <c r="X16" s="312"/>
      <c r="Y16" s="312"/>
      <c r="Z16" s="312"/>
      <c r="AA16" s="314"/>
    </row>
    <row r="17" spans="1:27" s="187" customFormat="1" ht="25.95" customHeight="1" x14ac:dyDescent="0.45">
      <c r="A17" s="287" t="s">
        <v>7760</v>
      </c>
      <c r="B17" s="327" t="s">
        <v>7955</v>
      </c>
      <c r="C17" s="299" t="s">
        <v>7955</v>
      </c>
      <c r="D17" s="328" t="str">
        <f xml:space="preserve">
IF(C18="ア",VLOOKUP(A18,ア!$A:$C,2,FALSE),
IF(C18="イ",VLOOKUP(A18,イ!$A:$C,2,FALSE),
IF(C18="ウ",HLOOKUP(A18,ウ!$1:$6,4,FALSE),
IF(C18="エ",VLOOKUP(A18,エ!$A:$E,4,FALSE),""))))</f>
        <v>光村</v>
      </c>
      <c r="E17" s="315" t="str">
        <f xml:space="preserve">
IF(C18="ア",VLOOKUP(A18,ア!$A:$C,3,FALSE),
IF(C18="イ",VLOOKUP(A18,イ!$A:$C,3,FALSE),
IF(C18="ウ",HLOOKUP(A18,ウ!$1:$6,5,FALSE)&amp;HLOOKUP(A18,ウ!$1:$6,6,FALSE),
IF(C18="エ",VLOOKUP(A18,エ!$A:$E,4,FALSE),""))))</f>
        <v>国語四上　かがやき
国語四下　はばたき</v>
      </c>
      <c r="F17" s="330" t="s">
        <v>7663</v>
      </c>
      <c r="G17" s="332" t="s">
        <v>7957</v>
      </c>
      <c r="H17" s="334" t="s">
        <v>7958</v>
      </c>
      <c r="I17" s="325"/>
      <c r="J17" s="291" t="s">
        <v>7820</v>
      </c>
      <c r="K17" s="327" t="s">
        <v>7955</v>
      </c>
      <c r="L17" s="299" t="s">
        <v>7955</v>
      </c>
      <c r="M17" s="328" t="str">
        <f xml:space="preserve">
IF(L18="ア",VLOOKUP(J18,ア!$A:$C,2,FALSE),
IF(L18="イ",VLOOKUP(J18,イ!$A:$C,2,FALSE),
IF(L18="ウ",HLOOKUP(J18,ウ!$1:$6,4,FALSE),
IF(L18="エ",VLOOKUP(J18,エ!$A:$E,4,FALSE),""))))</f>
        <v>光村</v>
      </c>
      <c r="N17" s="315" t="str">
        <f xml:space="preserve">
IF(L18="ア",VLOOKUP(J18,ア!$A:$C,3,FALSE),
IF(L18="イ",VLOOKUP(J18,イ!$A:$C,3,FALSE),
IF(L18="ウ",HLOOKUP(J18,ウ!$1:$6,5,FALSE)&amp;HLOOKUP(J18,ウ!$1:$6,6,FALSE),
IF(L18="エ",VLOOKUP(J18,エ!$A:$E,4,FALSE),""))))</f>
        <v>国語五　銀河</v>
      </c>
      <c r="O17" s="330" t="s">
        <v>7663</v>
      </c>
      <c r="P17" s="332" t="s">
        <v>7957</v>
      </c>
      <c r="Q17" s="334" t="s">
        <v>7959</v>
      </c>
      <c r="R17" s="325"/>
      <c r="S17" s="287" t="s">
        <v>7880</v>
      </c>
      <c r="T17" s="327" t="s">
        <v>7955</v>
      </c>
      <c r="U17" s="299" t="s">
        <v>7955</v>
      </c>
      <c r="V17" s="328" t="str">
        <f xml:space="preserve">
IF(U18="ア",VLOOKUP(S18,ア!$A:$C,2,FALSE),
IF(U18="イ",VLOOKUP(S18,イ!$A:$C,2,FALSE),
IF(U18="ウ",HLOOKUP(S18,ウ!$1:$6,4,FALSE),
IF(U18="エ",VLOOKUP(S18,エ!$A:$E,4,FALSE),""))))</f>
        <v>光村</v>
      </c>
      <c r="W17" s="315" t="str">
        <f xml:space="preserve">
IF(U18="ア",VLOOKUP(S18,ア!$A:$C,3,FALSE),
IF(U18="イ",VLOOKUP(S18,イ!$A:$C,3,FALSE),
IF(U18="ウ",HLOOKUP(S18,ウ!$1:$6,5,FALSE)&amp;HLOOKUP(S18,ウ!$1:$6,6,FALSE),
IF(U18="エ",VLOOKUP(S18,エ!$A:$E,4,FALSE),""))))</f>
        <v xml:space="preserve">国語六　創造
</v>
      </c>
      <c r="X17" s="330" t="s">
        <v>7663</v>
      </c>
      <c r="Y17" s="332" t="s">
        <v>7957</v>
      </c>
      <c r="Z17" s="334" t="s">
        <v>7960</v>
      </c>
      <c r="AA17" s="356"/>
    </row>
    <row r="18" spans="1:27" s="187" customFormat="1" ht="25.95" customHeight="1" x14ac:dyDescent="0.45">
      <c r="A18" s="288" t="s">
        <v>7952</v>
      </c>
      <c r="B18" s="322"/>
      <c r="C18" s="300" t="s">
        <v>7956</v>
      </c>
      <c r="D18" s="329"/>
      <c r="E18" s="316"/>
      <c r="F18" s="331"/>
      <c r="G18" s="333"/>
      <c r="H18" s="335"/>
      <c r="I18" s="326"/>
      <c r="J18" s="292" t="s">
        <v>7953</v>
      </c>
      <c r="K18" s="322"/>
      <c r="L18" s="300" t="s">
        <v>7956</v>
      </c>
      <c r="M18" s="329"/>
      <c r="N18" s="316"/>
      <c r="O18" s="331"/>
      <c r="P18" s="333"/>
      <c r="Q18" s="335"/>
      <c r="R18" s="326"/>
      <c r="S18" s="288" t="s">
        <v>7954</v>
      </c>
      <c r="T18" s="322"/>
      <c r="U18" s="300" t="s">
        <v>7956</v>
      </c>
      <c r="V18" s="329"/>
      <c r="W18" s="316"/>
      <c r="X18" s="331"/>
      <c r="Y18" s="333"/>
      <c r="Z18" s="335"/>
      <c r="AA18" s="357"/>
    </row>
    <row r="19" spans="1:27" s="187" customFormat="1" ht="25.95" customHeight="1" x14ac:dyDescent="0.45">
      <c r="A19" s="289" t="s">
        <v>7761</v>
      </c>
      <c r="B19" s="327" t="s">
        <v>7955</v>
      </c>
      <c r="C19" s="299" t="s">
        <v>7964</v>
      </c>
      <c r="D19" s="328" t="str">
        <f xml:space="preserve">
IF(C20="ア",VLOOKUP(A20,ア!$A:$C,2,FALSE),
IF(C20="イ",VLOOKUP(A20,イ!$A:$C,2,FALSE),
IF(C20="ウ",HLOOKUP(A20,ウ!$1:$6,4,FALSE),
IF(C20="エ",VLOOKUP(A20,エ!$A:$E,4,FALSE),""))))</f>
        <v>教出</v>
      </c>
      <c r="E19" s="315" t="str">
        <f xml:space="preserve">
IF(C20="ア",VLOOKUP(A20,ア!$A:$C,3,FALSE),
IF(C20="イ",VLOOKUP(A20,イ!$A:$C,3,FALSE),
IF(C20="ウ",HLOOKUP(A20,ウ!$1:$6,5,FALSE)&amp;HLOOKUP(A20,ウ!$1:$6,6,FALSE),
IF(C20="エ",VLOOKUP(A20,エ!$A:$E,4,FALSE),""))))</f>
        <v>小学　書写　四年</v>
      </c>
      <c r="F19" s="330" t="s">
        <v>7663</v>
      </c>
      <c r="G19" s="332" t="s">
        <v>7957</v>
      </c>
      <c r="H19" s="334" t="s">
        <v>7958</v>
      </c>
      <c r="I19" s="325"/>
      <c r="J19" s="293" t="s">
        <v>7821</v>
      </c>
      <c r="K19" s="327" t="s">
        <v>7955</v>
      </c>
      <c r="L19" s="299" t="s">
        <v>7964</v>
      </c>
      <c r="M19" s="328" t="str">
        <f xml:space="preserve">
IF(L20="ア",VLOOKUP(J20,ア!$A:$C,2,FALSE),
IF(L20="イ",VLOOKUP(J20,イ!$A:$C,2,FALSE),
IF(L20="ウ",HLOOKUP(J20,ウ!$1:$6,4,FALSE),
IF(L20="エ",VLOOKUP(J20,エ!$A:$E,4,FALSE),""))))</f>
        <v>教出</v>
      </c>
      <c r="N19" s="315" t="str">
        <f xml:space="preserve">
IF(L20="ア",VLOOKUP(J20,ア!$A:$C,3,FALSE),
IF(L20="イ",VLOOKUP(J20,イ!$A:$C,3,FALSE),
IF(L20="ウ",HLOOKUP(J20,ウ!$1:$6,5,FALSE)&amp;HLOOKUP(J20,ウ!$1:$6,6,FALSE),
IF(L20="エ",VLOOKUP(J20,エ!$A:$E,4,FALSE),""))))</f>
        <v>小学　書写　五年</v>
      </c>
      <c r="O19" s="330" t="s">
        <v>7663</v>
      </c>
      <c r="P19" s="332" t="s">
        <v>7957</v>
      </c>
      <c r="Q19" s="323" t="s">
        <v>7959</v>
      </c>
      <c r="R19" s="325"/>
      <c r="S19" s="289" t="s">
        <v>7881</v>
      </c>
      <c r="T19" s="327" t="s">
        <v>7955</v>
      </c>
      <c r="U19" s="299" t="s">
        <v>7964</v>
      </c>
      <c r="V19" s="328" t="str">
        <f xml:space="preserve">
IF(U20="ア",VLOOKUP(S20,ア!$A:$C,2,FALSE),
IF(U20="イ",VLOOKUP(S20,イ!$A:$C,2,FALSE),
IF(U20="ウ",HLOOKUP(S20,ウ!$1:$6,4,FALSE),
IF(U20="エ",VLOOKUP(S20,エ!$A:$E,4,FALSE),""))))</f>
        <v>教出</v>
      </c>
      <c r="W19" s="315" t="str">
        <f xml:space="preserve">
IF(U20="ア",VLOOKUP(S20,ア!$A:$C,3,FALSE),
IF(U20="イ",VLOOKUP(S20,イ!$A:$C,3,FALSE),
IF(U20="ウ",HLOOKUP(S20,ウ!$1:$6,5,FALSE)&amp;HLOOKUP(S20,ウ!$1:$6,6,FALSE),
IF(U20="エ",VLOOKUP(S20,エ!$A:$E,4,FALSE),""))))</f>
        <v xml:space="preserve">小学　書写　六年
</v>
      </c>
      <c r="X19" s="330" t="s">
        <v>7663</v>
      </c>
      <c r="Y19" s="332" t="s">
        <v>7957</v>
      </c>
      <c r="Z19" s="334" t="s">
        <v>7960</v>
      </c>
      <c r="AA19" s="356"/>
    </row>
    <row r="20" spans="1:27" s="187" customFormat="1" ht="25.95" customHeight="1" x14ac:dyDescent="0.45">
      <c r="A20" s="288" t="s">
        <v>7961</v>
      </c>
      <c r="B20" s="322"/>
      <c r="C20" s="300" t="s">
        <v>7956</v>
      </c>
      <c r="D20" s="329"/>
      <c r="E20" s="316"/>
      <c r="F20" s="331"/>
      <c r="G20" s="333"/>
      <c r="H20" s="335"/>
      <c r="I20" s="326"/>
      <c r="J20" s="292" t="s">
        <v>7962</v>
      </c>
      <c r="K20" s="322"/>
      <c r="L20" s="300" t="s">
        <v>7956</v>
      </c>
      <c r="M20" s="329"/>
      <c r="N20" s="316"/>
      <c r="O20" s="331"/>
      <c r="P20" s="333"/>
      <c r="Q20" s="324"/>
      <c r="R20" s="326"/>
      <c r="S20" s="288" t="s">
        <v>7963</v>
      </c>
      <c r="T20" s="322"/>
      <c r="U20" s="300" t="s">
        <v>7956</v>
      </c>
      <c r="V20" s="329"/>
      <c r="W20" s="316"/>
      <c r="X20" s="331"/>
      <c r="Y20" s="333"/>
      <c r="Z20" s="335"/>
      <c r="AA20" s="357"/>
    </row>
    <row r="21" spans="1:27" s="187" customFormat="1" ht="25.95" customHeight="1" x14ac:dyDescent="0.45">
      <c r="A21" s="289" t="s">
        <v>7762</v>
      </c>
      <c r="B21" s="327" t="s">
        <v>7968</v>
      </c>
      <c r="C21" s="299" t="s">
        <v>7968</v>
      </c>
      <c r="D21" s="328" t="str">
        <f xml:space="preserve">
IF(C22="ア",VLOOKUP(A22,ア!$A:$C,2,FALSE),
IF(C22="イ",VLOOKUP(A22,イ!$A:$C,2,FALSE),
IF(C22="ウ",HLOOKUP(A22,ウ!$1:$6,4,FALSE),
IF(C22="エ",VLOOKUP(A22,エ!$A:$E,4,FALSE),""))))</f>
        <v>日文</v>
      </c>
      <c r="E21" s="315" t="str">
        <f xml:space="preserve">
IF(C22="ア",VLOOKUP(A22,ア!$A:$C,3,FALSE),
IF(C22="イ",VLOOKUP(A22,イ!$A:$C,3,FALSE),
IF(C22="ウ",HLOOKUP(A22,ウ!$1:$6,5,FALSE)&amp;HLOOKUP(A22,ウ!$1:$6,6,FALSE),
IF(C22="エ",VLOOKUP(A22,エ!$A:$E,4,FALSE),""))))</f>
        <v>小学社会　４年</v>
      </c>
      <c r="F21" s="330" t="s">
        <v>7663</v>
      </c>
      <c r="G21" s="332" t="s">
        <v>7957</v>
      </c>
      <c r="H21" s="334" t="s">
        <v>7958</v>
      </c>
      <c r="I21" s="325"/>
      <c r="J21" s="293" t="s">
        <v>7822</v>
      </c>
      <c r="K21" s="327" t="s">
        <v>7968</v>
      </c>
      <c r="L21" s="299" t="s">
        <v>7968</v>
      </c>
      <c r="M21" s="328" t="str">
        <f xml:space="preserve">
IF(L22="ア",VLOOKUP(J22,ア!$A:$C,2,FALSE),
IF(L22="イ",VLOOKUP(J22,イ!$A:$C,2,FALSE),
IF(L22="ウ",HLOOKUP(J22,ウ!$1:$6,4,FALSE),
IF(L22="エ",VLOOKUP(J22,エ!$A:$E,4,FALSE),""))))</f>
        <v>日文</v>
      </c>
      <c r="N21" s="315" t="str">
        <f xml:space="preserve">
IF(L22="ア",VLOOKUP(J22,ア!$A:$C,3,FALSE),
IF(L22="イ",VLOOKUP(J22,イ!$A:$C,3,FALSE),
IF(L22="ウ",HLOOKUP(J22,ウ!$1:$6,5,FALSE)&amp;HLOOKUP(J22,ウ!$1:$6,6,FALSE),
IF(L22="エ",VLOOKUP(J22,エ!$A:$E,4,FALSE),""))))</f>
        <v>小学社会　５年</v>
      </c>
      <c r="O21" s="330" t="s">
        <v>7663</v>
      </c>
      <c r="P21" s="332" t="s">
        <v>7957</v>
      </c>
      <c r="Q21" s="323" t="s">
        <v>7959</v>
      </c>
      <c r="R21" s="325"/>
      <c r="S21" s="289" t="s">
        <v>7882</v>
      </c>
      <c r="T21" s="327" t="s">
        <v>7968</v>
      </c>
      <c r="U21" s="299" t="s">
        <v>7968</v>
      </c>
      <c r="V21" s="328" t="str">
        <f xml:space="preserve">
IF(U22="ア",VLOOKUP(S22,ア!$A:$C,2,FALSE),
IF(U22="イ",VLOOKUP(S22,イ!$A:$C,2,FALSE),
IF(U22="ウ",HLOOKUP(S22,ウ!$1:$6,4,FALSE),
IF(U22="エ",VLOOKUP(S22,エ!$A:$E,4,FALSE),""))))</f>
        <v>日文</v>
      </c>
      <c r="W21" s="315" t="str">
        <f xml:space="preserve">
IF(U22="ア",VLOOKUP(S22,ア!$A:$C,3,FALSE),
IF(U22="イ",VLOOKUP(S22,イ!$A:$C,3,FALSE),
IF(U22="ウ",HLOOKUP(S22,ウ!$1:$6,5,FALSE)&amp;HLOOKUP(S22,ウ!$1:$6,6,FALSE),
IF(U22="エ",VLOOKUP(S22,エ!$A:$E,4,FALSE),""))))</f>
        <v xml:space="preserve">小学社会　６年
</v>
      </c>
      <c r="X21" s="330" t="s">
        <v>7663</v>
      </c>
      <c r="Y21" s="332" t="s">
        <v>7957</v>
      </c>
      <c r="Z21" s="334" t="s">
        <v>7960</v>
      </c>
      <c r="AA21" s="356"/>
    </row>
    <row r="22" spans="1:27" s="187" customFormat="1" ht="25.95" customHeight="1" x14ac:dyDescent="0.45">
      <c r="A22" s="288" t="s">
        <v>7965</v>
      </c>
      <c r="B22" s="322"/>
      <c r="C22" s="300" t="s">
        <v>7956</v>
      </c>
      <c r="D22" s="329"/>
      <c r="E22" s="316"/>
      <c r="F22" s="331"/>
      <c r="G22" s="333"/>
      <c r="H22" s="335"/>
      <c r="I22" s="326"/>
      <c r="J22" s="288" t="s">
        <v>7966</v>
      </c>
      <c r="K22" s="322"/>
      <c r="L22" s="300" t="s">
        <v>7956</v>
      </c>
      <c r="M22" s="329"/>
      <c r="N22" s="316"/>
      <c r="O22" s="331"/>
      <c r="P22" s="333"/>
      <c r="Q22" s="324"/>
      <c r="R22" s="326"/>
      <c r="S22" s="288" t="s">
        <v>7967</v>
      </c>
      <c r="T22" s="322"/>
      <c r="U22" s="300" t="s">
        <v>7956</v>
      </c>
      <c r="V22" s="329"/>
      <c r="W22" s="316"/>
      <c r="X22" s="331"/>
      <c r="Y22" s="333"/>
      <c r="Z22" s="335"/>
      <c r="AA22" s="357"/>
    </row>
    <row r="23" spans="1:27" s="187" customFormat="1" ht="25.95" customHeight="1" x14ac:dyDescent="0.45">
      <c r="A23" s="289" t="s">
        <v>7763</v>
      </c>
      <c r="B23" s="362" t="s">
        <v>8005</v>
      </c>
      <c r="C23" s="299" t="s">
        <v>7970</v>
      </c>
      <c r="D23" s="328" t="str">
        <f xml:space="preserve">
IF(C24="ア",VLOOKUP(A24,ア!$A:$C,2,FALSE),
IF(C24="イ",VLOOKUP(A24,イ!$A:$C,2,FALSE),
IF(C24="ウ",HLOOKUP(A24,ウ!$1:$6,4,FALSE),
IF(C24="エ",VLOOKUP(A24,エ!$A:$E,4,FALSE),""))))</f>
        <v>帝国</v>
      </c>
      <c r="E23" s="315" t="str">
        <f xml:space="preserve">
IF(C24="ア",VLOOKUP(A24,ア!$A:$C,3,FALSE),
IF(C24="イ",VLOOKUP(A24,イ!$A:$C,3,FALSE),
IF(C24="ウ",HLOOKUP(A24,ウ!$1:$6,5,FALSE)&amp;HLOOKUP(A24,ウ!$1:$6,6,FALSE),
IF(C24="エ",VLOOKUP(A24,エ!$A:$E,4,FALSE),""))))</f>
        <v xml:space="preserve">楽しく学ぶ　小学生の地図帳　３・４・５・６年
</v>
      </c>
      <c r="F23" s="330" t="s">
        <v>7663</v>
      </c>
      <c r="G23" s="332" t="s">
        <v>7957</v>
      </c>
      <c r="H23" s="334" t="s">
        <v>7971</v>
      </c>
      <c r="I23" s="325" t="s">
        <v>7972</v>
      </c>
      <c r="J23" s="293" t="s">
        <v>7823</v>
      </c>
      <c r="K23" s="362" t="s">
        <v>8005</v>
      </c>
      <c r="L23" s="299" t="s">
        <v>7970</v>
      </c>
      <c r="M23" s="328" t="str">
        <f xml:space="preserve">
IF(L24="ア",VLOOKUP(J24,ア!$A:$C,2,FALSE),
IF(L24="イ",VLOOKUP(J24,イ!$A:$C,2,FALSE),
IF(L24="ウ",HLOOKUP(J24,ウ!$1:$6,4,FALSE),
IF(L24="エ",VLOOKUP(J24,エ!$A:$E,4,FALSE),""))))</f>
        <v>帝国</v>
      </c>
      <c r="N23" s="315" t="str">
        <f xml:space="preserve">
IF(L24="ア",VLOOKUP(J24,ア!$A:$C,3,FALSE),
IF(L24="イ",VLOOKUP(J24,イ!$A:$C,3,FALSE),
IF(L24="ウ",HLOOKUP(J24,ウ!$1:$6,5,FALSE)&amp;HLOOKUP(J24,ウ!$1:$6,6,FALSE),
IF(L24="エ",VLOOKUP(J24,エ!$A:$E,4,FALSE),""))))</f>
        <v xml:space="preserve">楽しく学ぶ　小学生の地図帳　３・４・５・６年
</v>
      </c>
      <c r="O23" s="330" t="s">
        <v>7663</v>
      </c>
      <c r="P23" s="332" t="s">
        <v>7957</v>
      </c>
      <c r="Q23" s="334" t="s">
        <v>7971</v>
      </c>
      <c r="R23" s="325" t="s">
        <v>7972</v>
      </c>
      <c r="S23" s="289" t="s">
        <v>7883</v>
      </c>
      <c r="T23" s="362" t="s">
        <v>8005</v>
      </c>
      <c r="U23" s="299" t="s">
        <v>7970</v>
      </c>
      <c r="V23" s="328" t="str">
        <f xml:space="preserve">
IF(U24="ア",VLOOKUP(S24,ア!$A:$C,2,FALSE),
IF(U24="イ",VLOOKUP(S24,イ!$A:$C,2,FALSE),
IF(U24="ウ",HLOOKUP(S24,ウ!$1:$6,4,FALSE),
IF(U24="エ",VLOOKUP(S24,エ!$A:$E,4,FALSE),""))))</f>
        <v>帝国</v>
      </c>
      <c r="W23" s="315" t="str">
        <f xml:space="preserve">
IF(U24="ア",VLOOKUP(S24,ア!$A:$C,3,FALSE),
IF(U24="イ",VLOOKUP(S24,イ!$A:$C,3,FALSE),
IF(U24="ウ",HLOOKUP(S24,ウ!$1:$6,5,FALSE)&amp;HLOOKUP(S24,ウ!$1:$6,6,FALSE),
IF(U24="エ",VLOOKUP(S24,エ!$A:$E,4,FALSE),""))))</f>
        <v xml:space="preserve">楽しく学ぶ　小学生の地図帳　３・４・５・６年
</v>
      </c>
      <c r="X23" s="330" t="s">
        <v>7663</v>
      </c>
      <c r="Y23" s="332" t="s">
        <v>7957</v>
      </c>
      <c r="Z23" s="334" t="s">
        <v>7971</v>
      </c>
      <c r="AA23" s="356" t="s">
        <v>7972</v>
      </c>
    </row>
    <row r="24" spans="1:27" s="187" customFormat="1" ht="25.95" customHeight="1" x14ac:dyDescent="0.45">
      <c r="A24" s="288" t="s">
        <v>7969</v>
      </c>
      <c r="B24" s="363"/>
      <c r="C24" s="300" t="s">
        <v>7956</v>
      </c>
      <c r="D24" s="329"/>
      <c r="E24" s="316"/>
      <c r="F24" s="331"/>
      <c r="G24" s="333"/>
      <c r="H24" s="335"/>
      <c r="I24" s="326"/>
      <c r="J24" s="292" t="s">
        <v>7969</v>
      </c>
      <c r="K24" s="363"/>
      <c r="L24" s="300" t="s">
        <v>7956</v>
      </c>
      <c r="M24" s="329"/>
      <c r="N24" s="316"/>
      <c r="O24" s="331"/>
      <c r="P24" s="333"/>
      <c r="Q24" s="335"/>
      <c r="R24" s="326"/>
      <c r="S24" s="288" t="s">
        <v>7969</v>
      </c>
      <c r="T24" s="363"/>
      <c r="U24" s="300" t="s">
        <v>7956</v>
      </c>
      <c r="V24" s="329"/>
      <c r="W24" s="316"/>
      <c r="X24" s="331"/>
      <c r="Y24" s="333"/>
      <c r="Z24" s="335"/>
      <c r="AA24" s="357"/>
    </row>
    <row r="25" spans="1:27" s="187" customFormat="1" ht="25.95" customHeight="1" x14ac:dyDescent="0.45">
      <c r="A25" s="289" t="s">
        <v>7764</v>
      </c>
      <c r="B25" s="327" t="s">
        <v>7976</v>
      </c>
      <c r="C25" s="299" t="s">
        <v>7976</v>
      </c>
      <c r="D25" s="328" t="str">
        <f xml:space="preserve">
IF(C26="ア",VLOOKUP(A26,ア!$A:$C,2,FALSE),
IF(C26="イ",VLOOKUP(A26,イ!$A:$C,2,FALSE),
IF(C26="ウ",HLOOKUP(A26,ウ!$1:$6,4,FALSE),
IF(C26="エ",VLOOKUP(A26,エ!$A:$E,4,FALSE),""))))</f>
        <v>東書</v>
      </c>
      <c r="E25" s="31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30" t="s">
        <v>7663</v>
      </c>
      <c r="G25" s="332" t="s">
        <v>7957</v>
      </c>
      <c r="H25" s="334" t="s">
        <v>7958</v>
      </c>
      <c r="I25" s="325"/>
      <c r="J25" s="293" t="s">
        <v>7824</v>
      </c>
      <c r="K25" s="327" t="s">
        <v>7976</v>
      </c>
      <c r="L25" s="299" t="s">
        <v>7976</v>
      </c>
      <c r="M25" s="328" t="str">
        <f xml:space="preserve">
IF(L26="ア",VLOOKUP(J26,ア!$A:$C,2,FALSE),
IF(L26="イ",VLOOKUP(J26,イ!$A:$C,2,FALSE),
IF(L26="ウ",HLOOKUP(J26,ウ!$1:$6,4,FALSE),
IF(L26="エ",VLOOKUP(J26,エ!$A:$E,4,FALSE),""))))</f>
        <v>東書</v>
      </c>
      <c r="N25" s="31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30" t="s">
        <v>7663</v>
      </c>
      <c r="P25" s="332" t="s">
        <v>7957</v>
      </c>
      <c r="Q25" s="323" t="s">
        <v>7959</v>
      </c>
      <c r="R25" s="325"/>
      <c r="S25" s="289" t="s">
        <v>7884</v>
      </c>
      <c r="T25" s="327" t="s">
        <v>7976</v>
      </c>
      <c r="U25" s="299" t="s">
        <v>7976</v>
      </c>
      <c r="V25" s="328" t="str">
        <f xml:space="preserve">
IF(U26="ア",VLOOKUP(S26,ア!$A:$C,2,FALSE),
IF(U26="イ",VLOOKUP(S26,イ!$A:$C,2,FALSE),
IF(U26="ウ",HLOOKUP(S26,ウ!$1:$6,4,FALSE),
IF(U26="エ",VLOOKUP(S26,エ!$A:$E,4,FALSE),""))))</f>
        <v>東書</v>
      </c>
      <c r="W25" s="315" t="str">
        <f xml:space="preserve">
IF(U26="ア",VLOOKUP(S26,ア!$A:$C,3,FALSE),
IF(U26="イ",VLOOKUP(S26,イ!$A:$C,3,FALSE),
IF(U26="ウ",HLOOKUP(S26,ウ!$1:$6,5,FALSE)&amp;HLOOKUP(S26,ウ!$1:$6,6,FALSE),
IF(U26="エ",VLOOKUP(S26,エ!$A:$E,4,FALSE),""))))</f>
        <v xml:space="preserve">新編　新しい算数　６　数学へジャンプ！
</v>
      </c>
      <c r="X25" s="330" t="s">
        <v>7663</v>
      </c>
      <c r="Y25" s="332" t="s">
        <v>7957</v>
      </c>
      <c r="Z25" s="334" t="s">
        <v>7960</v>
      </c>
      <c r="AA25" s="356"/>
    </row>
    <row r="26" spans="1:27" s="187" customFormat="1" ht="25.95" customHeight="1" x14ac:dyDescent="0.45">
      <c r="A26" s="288" t="s">
        <v>7973</v>
      </c>
      <c r="B26" s="322"/>
      <c r="C26" s="300" t="s">
        <v>7956</v>
      </c>
      <c r="D26" s="329"/>
      <c r="E26" s="316"/>
      <c r="F26" s="331"/>
      <c r="G26" s="333"/>
      <c r="H26" s="335"/>
      <c r="I26" s="326"/>
      <c r="J26" s="292" t="s">
        <v>7974</v>
      </c>
      <c r="K26" s="322"/>
      <c r="L26" s="300" t="s">
        <v>7956</v>
      </c>
      <c r="M26" s="329"/>
      <c r="N26" s="316"/>
      <c r="O26" s="331"/>
      <c r="P26" s="333"/>
      <c r="Q26" s="324"/>
      <c r="R26" s="326"/>
      <c r="S26" s="288" t="s">
        <v>7975</v>
      </c>
      <c r="T26" s="322"/>
      <c r="U26" s="300" t="s">
        <v>7956</v>
      </c>
      <c r="V26" s="329"/>
      <c r="W26" s="316"/>
      <c r="X26" s="331"/>
      <c r="Y26" s="333"/>
      <c r="Z26" s="335"/>
      <c r="AA26" s="357"/>
    </row>
    <row r="27" spans="1:27" s="187" customFormat="1" ht="25.95" customHeight="1" x14ac:dyDescent="0.45">
      <c r="A27" s="289" t="s">
        <v>7765</v>
      </c>
      <c r="B27" s="327" t="s">
        <v>7980</v>
      </c>
      <c r="C27" s="299" t="s">
        <v>7980</v>
      </c>
      <c r="D27" s="328" t="str">
        <f xml:space="preserve">
IF(C28="ア",VLOOKUP(A28,ア!$A:$C,2,FALSE),
IF(C28="イ",VLOOKUP(A28,イ!$A:$C,2,FALSE),
IF(C28="ウ",HLOOKUP(A28,ウ!$1:$6,4,FALSE),
IF(C28="エ",VLOOKUP(A28,エ!$A:$E,4,FALSE),""))))</f>
        <v>啓林館</v>
      </c>
      <c r="E27" s="315" t="str">
        <f xml:space="preserve">
IF(C28="ア",VLOOKUP(A28,ア!$A:$C,3,FALSE),
IF(C28="イ",VLOOKUP(A28,イ!$A:$C,3,FALSE),
IF(C28="ウ",HLOOKUP(A28,ウ!$1:$6,5,FALSE)&amp;HLOOKUP(A28,ウ!$1:$6,6,FALSE),
IF(C28="エ",VLOOKUP(A28,エ!$A:$E,4,FALSE),""))))</f>
        <v>わくわく理科　４</v>
      </c>
      <c r="F27" s="330" t="s">
        <v>7663</v>
      </c>
      <c r="G27" s="332" t="s">
        <v>7957</v>
      </c>
      <c r="H27" s="334" t="s">
        <v>7958</v>
      </c>
      <c r="I27" s="325"/>
      <c r="J27" s="293" t="s">
        <v>7825</v>
      </c>
      <c r="K27" s="327" t="s">
        <v>7980</v>
      </c>
      <c r="L27" s="299" t="s">
        <v>7980</v>
      </c>
      <c r="M27" s="328" t="str">
        <f xml:space="preserve">
IF(L28="ア",VLOOKUP(J28,ア!$A:$C,2,FALSE),
IF(L28="イ",VLOOKUP(J28,イ!$A:$C,2,FALSE),
IF(L28="ウ",HLOOKUP(J28,ウ!$1:$6,4,FALSE),
IF(L28="エ",VLOOKUP(J28,エ!$A:$E,4,FALSE),""))))</f>
        <v>啓林館</v>
      </c>
      <c r="N27" s="315" t="str">
        <f xml:space="preserve">
IF(L28="ア",VLOOKUP(J28,ア!$A:$C,3,FALSE),
IF(L28="イ",VLOOKUP(J28,イ!$A:$C,3,FALSE),
IF(L28="ウ",HLOOKUP(J28,ウ!$1:$6,5,FALSE)&amp;HLOOKUP(J28,ウ!$1:$6,6,FALSE),
IF(L28="エ",VLOOKUP(J28,エ!$A:$E,4,FALSE),""))))</f>
        <v>わくわく理科　５</v>
      </c>
      <c r="O27" s="330" t="s">
        <v>7663</v>
      </c>
      <c r="P27" s="332" t="s">
        <v>7957</v>
      </c>
      <c r="Q27" s="323" t="s">
        <v>7959</v>
      </c>
      <c r="R27" s="325"/>
      <c r="S27" s="289" t="s">
        <v>7885</v>
      </c>
      <c r="T27" s="327" t="s">
        <v>7980</v>
      </c>
      <c r="U27" s="299" t="s">
        <v>7980</v>
      </c>
      <c r="V27" s="328" t="str">
        <f xml:space="preserve">
IF(U28="ア",VLOOKUP(S28,ア!$A:$C,2,FALSE),
IF(U28="イ",VLOOKUP(S28,イ!$A:$C,2,FALSE),
IF(U28="ウ",HLOOKUP(S28,ウ!$1:$6,4,FALSE),
IF(U28="エ",VLOOKUP(S28,エ!$A:$E,4,FALSE),""))))</f>
        <v>啓林館</v>
      </c>
      <c r="W27" s="315" t="str">
        <f xml:space="preserve">
IF(U28="ア",VLOOKUP(S28,ア!$A:$C,3,FALSE),
IF(U28="イ",VLOOKUP(S28,イ!$A:$C,3,FALSE),
IF(U28="ウ",HLOOKUP(S28,ウ!$1:$6,5,FALSE)&amp;HLOOKUP(S28,ウ!$1:$6,6,FALSE),
IF(U28="エ",VLOOKUP(S28,エ!$A:$E,4,FALSE),""))))</f>
        <v xml:space="preserve">わくわく理科　６
</v>
      </c>
      <c r="X27" s="330" t="s">
        <v>7663</v>
      </c>
      <c r="Y27" s="332" t="s">
        <v>7957</v>
      </c>
      <c r="Z27" s="334" t="s">
        <v>7960</v>
      </c>
      <c r="AA27" s="356"/>
    </row>
    <row r="28" spans="1:27" s="187" customFormat="1" ht="25.95" customHeight="1" x14ac:dyDescent="0.45">
      <c r="A28" s="288" t="s">
        <v>7977</v>
      </c>
      <c r="B28" s="322"/>
      <c r="C28" s="300" t="s">
        <v>7956</v>
      </c>
      <c r="D28" s="329"/>
      <c r="E28" s="316"/>
      <c r="F28" s="331"/>
      <c r="G28" s="333"/>
      <c r="H28" s="335"/>
      <c r="I28" s="326"/>
      <c r="J28" s="292" t="s">
        <v>7978</v>
      </c>
      <c r="K28" s="322"/>
      <c r="L28" s="300" t="s">
        <v>7956</v>
      </c>
      <c r="M28" s="329"/>
      <c r="N28" s="316"/>
      <c r="O28" s="331"/>
      <c r="P28" s="333"/>
      <c r="Q28" s="324"/>
      <c r="R28" s="326"/>
      <c r="S28" s="288" t="s">
        <v>7979</v>
      </c>
      <c r="T28" s="322"/>
      <c r="U28" s="300" t="s">
        <v>7956</v>
      </c>
      <c r="V28" s="329"/>
      <c r="W28" s="316"/>
      <c r="X28" s="331"/>
      <c r="Y28" s="333"/>
      <c r="Z28" s="335"/>
      <c r="AA28" s="357"/>
    </row>
    <row r="29" spans="1:27" s="187" customFormat="1" ht="25.95" customHeight="1" x14ac:dyDescent="0.45">
      <c r="A29" s="289" t="s">
        <v>7766</v>
      </c>
      <c r="B29" s="327" t="s">
        <v>7984</v>
      </c>
      <c r="C29" s="299" t="s">
        <v>7984</v>
      </c>
      <c r="D29" s="328" t="str">
        <f xml:space="preserve">
IF(C30="ア",VLOOKUP(A30,ア!$A:$C,2,FALSE),
IF(C30="イ",VLOOKUP(A30,イ!$A:$C,2,FALSE),
IF(C30="ウ",HLOOKUP(A30,ウ!$1:$6,4,FALSE),
IF(C30="エ",VLOOKUP(A30,エ!$A:$E,4,FALSE),""))))</f>
        <v>教芸</v>
      </c>
      <c r="E29" s="315" t="str">
        <f xml:space="preserve">
IF(C30="ア",VLOOKUP(A30,ア!$A:$C,3,FALSE),
IF(C30="イ",VLOOKUP(A30,イ!$A:$C,3,FALSE),
IF(C30="ウ",HLOOKUP(A30,ウ!$1:$6,5,FALSE)&amp;HLOOKUP(A30,ウ!$1:$6,6,FALSE),
IF(C30="エ",VLOOKUP(A30,エ!$A:$E,4,FALSE),""))))</f>
        <v>小学生の音楽　４</v>
      </c>
      <c r="F29" s="330" t="s">
        <v>7663</v>
      </c>
      <c r="G29" s="332" t="s">
        <v>7957</v>
      </c>
      <c r="H29" s="334" t="s">
        <v>7958</v>
      </c>
      <c r="I29" s="325"/>
      <c r="J29" s="293" t="s">
        <v>7826</v>
      </c>
      <c r="K29" s="327" t="s">
        <v>7984</v>
      </c>
      <c r="L29" s="299" t="s">
        <v>7984</v>
      </c>
      <c r="M29" s="328" t="str">
        <f xml:space="preserve">
IF(L30="ア",VLOOKUP(J30,ア!$A:$C,2,FALSE),
IF(L30="イ",VLOOKUP(J30,イ!$A:$C,2,FALSE),
IF(L30="ウ",HLOOKUP(J30,ウ!$1:$6,4,FALSE),
IF(L30="エ",VLOOKUP(J30,エ!$A:$E,4,FALSE),""))))</f>
        <v>教芸</v>
      </c>
      <c r="N29" s="315" t="str">
        <f xml:space="preserve">
IF(L30="ア",VLOOKUP(J30,ア!$A:$C,3,FALSE),
IF(L30="イ",VLOOKUP(J30,イ!$A:$C,3,FALSE),
IF(L30="ウ",HLOOKUP(J30,ウ!$1:$6,5,FALSE)&amp;HLOOKUP(J30,ウ!$1:$6,6,FALSE),
IF(L30="エ",VLOOKUP(J30,エ!$A:$E,4,FALSE),""))))</f>
        <v>小学生の音楽　５</v>
      </c>
      <c r="O29" s="330" t="s">
        <v>7663</v>
      </c>
      <c r="P29" s="332" t="s">
        <v>7957</v>
      </c>
      <c r="Q29" s="323" t="s">
        <v>7959</v>
      </c>
      <c r="R29" s="325"/>
      <c r="S29" s="289" t="s">
        <v>7886</v>
      </c>
      <c r="T29" s="327" t="s">
        <v>7984</v>
      </c>
      <c r="U29" s="299" t="s">
        <v>7984</v>
      </c>
      <c r="V29" s="328" t="str">
        <f xml:space="preserve">
IF(U30="ア",VLOOKUP(S30,ア!$A:$C,2,FALSE),
IF(U30="イ",VLOOKUP(S30,イ!$A:$C,2,FALSE),
IF(U30="ウ",HLOOKUP(S30,ウ!$1:$6,4,FALSE),
IF(U30="エ",VLOOKUP(S30,エ!$A:$E,4,FALSE),""))))</f>
        <v>教芸</v>
      </c>
      <c r="W29" s="315" t="str">
        <f xml:space="preserve">
IF(U30="ア",VLOOKUP(S30,ア!$A:$C,3,FALSE),
IF(U30="イ",VLOOKUP(S30,イ!$A:$C,3,FALSE),
IF(U30="ウ",HLOOKUP(S30,ウ!$1:$6,5,FALSE)&amp;HLOOKUP(S30,ウ!$1:$6,6,FALSE),
IF(U30="エ",VLOOKUP(S30,エ!$A:$E,4,FALSE),""))))</f>
        <v xml:space="preserve">小学生の音楽　６
</v>
      </c>
      <c r="X29" s="330" t="s">
        <v>7663</v>
      </c>
      <c r="Y29" s="332" t="s">
        <v>7957</v>
      </c>
      <c r="Z29" s="334" t="s">
        <v>7960</v>
      </c>
      <c r="AA29" s="356"/>
    </row>
    <row r="30" spans="1:27" s="187" customFormat="1" ht="25.95" customHeight="1" x14ac:dyDescent="0.45">
      <c r="A30" s="288" t="s">
        <v>7981</v>
      </c>
      <c r="B30" s="322"/>
      <c r="C30" s="300" t="s">
        <v>7956</v>
      </c>
      <c r="D30" s="329"/>
      <c r="E30" s="316"/>
      <c r="F30" s="331"/>
      <c r="G30" s="333"/>
      <c r="H30" s="335"/>
      <c r="I30" s="326"/>
      <c r="J30" s="292" t="s">
        <v>7982</v>
      </c>
      <c r="K30" s="322"/>
      <c r="L30" s="300" t="s">
        <v>7956</v>
      </c>
      <c r="M30" s="329"/>
      <c r="N30" s="316"/>
      <c r="O30" s="331"/>
      <c r="P30" s="333"/>
      <c r="Q30" s="324"/>
      <c r="R30" s="326"/>
      <c r="S30" s="288" t="s">
        <v>7983</v>
      </c>
      <c r="T30" s="322"/>
      <c r="U30" s="300" t="s">
        <v>7956</v>
      </c>
      <c r="V30" s="329"/>
      <c r="W30" s="316"/>
      <c r="X30" s="331"/>
      <c r="Y30" s="333"/>
      <c r="Z30" s="335"/>
      <c r="AA30" s="357"/>
    </row>
    <row r="31" spans="1:27" s="187" customFormat="1" ht="25.95" customHeight="1" x14ac:dyDescent="0.45">
      <c r="A31" s="289" t="s">
        <v>7767</v>
      </c>
      <c r="B31" s="321" t="s">
        <v>8006</v>
      </c>
      <c r="C31" s="299" t="s">
        <v>7987</v>
      </c>
      <c r="D31" s="328" t="str">
        <f xml:space="preserve">
IF(C32="ア",VLOOKUP(A32,ア!$A:$C,2,FALSE),
IF(C32="イ",VLOOKUP(A32,イ!$A:$C,2,FALSE),
IF(C32="ウ",HLOOKUP(A32,ウ!$1:$6,4,FALSE),
IF(C32="エ",VLOOKUP(A32,エ!$A:$E,4,FALSE),""))))</f>
        <v>開隆堂</v>
      </c>
      <c r="E31" s="31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30" t="s">
        <v>7663</v>
      </c>
      <c r="G31" s="332" t="s">
        <v>7957</v>
      </c>
      <c r="H31" s="334" t="s">
        <v>7988</v>
      </c>
      <c r="I31" s="325" t="s">
        <v>7972</v>
      </c>
      <c r="J31" s="293" t="s">
        <v>7827</v>
      </c>
      <c r="K31" s="321" t="s">
        <v>8006</v>
      </c>
      <c r="L31" s="299" t="s">
        <v>7987</v>
      </c>
      <c r="M31" s="328" t="str">
        <f xml:space="preserve">
IF(L32="ア",VLOOKUP(J32,ア!$A:$C,2,FALSE),
IF(L32="イ",VLOOKUP(J32,イ!$A:$C,2,FALSE),
IF(L32="ウ",HLOOKUP(J32,ウ!$1:$6,4,FALSE),
IF(L32="エ",VLOOKUP(J32,エ!$A:$E,4,FALSE),""))))</f>
        <v>開隆堂</v>
      </c>
      <c r="N31" s="31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30" t="s">
        <v>7663</v>
      </c>
      <c r="P31" s="332" t="s">
        <v>7957</v>
      </c>
      <c r="Q31" s="323" t="s">
        <v>7989</v>
      </c>
      <c r="R31" s="325"/>
      <c r="S31" s="289" t="s">
        <v>7887</v>
      </c>
      <c r="T31" s="321" t="s">
        <v>8006</v>
      </c>
      <c r="U31" s="299" t="s">
        <v>7987</v>
      </c>
      <c r="V31" s="328" t="str">
        <f xml:space="preserve">
IF(U32="ア",VLOOKUP(S32,ア!$A:$C,2,FALSE),
IF(U32="イ",VLOOKUP(S32,イ!$A:$C,2,FALSE),
IF(U32="ウ",HLOOKUP(S32,ウ!$1:$6,4,FALSE),
IF(U32="エ",VLOOKUP(S32,エ!$A:$E,4,FALSE),""))))</f>
        <v>開隆堂</v>
      </c>
      <c r="W31" s="31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30" t="s">
        <v>7663</v>
      </c>
      <c r="Y31" s="332" t="s">
        <v>7957</v>
      </c>
      <c r="Z31" s="334" t="s">
        <v>7989</v>
      </c>
      <c r="AA31" s="356" t="s">
        <v>7972</v>
      </c>
    </row>
    <row r="32" spans="1:27" s="187" customFormat="1" ht="25.95" customHeight="1" x14ac:dyDescent="0.45">
      <c r="A32" s="288" t="s">
        <v>7985</v>
      </c>
      <c r="B32" s="322"/>
      <c r="C32" s="300" t="s">
        <v>7956</v>
      </c>
      <c r="D32" s="329"/>
      <c r="E32" s="316"/>
      <c r="F32" s="331"/>
      <c r="G32" s="333"/>
      <c r="H32" s="335"/>
      <c r="I32" s="326"/>
      <c r="J32" s="292" t="s">
        <v>7986</v>
      </c>
      <c r="K32" s="322"/>
      <c r="L32" s="300" t="s">
        <v>7956</v>
      </c>
      <c r="M32" s="329"/>
      <c r="N32" s="316"/>
      <c r="O32" s="331"/>
      <c r="P32" s="333"/>
      <c r="Q32" s="324"/>
      <c r="R32" s="326"/>
      <c r="S32" s="288" t="s">
        <v>7986</v>
      </c>
      <c r="T32" s="322"/>
      <c r="U32" s="300" t="s">
        <v>7956</v>
      </c>
      <c r="V32" s="329"/>
      <c r="W32" s="316"/>
      <c r="X32" s="331"/>
      <c r="Y32" s="333"/>
      <c r="Z32" s="335"/>
      <c r="AA32" s="357"/>
    </row>
    <row r="33" spans="1:27" s="187" customFormat="1" ht="25.95" customHeight="1" x14ac:dyDescent="0.45">
      <c r="A33" s="289" t="s">
        <v>7768</v>
      </c>
      <c r="B33" s="327" t="s">
        <v>7994</v>
      </c>
      <c r="C33" s="299" t="s">
        <v>7995</v>
      </c>
      <c r="D33" s="328" t="str">
        <f xml:space="preserve">
IF(C34="ア",VLOOKUP(A34,ア!$A:$C,2,FALSE),
IF(C34="イ",VLOOKUP(A34,イ!$A:$C,2,FALSE),
IF(C34="ウ",HLOOKUP(A34,ウ!$1:$6,4,FALSE),
IF(C34="エ",VLOOKUP(A34,エ!$A:$E,4,FALSE),""))))</f>
        <v>光文</v>
      </c>
      <c r="E33" s="315" t="str">
        <f xml:space="preserve">
IF(C34="ア",VLOOKUP(A34,ア!$A:$C,3,FALSE),
IF(C34="イ",VLOOKUP(A34,イ!$A:$C,3,FALSE),
IF(C34="ウ",HLOOKUP(A34,ウ!$1:$6,5,FALSE)&amp;HLOOKUP(A34,ウ!$1:$6,6,FALSE),
IF(C34="エ",VLOOKUP(A34,エ!$A:$E,4,FALSE),""))))</f>
        <v>小学ほけん　３・４年</v>
      </c>
      <c r="F33" s="330" t="s">
        <v>7663</v>
      </c>
      <c r="G33" s="332" t="s">
        <v>7957</v>
      </c>
      <c r="H33" s="334" t="s">
        <v>7988</v>
      </c>
      <c r="I33" s="325" t="s">
        <v>7972</v>
      </c>
      <c r="J33" s="293" t="s">
        <v>7828</v>
      </c>
      <c r="K33" s="327" t="s">
        <v>7991</v>
      </c>
      <c r="L33" s="299" t="s">
        <v>7991</v>
      </c>
      <c r="M33" s="328" t="str">
        <f xml:space="preserve">
IF(L34="ア",VLOOKUP(J34,ア!$A:$C,2,FALSE),
IF(L34="イ",VLOOKUP(J34,イ!$A:$C,2,FALSE),
IF(L34="ウ",HLOOKUP(J34,ウ!$1:$6,4,FALSE),
IF(L34="エ",VLOOKUP(J34,エ!$A:$E,4,FALSE),""))))</f>
        <v>東書</v>
      </c>
      <c r="N33" s="315" t="str">
        <f xml:space="preserve">
IF(L34="ア",VLOOKUP(J34,ア!$A:$C,3,FALSE),
IF(L34="イ",VLOOKUP(J34,イ!$A:$C,3,FALSE),
IF(L34="ウ",HLOOKUP(J34,ウ!$1:$6,5,FALSE)&amp;HLOOKUP(J34,ウ!$1:$6,6,FALSE),
IF(L34="エ",VLOOKUP(J34,エ!$A:$E,4,FALSE),""))))</f>
        <v>新編　新しい家庭　５・６　私がつくる　みんなでつくる　明日をつくる</v>
      </c>
      <c r="O33" s="330" t="s">
        <v>7663</v>
      </c>
      <c r="P33" s="332" t="s">
        <v>7957</v>
      </c>
      <c r="Q33" s="323" t="s">
        <v>7989</v>
      </c>
      <c r="R33" s="325"/>
      <c r="S33" s="289" t="s">
        <v>7888</v>
      </c>
      <c r="T33" s="327" t="s">
        <v>7991</v>
      </c>
      <c r="U33" s="299" t="s">
        <v>7991</v>
      </c>
      <c r="V33" s="328" t="str">
        <f xml:space="preserve">
IF(U34="ア",VLOOKUP(S34,ア!$A:$C,2,FALSE),
IF(U34="イ",VLOOKUP(S34,イ!$A:$C,2,FALSE),
IF(U34="ウ",HLOOKUP(S34,ウ!$1:$6,4,FALSE),
IF(U34="エ",VLOOKUP(S34,エ!$A:$E,4,FALSE),""))))</f>
        <v>東書</v>
      </c>
      <c r="W33" s="315" t="str">
        <f xml:space="preserve">
IF(U34="ア",VLOOKUP(S34,ア!$A:$C,3,FALSE),
IF(U34="イ",VLOOKUP(S34,イ!$A:$C,3,FALSE),
IF(U34="ウ",HLOOKUP(S34,ウ!$1:$6,5,FALSE)&amp;HLOOKUP(S34,ウ!$1:$6,6,FALSE),
IF(U34="エ",VLOOKUP(S34,エ!$A:$E,4,FALSE),""))))</f>
        <v>新編　新しい家庭　５・６　私がつくる　みんなでつくる　明日をつくる</v>
      </c>
      <c r="X33" s="330" t="s">
        <v>7663</v>
      </c>
      <c r="Y33" s="332" t="s">
        <v>7957</v>
      </c>
      <c r="Z33" s="334" t="s">
        <v>7989</v>
      </c>
      <c r="AA33" s="356" t="s">
        <v>7972</v>
      </c>
    </row>
    <row r="34" spans="1:27" s="187" customFormat="1" ht="25.95" customHeight="1" x14ac:dyDescent="0.45">
      <c r="A34" s="288" t="s">
        <v>7992</v>
      </c>
      <c r="B34" s="322"/>
      <c r="C34" s="300" t="s">
        <v>7956</v>
      </c>
      <c r="D34" s="329"/>
      <c r="E34" s="316"/>
      <c r="F34" s="331"/>
      <c r="G34" s="333"/>
      <c r="H34" s="335"/>
      <c r="I34" s="326"/>
      <c r="J34" s="292" t="s">
        <v>7990</v>
      </c>
      <c r="K34" s="322"/>
      <c r="L34" s="300" t="s">
        <v>7956</v>
      </c>
      <c r="M34" s="329"/>
      <c r="N34" s="316"/>
      <c r="O34" s="331"/>
      <c r="P34" s="333"/>
      <c r="Q34" s="324"/>
      <c r="R34" s="326"/>
      <c r="S34" s="288" t="s">
        <v>7990</v>
      </c>
      <c r="T34" s="322"/>
      <c r="U34" s="300" t="s">
        <v>7956</v>
      </c>
      <c r="V34" s="329"/>
      <c r="W34" s="316"/>
      <c r="X34" s="331"/>
      <c r="Y34" s="333"/>
      <c r="Z34" s="335"/>
      <c r="AA34" s="357"/>
    </row>
    <row r="35" spans="1:27" s="187" customFormat="1" ht="25.95" customHeight="1" x14ac:dyDescent="0.45">
      <c r="A35" s="289" t="s">
        <v>7769</v>
      </c>
      <c r="B35" s="327" t="s">
        <v>8003</v>
      </c>
      <c r="C35" s="299" t="s">
        <v>8003</v>
      </c>
      <c r="D35" s="328" t="str">
        <f xml:space="preserve">
IF(C36="ア",VLOOKUP(A36,ア!$A:$C,2,FALSE),
IF(C36="イ",VLOOKUP(A36,イ!$A:$C,2,FALSE),
IF(C36="ウ",HLOOKUP(A36,ウ!$1:$6,4,FALSE),
IF(C36="エ",VLOOKUP(A36,エ!$A:$E,4,FALSE),""))))</f>
        <v>光村</v>
      </c>
      <c r="E35" s="315" t="str">
        <f xml:space="preserve">
IF(C36="ア",VLOOKUP(A36,ア!$A:$C,3,FALSE),
IF(C36="イ",VLOOKUP(A36,イ!$A:$C,3,FALSE),
IF(C36="ウ",HLOOKUP(A36,ウ!$1:$6,5,FALSE)&amp;HLOOKUP(A36,ウ!$1:$6,6,FALSE),
IF(C36="エ",VLOOKUP(A36,エ!$A:$E,4,FALSE),""))))</f>
        <v>道徳　４　きみが いちばん ひかるとき</v>
      </c>
      <c r="F35" s="330" t="s">
        <v>7663</v>
      </c>
      <c r="G35" s="332" t="s">
        <v>7957</v>
      </c>
      <c r="H35" s="334" t="s">
        <v>7958</v>
      </c>
      <c r="I35" s="325"/>
      <c r="J35" s="293" t="s">
        <v>7829</v>
      </c>
      <c r="K35" s="327" t="s">
        <v>7994</v>
      </c>
      <c r="L35" s="299" t="s">
        <v>7995</v>
      </c>
      <c r="M35" s="328" t="str">
        <f xml:space="preserve">
IF(L36="ア",VLOOKUP(J36,ア!$A:$C,2,FALSE),
IF(L36="イ",VLOOKUP(J36,イ!$A:$C,2,FALSE),
IF(L36="ウ",HLOOKUP(J36,ウ!$1:$6,4,FALSE),
IF(L36="エ",VLOOKUP(J36,エ!$A:$E,4,FALSE),""))))</f>
        <v>光文</v>
      </c>
      <c r="N35" s="315" t="str">
        <f xml:space="preserve">
IF(L36="ア",VLOOKUP(J36,ア!$A:$C,3,FALSE),
IF(L36="イ",VLOOKUP(J36,イ!$A:$C,3,FALSE),
IF(L36="ウ",HLOOKUP(J36,ウ!$1:$6,5,FALSE)&amp;HLOOKUP(J36,ウ!$1:$6,6,FALSE),
IF(L36="エ",VLOOKUP(J36,エ!$A:$E,4,FALSE),""))))</f>
        <v>小学保健　５・６年</v>
      </c>
      <c r="O35" s="330" t="s">
        <v>7663</v>
      </c>
      <c r="P35" s="332" t="s">
        <v>7957</v>
      </c>
      <c r="Q35" s="323" t="s">
        <v>7989</v>
      </c>
      <c r="R35" s="325"/>
      <c r="S35" s="289" t="s">
        <v>7889</v>
      </c>
      <c r="T35" s="327" t="s">
        <v>7994</v>
      </c>
      <c r="U35" s="299" t="s">
        <v>7995</v>
      </c>
      <c r="V35" s="328" t="str">
        <f xml:space="preserve">
IF(U36="ア",VLOOKUP(S36,ア!$A:$C,2,FALSE),
IF(U36="イ",VLOOKUP(S36,イ!$A:$C,2,FALSE),
IF(U36="ウ",HLOOKUP(S36,ウ!$1:$6,4,FALSE),
IF(U36="エ",VLOOKUP(S36,エ!$A:$E,4,FALSE),""))))</f>
        <v>光文</v>
      </c>
      <c r="W35" s="315" t="str">
        <f xml:space="preserve">
IF(U36="ア",VLOOKUP(S36,ア!$A:$C,3,FALSE),
IF(U36="イ",VLOOKUP(S36,イ!$A:$C,3,FALSE),
IF(U36="ウ",HLOOKUP(S36,ウ!$1:$6,5,FALSE)&amp;HLOOKUP(S36,ウ!$1:$6,6,FALSE),
IF(U36="エ",VLOOKUP(S36,エ!$A:$E,4,FALSE),""))))</f>
        <v>小学保健　５・６年</v>
      </c>
      <c r="X35" s="330" t="s">
        <v>7663</v>
      </c>
      <c r="Y35" s="332" t="s">
        <v>7957</v>
      </c>
      <c r="Z35" s="334" t="s">
        <v>7989</v>
      </c>
      <c r="AA35" s="356" t="s">
        <v>7972</v>
      </c>
    </row>
    <row r="36" spans="1:27" s="187" customFormat="1" ht="25.95" customHeight="1" x14ac:dyDescent="0.45">
      <c r="A36" s="288" t="s">
        <v>8000</v>
      </c>
      <c r="B36" s="322"/>
      <c r="C36" s="300" t="s">
        <v>7956</v>
      </c>
      <c r="D36" s="329"/>
      <c r="E36" s="316"/>
      <c r="F36" s="331"/>
      <c r="G36" s="333"/>
      <c r="H36" s="335"/>
      <c r="I36" s="326"/>
      <c r="J36" s="292" t="s">
        <v>7993</v>
      </c>
      <c r="K36" s="322"/>
      <c r="L36" s="300" t="s">
        <v>7956</v>
      </c>
      <c r="M36" s="329"/>
      <c r="N36" s="316"/>
      <c r="O36" s="331"/>
      <c r="P36" s="333"/>
      <c r="Q36" s="324"/>
      <c r="R36" s="326"/>
      <c r="S36" s="288" t="s">
        <v>7993</v>
      </c>
      <c r="T36" s="322"/>
      <c r="U36" s="300" t="s">
        <v>7956</v>
      </c>
      <c r="V36" s="329"/>
      <c r="W36" s="316"/>
      <c r="X36" s="331"/>
      <c r="Y36" s="333"/>
      <c r="Z36" s="335"/>
      <c r="AA36" s="357"/>
    </row>
    <row r="37" spans="1:27" s="187" customFormat="1" ht="25.95" customHeight="1" x14ac:dyDescent="0.45">
      <c r="A37" s="289" t="s">
        <v>7770</v>
      </c>
      <c r="B37" s="327"/>
      <c r="C37" s="299"/>
      <c r="D37" s="328"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30"/>
      <c r="G37" s="332"/>
      <c r="H37" s="334"/>
      <c r="I37" s="325"/>
      <c r="J37" s="293" t="s">
        <v>7830</v>
      </c>
      <c r="K37" s="327" t="s">
        <v>7998</v>
      </c>
      <c r="L37" s="299" t="s">
        <v>7999</v>
      </c>
      <c r="M37" s="328" t="str">
        <f xml:space="preserve">
IF(L38="ア",VLOOKUP(J38,ア!$A:$C,2,FALSE),
IF(L38="イ",VLOOKUP(J38,イ!$A:$C,2,FALSE),
IF(L38="ウ",HLOOKUP(J38,ウ!$1:$6,4,FALSE),
IF(L38="エ",VLOOKUP(J38,エ!$A:$E,4,FALSE),""))))</f>
        <v>光村</v>
      </c>
      <c r="N37" s="315" t="str">
        <f xml:space="preserve">
IF(L38="ア",VLOOKUP(J38,ア!$A:$C,3,FALSE),
IF(L38="イ",VLOOKUP(J38,イ!$A:$C,3,FALSE),
IF(L38="ウ",HLOOKUP(J38,ウ!$1:$6,5,FALSE)&amp;HLOOKUP(J38,ウ!$1:$6,6,FALSE),
IF(L38="エ",VLOOKUP(J38,エ!$A:$E,4,FALSE),""))))</f>
        <v>Here We Go! 5</v>
      </c>
      <c r="O37" s="330" t="s">
        <v>7663</v>
      </c>
      <c r="P37" s="332" t="s">
        <v>7957</v>
      </c>
      <c r="Q37" s="323" t="s">
        <v>7959</v>
      </c>
      <c r="R37" s="325"/>
      <c r="S37" s="289" t="s">
        <v>7890</v>
      </c>
      <c r="T37" s="327" t="s">
        <v>7998</v>
      </c>
      <c r="U37" s="299" t="s">
        <v>7999</v>
      </c>
      <c r="V37" s="328" t="str">
        <f xml:space="preserve">
IF(U38="ア",VLOOKUP(S38,ア!$A:$C,2,FALSE),
IF(U38="イ",VLOOKUP(S38,イ!$A:$C,2,FALSE),
IF(U38="ウ",HLOOKUP(S38,ウ!$1:$6,4,FALSE),
IF(U38="エ",VLOOKUP(S38,エ!$A:$E,4,FALSE),""))))</f>
        <v>光村</v>
      </c>
      <c r="W37" s="315" t="str">
        <f xml:space="preserve">
IF(U38="ア",VLOOKUP(S38,ア!$A:$C,3,FALSE),
IF(U38="イ",VLOOKUP(S38,イ!$A:$C,3,FALSE),
IF(U38="ウ",HLOOKUP(S38,ウ!$1:$6,5,FALSE)&amp;HLOOKUP(S38,ウ!$1:$6,6,FALSE),
IF(U38="エ",VLOOKUP(S38,エ!$A:$E,4,FALSE),""))))</f>
        <v>Here We Go! 6</v>
      </c>
      <c r="X37" s="330" t="s">
        <v>7663</v>
      </c>
      <c r="Y37" s="332" t="s">
        <v>7957</v>
      </c>
      <c r="Z37" s="334" t="s">
        <v>7960</v>
      </c>
      <c r="AA37" s="356"/>
    </row>
    <row r="38" spans="1:27" s="187" customFormat="1" ht="25.95" customHeight="1" x14ac:dyDescent="0.45">
      <c r="A38" s="288"/>
      <c r="B38" s="322"/>
      <c r="C38" s="300"/>
      <c r="D38" s="329"/>
      <c r="E38" s="316"/>
      <c r="F38" s="331"/>
      <c r="G38" s="333"/>
      <c r="H38" s="335"/>
      <c r="I38" s="326"/>
      <c r="J38" s="292" t="s">
        <v>7996</v>
      </c>
      <c r="K38" s="322"/>
      <c r="L38" s="300" t="s">
        <v>7956</v>
      </c>
      <c r="M38" s="329"/>
      <c r="N38" s="316"/>
      <c r="O38" s="331"/>
      <c r="P38" s="333"/>
      <c r="Q38" s="324"/>
      <c r="R38" s="326"/>
      <c r="S38" s="288" t="s">
        <v>7997</v>
      </c>
      <c r="T38" s="322"/>
      <c r="U38" s="300" t="s">
        <v>7956</v>
      </c>
      <c r="V38" s="329"/>
      <c r="W38" s="316"/>
      <c r="X38" s="331"/>
      <c r="Y38" s="333"/>
      <c r="Z38" s="335"/>
      <c r="AA38" s="357"/>
    </row>
    <row r="39" spans="1:27" s="187" customFormat="1" ht="25.95" customHeight="1" x14ac:dyDescent="0.45">
      <c r="A39" s="289" t="s">
        <v>7771</v>
      </c>
      <c r="B39" s="327"/>
      <c r="C39" s="299"/>
      <c r="D39" s="328"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30"/>
      <c r="G39" s="332"/>
      <c r="H39" s="334"/>
      <c r="I39" s="325"/>
      <c r="J39" s="293" t="s">
        <v>7831</v>
      </c>
      <c r="K39" s="327" t="s">
        <v>8003</v>
      </c>
      <c r="L39" s="299" t="s">
        <v>8003</v>
      </c>
      <c r="M39" s="328" t="str">
        <f xml:space="preserve">
IF(L40="ア",VLOOKUP(J40,ア!$A:$C,2,FALSE),
IF(L40="イ",VLOOKUP(J40,イ!$A:$C,2,FALSE),
IF(L40="ウ",HLOOKUP(J40,ウ!$1:$6,4,FALSE),
IF(L40="エ",VLOOKUP(J40,エ!$A:$E,4,FALSE),""))))</f>
        <v>光村</v>
      </c>
      <c r="N39" s="315" t="str">
        <f xml:space="preserve">
IF(L40="ア",VLOOKUP(J40,ア!$A:$C,3,FALSE),
IF(L40="イ",VLOOKUP(J40,イ!$A:$C,3,FALSE),
IF(L40="ウ",HLOOKUP(J40,ウ!$1:$6,5,FALSE)&amp;HLOOKUP(J40,ウ!$1:$6,6,FALSE),
IF(L40="エ",VLOOKUP(J40,エ!$A:$E,4,FALSE),""))))</f>
        <v>道徳　５　きみが いちばん ひかるとき</v>
      </c>
      <c r="O39" s="330" t="s">
        <v>7663</v>
      </c>
      <c r="P39" s="332" t="s">
        <v>7957</v>
      </c>
      <c r="Q39" s="323" t="s">
        <v>7959</v>
      </c>
      <c r="R39" s="325"/>
      <c r="S39" s="289" t="s">
        <v>7891</v>
      </c>
      <c r="T39" s="327" t="s">
        <v>8003</v>
      </c>
      <c r="U39" s="299" t="s">
        <v>8003</v>
      </c>
      <c r="V39" s="328" t="str">
        <f xml:space="preserve">
IF(U40="ア",VLOOKUP(S40,ア!$A:$C,2,FALSE),
IF(U40="イ",VLOOKUP(S40,イ!$A:$C,2,FALSE),
IF(U40="ウ",HLOOKUP(S40,ウ!$1:$6,4,FALSE),
IF(U40="エ",VLOOKUP(S40,エ!$A:$E,4,FALSE),""))))</f>
        <v>光村</v>
      </c>
      <c r="W39" s="315" t="str">
        <f xml:space="preserve">
IF(U40="ア",VLOOKUP(S40,ア!$A:$C,3,FALSE),
IF(U40="イ",VLOOKUP(S40,イ!$A:$C,3,FALSE),
IF(U40="ウ",HLOOKUP(S40,ウ!$1:$6,5,FALSE)&amp;HLOOKUP(S40,ウ!$1:$6,6,FALSE),
IF(U40="エ",VLOOKUP(S40,エ!$A:$E,4,FALSE),""))))</f>
        <v xml:space="preserve">道徳　６　きみが いちばん ひかるとき
</v>
      </c>
      <c r="X39" s="330" t="s">
        <v>7663</v>
      </c>
      <c r="Y39" s="332" t="s">
        <v>7957</v>
      </c>
      <c r="Z39" s="334" t="s">
        <v>7960</v>
      </c>
      <c r="AA39" s="356"/>
    </row>
    <row r="40" spans="1:27" s="187" customFormat="1" ht="25.95" customHeight="1" x14ac:dyDescent="0.45">
      <c r="A40" s="288"/>
      <c r="B40" s="322"/>
      <c r="C40" s="300"/>
      <c r="D40" s="329"/>
      <c r="E40" s="316"/>
      <c r="F40" s="331"/>
      <c r="G40" s="333"/>
      <c r="H40" s="335"/>
      <c r="I40" s="326"/>
      <c r="J40" s="292" t="s">
        <v>8001</v>
      </c>
      <c r="K40" s="322"/>
      <c r="L40" s="300" t="s">
        <v>7956</v>
      </c>
      <c r="M40" s="329"/>
      <c r="N40" s="316"/>
      <c r="O40" s="331"/>
      <c r="P40" s="333"/>
      <c r="Q40" s="324"/>
      <c r="R40" s="326"/>
      <c r="S40" s="288" t="s">
        <v>8002</v>
      </c>
      <c r="T40" s="322"/>
      <c r="U40" s="300" t="s">
        <v>7956</v>
      </c>
      <c r="V40" s="329"/>
      <c r="W40" s="316"/>
      <c r="X40" s="331"/>
      <c r="Y40" s="333"/>
      <c r="Z40" s="335"/>
      <c r="AA40" s="357"/>
    </row>
    <row r="41" spans="1:27" s="187" customFormat="1" ht="25.95" customHeight="1" x14ac:dyDescent="0.45">
      <c r="A41" s="289" t="s">
        <v>7772</v>
      </c>
      <c r="B41" s="327"/>
      <c r="C41" s="299"/>
      <c r="D41" s="328"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30"/>
      <c r="G41" s="332"/>
      <c r="H41" s="334"/>
      <c r="I41" s="325"/>
      <c r="J41" s="293" t="s">
        <v>7832</v>
      </c>
      <c r="K41" s="327"/>
      <c r="L41" s="299"/>
      <c r="M41" s="328" t="str">
        <f xml:space="preserve">
IF(L42="ア",VLOOKUP(J42,ア!$A:$C,2,FALSE),
IF(L42="イ",VLOOKUP(J42,イ!$A:$C,2,FALSE),
IF(L42="ウ",HLOOKUP(J42,ウ!$1:$6,4,FALSE),
IF(L42="エ",VLOOKUP(J42,エ!$A:$E,4,FALSE),""))))</f>
        <v/>
      </c>
      <c r="N41" s="315" t="str">
        <f xml:space="preserve">
IF(L42="ア",VLOOKUP(J42,ア!$A:$C,3,FALSE),
IF(L42="イ",VLOOKUP(J42,イ!$A:$C,3,FALSE),
IF(L42="ウ",HLOOKUP(J42,ウ!$1:$6,5,FALSE)&amp;HLOOKUP(J42,ウ!$1:$6,6,FALSE),
IF(L42="エ",VLOOKUP(J42,エ!$A:$E,4,FALSE),""))))</f>
        <v/>
      </c>
      <c r="O41" s="330"/>
      <c r="P41" s="332"/>
      <c r="Q41" s="323"/>
      <c r="R41" s="325"/>
      <c r="S41" s="289" t="s">
        <v>7892</v>
      </c>
      <c r="T41" s="327"/>
      <c r="U41" s="299"/>
      <c r="V41" s="328" t="str">
        <f xml:space="preserve">
IF(U42="ア",VLOOKUP(S42,ア!$A:$C,2,FALSE),
IF(U42="イ",VLOOKUP(S42,イ!$A:$C,2,FALSE),
IF(U42="ウ",HLOOKUP(S42,ウ!$1:$6,4,FALSE),
IF(U42="エ",VLOOKUP(S42,エ!$A:$E,4,FALSE),""))))</f>
        <v/>
      </c>
      <c r="W41" s="315" t="str">
        <f xml:space="preserve">
IF(U42="ア",VLOOKUP(S42,ア!$A:$C,3,FALSE),
IF(U42="イ",VLOOKUP(S42,イ!$A:$C,3,FALSE),
IF(U42="ウ",HLOOKUP(S42,ウ!$1:$6,5,FALSE)&amp;HLOOKUP(S42,ウ!$1:$6,6,FALSE),
IF(U42="エ",VLOOKUP(S42,エ!$A:$E,4,FALSE),""))))</f>
        <v/>
      </c>
      <c r="X41" s="330"/>
      <c r="Y41" s="332"/>
      <c r="Z41" s="334"/>
      <c r="AA41" s="356"/>
    </row>
    <row r="42" spans="1:27" s="187" customFormat="1" ht="25.95" customHeight="1" x14ac:dyDescent="0.45">
      <c r="A42" s="288"/>
      <c r="B42" s="322"/>
      <c r="C42" s="300"/>
      <c r="D42" s="329"/>
      <c r="E42" s="316"/>
      <c r="F42" s="331"/>
      <c r="G42" s="333"/>
      <c r="H42" s="335"/>
      <c r="I42" s="326"/>
      <c r="J42" s="292"/>
      <c r="K42" s="322"/>
      <c r="L42" s="300"/>
      <c r="M42" s="329"/>
      <c r="N42" s="316"/>
      <c r="O42" s="331"/>
      <c r="P42" s="333"/>
      <c r="Q42" s="324"/>
      <c r="R42" s="326"/>
      <c r="S42" s="288"/>
      <c r="T42" s="322"/>
      <c r="U42" s="300"/>
      <c r="V42" s="329"/>
      <c r="W42" s="316"/>
      <c r="X42" s="331"/>
      <c r="Y42" s="333"/>
      <c r="Z42" s="335"/>
      <c r="AA42" s="357"/>
    </row>
    <row r="43" spans="1:27" s="187" customFormat="1" ht="25.95" customHeight="1" x14ac:dyDescent="0.45">
      <c r="A43" s="289" t="s">
        <v>7773</v>
      </c>
      <c r="B43" s="327"/>
      <c r="C43" s="299"/>
      <c r="D43" s="328"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30"/>
      <c r="G43" s="332"/>
      <c r="H43" s="334"/>
      <c r="I43" s="325"/>
      <c r="J43" s="293" t="s">
        <v>7833</v>
      </c>
      <c r="K43" s="327"/>
      <c r="L43" s="299"/>
      <c r="M43" s="328" t="str">
        <f xml:space="preserve">
IF(L44="ア",VLOOKUP(J44,ア!$A:$C,2,FALSE),
IF(L44="イ",VLOOKUP(J44,イ!$A:$C,2,FALSE),
IF(L44="ウ",HLOOKUP(J44,ウ!$1:$6,4,FALSE),
IF(L44="エ",VLOOKUP(J44,エ!$A:$E,4,FALSE),""))))</f>
        <v/>
      </c>
      <c r="N43" s="315" t="str">
        <f xml:space="preserve">
IF(L44="ア",VLOOKUP(J44,ア!$A:$C,3,FALSE),
IF(L44="イ",VLOOKUP(J44,イ!$A:$C,3,FALSE),
IF(L44="ウ",HLOOKUP(J44,ウ!$1:$6,5,FALSE)&amp;HLOOKUP(J44,ウ!$1:$6,6,FALSE),
IF(L44="エ",VLOOKUP(J44,エ!$A:$E,4,FALSE),""))))</f>
        <v/>
      </c>
      <c r="O43" s="330"/>
      <c r="P43" s="332"/>
      <c r="Q43" s="323"/>
      <c r="R43" s="325"/>
      <c r="S43" s="289" t="s">
        <v>7893</v>
      </c>
      <c r="T43" s="327"/>
      <c r="U43" s="299"/>
      <c r="V43" s="328" t="str">
        <f xml:space="preserve">
IF(U44="ア",VLOOKUP(S44,ア!$A:$C,2,FALSE),
IF(U44="イ",VLOOKUP(S44,イ!$A:$C,2,FALSE),
IF(U44="ウ",HLOOKUP(S44,ウ!$1:$6,4,FALSE),
IF(U44="エ",VLOOKUP(S44,エ!$A:$E,4,FALSE),""))))</f>
        <v/>
      </c>
      <c r="W43" s="315" t="str">
        <f xml:space="preserve">
IF(U44="ア",VLOOKUP(S44,ア!$A:$C,3,FALSE),
IF(U44="イ",VLOOKUP(S44,イ!$A:$C,3,FALSE),
IF(U44="ウ",HLOOKUP(S44,ウ!$1:$6,5,FALSE)&amp;HLOOKUP(S44,ウ!$1:$6,6,FALSE),
IF(U44="エ",VLOOKUP(S44,エ!$A:$E,4,FALSE),""))))</f>
        <v/>
      </c>
      <c r="X43" s="330"/>
      <c r="Y43" s="332"/>
      <c r="Z43" s="334"/>
      <c r="AA43" s="356"/>
    </row>
    <row r="44" spans="1:27" s="187" customFormat="1" ht="25.95" customHeight="1" x14ac:dyDescent="0.45">
      <c r="A44" s="288"/>
      <c r="B44" s="322"/>
      <c r="C44" s="300"/>
      <c r="D44" s="329"/>
      <c r="E44" s="316"/>
      <c r="F44" s="331"/>
      <c r="G44" s="333"/>
      <c r="H44" s="335"/>
      <c r="I44" s="326"/>
      <c r="J44" s="292"/>
      <c r="K44" s="322"/>
      <c r="L44" s="300"/>
      <c r="M44" s="329"/>
      <c r="N44" s="316"/>
      <c r="O44" s="331"/>
      <c r="P44" s="333"/>
      <c r="Q44" s="324"/>
      <c r="R44" s="326"/>
      <c r="S44" s="288"/>
      <c r="T44" s="322"/>
      <c r="U44" s="300"/>
      <c r="V44" s="329"/>
      <c r="W44" s="316"/>
      <c r="X44" s="331"/>
      <c r="Y44" s="333"/>
      <c r="Z44" s="335"/>
      <c r="AA44" s="357"/>
    </row>
    <row r="45" spans="1:27" s="187" customFormat="1" ht="20.399999999999999" customHeight="1" x14ac:dyDescent="0.45">
      <c r="A45" s="289" t="s">
        <v>7774</v>
      </c>
      <c r="B45" s="327"/>
      <c r="C45" s="299"/>
      <c r="D45" s="328"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30"/>
      <c r="G45" s="332"/>
      <c r="H45" s="334"/>
      <c r="I45" s="325"/>
      <c r="J45" s="293" t="s">
        <v>7834</v>
      </c>
      <c r="K45" s="327"/>
      <c r="L45" s="299"/>
      <c r="M45" s="328" t="str">
        <f xml:space="preserve">
IF(L46="ア",VLOOKUP(J46,ア!$A:$C,2,FALSE),
IF(L46="イ",VLOOKUP(J46,イ!$A:$C,2,FALSE),
IF(L46="ウ",HLOOKUP(J46,ウ!$1:$6,4,FALSE),
IF(L46="エ",VLOOKUP(J46,エ!$A:$E,4,FALSE),""))))</f>
        <v/>
      </c>
      <c r="N45" s="315" t="str">
        <f xml:space="preserve">
IF(L46="ア",VLOOKUP(J46,ア!$A:$C,3,FALSE),
IF(L46="イ",VLOOKUP(J46,イ!$A:$C,3,FALSE),
IF(L46="ウ",HLOOKUP(J46,ウ!$1:$6,5,FALSE)&amp;HLOOKUP(J46,ウ!$1:$6,6,FALSE),
IF(L46="エ",VLOOKUP(J46,エ!$A:$E,4,FALSE),""))))</f>
        <v/>
      </c>
      <c r="O45" s="330"/>
      <c r="P45" s="332"/>
      <c r="Q45" s="323"/>
      <c r="R45" s="325"/>
      <c r="S45" s="289" t="s">
        <v>7894</v>
      </c>
      <c r="T45" s="327"/>
      <c r="U45" s="299"/>
      <c r="V45" s="328" t="str">
        <f xml:space="preserve">
IF(U46="ア",VLOOKUP(S46,ア!$A:$C,2,FALSE),
IF(U46="イ",VLOOKUP(S46,イ!$A:$C,2,FALSE),
IF(U46="ウ",HLOOKUP(S46,ウ!$1:$6,4,FALSE),
IF(U46="エ",VLOOKUP(S46,エ!$A:$E,4,FALSE),""))))</f>
        <v/>
      </c>
      <c r="W45" s="315" t="str">
        <f xml:space="preserve">
IF(U46="ア",VLOOKUP(S46,ア!$A:$C,3,FALSE),
IF(U46="イ",VLOOKUP(S46,イ!$A:$C,3,FALSE),
IF(U46="ウ",HLOOKUP(S46,ウ!$1:$6,5,FALSE)&amp;HLOOKUP(S46,ウ!$1:$6,6,FALSE),
IF(U46="エ",VLOOKUP(S46,エ!$A:$E,4,FALSE),""))))</f>
        <v/>
      </c>
      <c r="X45" s="330"/>
      <c r="Y45" s="332"/>
      <c r="Z45" s="334"/>
      <c r="AA45" s="356"/>
    </row>
    <row r="46" spans="1:27" s="184" customFormat="1" ht="25.95" customHeight="1" thickBot="1" x14ac:dyDescent="0.2">
      <c r="A46" s="290"/>
      <c r="B46" s="371"/>
      <c r="C46" s="301"/>
      <c r="D46" s="364"/>
      <c r="E46" s="365"/>
      <c r="F46" s="372"/>
      <c r="G46" s="367"/>
      <c r="H46" s="368"/>
      <c r="I46" s="370"/>
      <c r="J46" s="294"/>
      <c r="K46" s="371"/>
      <c r="L46" s="301"/>
      <c r="M46" s="364"/>
      <c r="N46" s="365"/>
      <c r="O46" s="372"/>
      <c r="P46" s="367"/>
      <c r="Q46" s="369"/>
      <c r="R46" s="370"/>
      <c r="S46" s="290"/>
      <c r="T46" s="371"/>
      <c r="U46" s="301"/>
      <c r="V46" s="364"/>
      <c r="W46" s="365"/>
      <c r="X46" s="372"/>
      <c r="Y46" s="367"/>
      <c r="Z46" s="368"/>
      <c r="AA46" s="366"/>
    </row>
  </sheetData>
  <mergeCells count="346">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P23:P24"/>
    <mergeCell ref="Q23:Q24"/>
    <mergeCell ref="R23:R24"/>
    <mergeCell ref="T23:T24"/>
    <mergeCell ref="X23:X24"/>
    <mergeCell ref="T21:T22"/>
    <mergeCell ref="X21:X22"/>
    <mergeCell ref="V17:V18"/>
    <mergeCell ref="W19:W20"/>
    <mergeCell ref="R21:R22"/>
    <mergeCell ref="AA19:AA20"/>
    <mergeCell ref="AA25:AA26"/>
    <mergeCell ref="X19:X20"/>
    <mergeCell ref="Y19:Y20"/>
    <mergeCell ref="Z19:Z20"/>
    <mergeCell ref="M21:M22"/>
    <mergeCell ref="O23:O24"/>
    <mergeCell ref="K23:K24"/>
    <mergeCell ref="AA23:AA24"/>
    <mergeCell ref="N21:N22"/>
    <mergeCell ref="B29:B30"/>
    <mergeCell ref="B31:B32"/>
    <mergeCell ref="B33:B34"/>
    <mergeCell ref="B35:B36"/>
    <mergeCell ref="B41:B42"/>
    <mergeCell ref="D29:D30"/>
    <mergeCell ref="B37:B38"/>
    <mergeCell ref="B39:B40"/>
    <mergeCell ref="Q17:Q18"/>
    <mergeCell ref="K21:K22"/>
    <mergeCell ref="O21:O22"/>
    <mergeCell ref="P21:P22"/>
    <mergeCell ref="Q21:Q22"/>
    <mergeCell ref="O33:O34"/>
    <mergeCell ref="D19:D20"/>
    <mergeCell ref="E17:E18"/>
    <mergeCell ref="E35:E36"/>
    <mergeCell ref="E41:E42"/>
    <mergeCell ref="E43:E44"/>
    <mergeCell ref="F17:F18"/>
    <mergeCell ref="G17:G18"/>
    <mergeCell ref="F29:F30"/>
    <mergeCell ref="I29:I30"/>
    <mergeCell ref="F27:F28"/>
    <mergeCell ref="G27:G28"/>
    <mergeCell ref="G31:G32"/>
    <mergeCell ref="I31:I32"/>
    <mergeCell ref="F35:F36"/>
    <mergeCell ref="G35:G36"/>
    <mergeCell ref="G29:G30"/>
    <mergeCell ref="H29:H30"/>
    <mergeCell ref="D35:D36"/>
    <mergeCell ref="B27:B28"/>
    <mergeCell ref="G43:G44"/>
    <mergeCell ref="I43:I44"/>
    <mergeCell ref="E29:E30"/>
    <mergeCell ref="E31:E32"/>
    <mergeCell ref="E33:E34"/>
    <mergeCell ref="F45:F46"/>
    <mergeCell ref="G45:G46"/>
    <mergeCell ref="I45:I46"/>
    <mergeCell ref="D37:D38"/>
    <mergeCell ref="E37:E38"/>
    <mergeCell ref="D39:D40"/>
    <mergeCell ref="E39:E40"/>
    <mergeCell ref="D41:D42"/>
    <mergeCell ref="D43:D44"/>
    <mergeCell ref="D45:D46"/>
    <mergeCell ref="D31:D32"/>
    <mergeCell ref="D33:D34"/>
    <mergeCell ref="F39:F40"/>
    <mergeCell ref="G39:G40"/>
    <mergeCell ref="H39:H40"/>
    <mergeCell ref="H41:H42"/>
    <mergeCell ref="H43:H44"/>
    <mergeCell ref="B45:B46"/>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K35:K36"/>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H27:H28"/>
    <mergeCell ref="P25:P26"/>
    <mergeCell ref="Q25:Q26"/>
    <mergeCell ref="N25:N26"/>
    <mergeCell ref="V25:V26"/>
    <mergeCell ref="T27:T28"/>
    <mergeCell ref="Y29:Y30"/>
    <mergeCell ref="Z29:Z30"/>
    <mergeCell ref="AA29:AA30"/>
    <mergeCell ref="R29:R30"/>
    <mergeCell ref="T29:T30"/>
    <mergeCell ref="X29:X30"/>
    <mergeCell ref="W29:W30"/>
    <mergeCell ref="W27:W28"/>
    <mergeCell ref="V27:V28"/>
    <mergeCell ref="V29:V30"/>
    <mergeCell ref="K29:K30"/>
    <mergeCell ref="Z27:Z28"/>
    <mergeCell ref="AA27:AA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B23:B24"/>
    <mergeCell ref="B25:B26"/>
    <mergeCell ref="D17:D18"/>
    <mergeCell ref="R15:R16"/>
    <mergeCell ref="I15:I16"/>
    <mergeCell ref="K15:K16"/>
    <mergeCell ref="M15:M16"/>
    <mergeCell ref="O17:O18"/>
    <mergeCell ref="N15:N16"/>
    <mergeCell ref="O15:O16"/>
    <mergeCell ref="I39:I40"/>
    <mergeCell ref="K39:K40"/>
    <mergeCell ref="M39:M40"/>
    <mergeCell ref="N39:N40"/>
    <mergeCell ref="O39:O40"/>
    <mergeCell ref="P39:P40"/>
    <mergeCell ref="O29:O30"/>
    <mergeCell ref="P29:P30"/>
    <mergeCell ref="M27:M28"/>
    <mergeCell ref="N27:N28"/>
    <mergeCell ref="O27:O28"/>
    <mergeCell ref="P27:P28"/>
    <mergeCell ref="Q27:Q28"/>
    <mergeCell ref="R27:R28"/>
    <mergeCell ref="I27:I28"/>
    <mergeCell ref="K27:K28"/>
    <mergeCell ref="I25:I26"/>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27:X28"/>
    <mergeCell ref="Y27:Y28"/>
    <mergeCell ref="V19:V20"/>
    <mergeCell ref="W21:W22"/>
    <mergeCell ref="Z25:Z26"/>
    <mergeCell ref="F25:F26"/>
    <mergeCell ref="G25:G26"/>
    <mergeCell ref="K25:K26"/>
    <mergeCell ref="H25:H2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84">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8">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F17:F46 X17:X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I17:I46 AA17:AA46</xm:sqref>
        </x14:dataValidation>
        <x14:dataValidation type="list" allowBlank="1" showInputMessage="1" showErrorMessage="1" xr:uid="{00000000-0002-0000-0000-000003000000}">
          <x14:formula1>
            <xm:f>Sheet2!$A$2:$A$4</xm:f>
          </x14:formula1>
          <xm:sqref>C18 C20 C22 C24 C26 C28 C30 C32 C34 C36 C38 C40 C42 C44 C46 U18 U20 U22 U24 U26 U28 U30 L34 U34 L38 U38 L42 L44 L46 L18 L20 L22 L24 L26 L28 L30 L32 U32 L36 U36 L40 U42 U44 U46 U40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羽曳野支援学校　堺咲花病院分教室</v>
      </c>
      <c r="B2" s="282" t="str">
        <f>'様式4・小学部（高）'!X3</f>
        <v>小学部（高）</v>
      </c>
      <c r="C2" s="283">
        <f>集計用!F2</f>
        <v>1</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row>
    <row r="5" spans="1:10" x14ac:dyDescent="0.45">
      <c r="A5" s="282" t="s">
        <v>2010</v>
      </c>
      <c r="B5" s="282" t="str">
        <f>'様式4・小学部（高）'!C22</f>
        <v>ア</v>
      </c>
      <c r="C5" s="282" t="str">
        <f>'様式4・小学部（高）'!E21</f>
        <v>小学社会　４年</v>
      </c>
      <c r="D5" s="282">
        <f>'様式4・小学部（高）'!I19</f>
        <v>0</v>
      </c>
      <c r="E5" s="282" t="s">
        <v>7630</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row>
    <row r="8" spans="1:10" x14ac:dyDescent="0.45">
      <c r="A8" s="282" t="s">
        <v>2019</v>
      </c>
      <c r="B8" s="282" t="str">
        <f>'様式4・小学部（高）'!C28</f>
        <v>ア</v>
      </c>
      <c r="C8" s="282" t="str">
        <f>'様式4・小学部（高）'!E27</f>
        <v>わくわく理科　４</v>
      </c>
      <c r="D8" s="282">
        <f>'様式4・小学部（高）'!I22</f>
        <v>0</v>
      </c>
      <c r="E8" s="282" t="s">
        <v>7630</v>
      </c>
    </row>
    <row r="9" spans="1:10" x14ac:dyDescent="0.45">
      <c r="A9" s="282" t="s">
        <v>2022</v>
      </c>
      <c r="B9" s="282" t="str">
        <f>'様式4・小学部（高）'!C30</f>
        <v>ア</v>
      </c>
      <c r="C9" s="282" t="str">
        <f>'様式4・小学部（高）'!E29</f>
        <v>小学生の音楽　４</v>
      </c>
      <c r="D9" s="282" t="str">
        <f>'様式4・小学部（高）'!I23</f>
        <v>〇</v>
      </c>
      <c r="E9" s="282" t="s">
        <v>7630</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row>
    <row r="11" spans="1:10" x14ac:dyDescent="0.45">
      <c r="A11" s="282" t="s">
        <v>2028</v>
      </c>
      <c r="B11" s="282" t="str">
        <f>'様式4・小学部（高）'!C34</f>
        <v>ア</v>
      </c>
      <c r="C11" s="282" t="str">
        <f>'様式4・小学部（高）'!E33</f>
        <v>小学ほけん　３・４年</v>
      </c>
      <c r="D11" s="282">
        <f>'様式4・小学部（高）'!I25</f>
        <v>0</v>
      </c>
      <c r="E11" s="282" t="s">
        <v>7630</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t="e">
        <f>'様式4・小学部（高）'!#REF!</f>
        <v>#REF!</v>
      </c>
      <c r="C18" s="282" t="e">
        <f>'様式4・小学部（高）'!#REF!</f>
        <v>#REF!</v>
      </c>
      <c r="D18" s="282">
        <f>'様式4・小学部（高）'!I32</f>
        <v>0</v>
      </c>
      <c r="E18" s="282" t="s">
        <v>7630</v>
      </c>
    </row>
    <row r="19" spans="1:5" x14ac:dyDescent="0.45">
      <c r="A19" s="282" t="s">
        <v>2050</v>
      </c>
      <c r="B19" s="282" t="e">
        <f>'様式4・小学部（高）'!#REF!</f>
        <v>#REF!</v>
      </c>
      <c r="C19" s="282" t="e">
        <f>'様式4・小学部（高）'!#REF!</f>
        <v>#REF!</v>
      </c>
      <c r="D19" s="282" t="str">
        <f>'様式4・小学部（高）'!I33</f>
        <v>〇</v>
      </c>
      <c r="E19" s="282" t="s">
        <v>7630</v>
      </c>
    </row>
    <row r="20" spans="1:5" x14ac:dyDescent="0.45">
      <c r="A20" s="282" t="s">
        <v>2051</v>
      </c>
      <c r="B20" s="282" t="e">
        <f>'様式4・小学部（高）'!#REF!</f>
        <v>#REF!</v>
      </c>
      <c r="C20" s="282" t="e">
        <f>'様式4・小学部（高）'!#REF!</f>
        <v>#REF!</v>
      </c>
      <c r="D20" s="282">
        <f>'様式4・小学部（高）'!I34</f>
        <v>0</v>
      </c>
      <c r="E20" s="282" t="s">
        <v>7630</v>
      </c>
    </row>
    <row r="21" spans="1:5" x14ac:dyDescent="0.45">
      <c r="A21" s="282" t="s">
        <v>2052</v>
      </c>
      <c r="B21" s="282" t="e">
        <f>'様式4・小学部（高）'!#REF!</f>
        <v>#REF!</v>
      </c>
      <c r="C21" s="282" t="e">
        <f>'様式4・小学部（高）'!#REF!</f>
        <v>#REF!</v>
      </c>
      <c r="D21" s="282">
        <f>'様式4・小学部（高）'!I35</f>
        <v>0</v>
      </c>
      <c r="E21" s="282" t="s">
        <v>7630</v>
      </c>
    </row>
    <row r="22" spans="1:5" x14ac:dyDescent="0.45">
      <c r="A22" s="282" t="s">
        <v>2053</v>
      </c>
      <c r="B22" s="282" t="e">
        <f>'様式4・小学部（高）'!#REF!</f>
        <v>#REF!</v>
      </c>
      <c r="C22" s="282" t="e">
        <f>'様式4・小学部（高）'!#REF!</f>
        <v>#REF!</v>
      </c>
      <c r="D22" s="282">
        <f>'様式4・小学部（高）'!I36</f>
        <v>0</v>
      </c>
      <c r="E22" s="282" t="s">
        <v>7630</v>
      </c>
    </row>
    <row r="23" spans="1:5" x14ac:dyDescent="0.45">
      <c r="A23" s="282" t="s">
        <v>2054</v>
      </c>
      <c r="B23" s="282" t="e">
        <f>'様式4・小学部（高）'!#REF!</f>
        <v>#REF!</v>
      </c>
      <c r="C23" s="282" t="e">
        <f>'様式4・小学部（高）'!#REF!</f>
        <v>#REF!</v>
      </c>
      <c r="D23" s="282">
        <f>'様式4・小学部（高）'!I37</f>
        <v>0</v>
      </c>
      <c r="E23" s="282" t="s">
        <v>7630</v>
      </c>
    </row>
    <row r="24" spans="1:5" x14ac:dyDescent="0.45">
      <c r="A24" s="282" t="s">
        <v>2055</v>
      </c>
      <c r="B24" s="282" t="e">
        <f>'様式4・小学部（高）'!#REF!</f>
        <v>#REF!</v>
      </c>
      <c r="C24" s="282" t="e">
        <f>'様式4・小学部（高）'!#REF!</f>
        <v>#REF!</v>
      </c>
      <c r="D24" s="282">
        <f>'様式4・小学部（高）'!I38</f>
        <v>0</v>
      </c>
      <c r="E24" s="282" t="s">
        <v>7630</v>
      </c>
    </row>
    <row r="25" spans="1:5" x14ac:dyDescent="0.45">
      <c r="A25" s="282" t="s">
        <v>2056</v>
      </c>
      <c r="B25" s="282" t="e">
        <f>'様式4・小学部（高）'!#REF!</f>
        <v>#REF!</v>
      </c>
      <c r="C25" s="282" t="e">
        <f>'様式4・小学部（高）'!#REF!</f>
        <v>#REF!</v>
      </c>
      <c r="D25" s="282">
        <f>'様式4・小学部（高）'!I39</f>
        <v>0</v>
      </c>
      <c r="E25" s="282" t="s">
        <v>7630</v>
      </c>
    </row>
    <row r="26" spans="1:5" x14ac:dyDescent="0.45">
      <c r="A26" s="282" t="s">
        <v>2057</v>
      </c>
      <c r="B26" s="282" t="e">
        <f>'様式4・小学部（高）'!#REF!</f>
        <v>#REF!</v>
      </c>
      <c r="C26" s="282" t="e">
        <f>'様式4・小学部（高）'!#REF!</f>
        <v>#REF!</v>
      </c>
      <c r="D26" s="282">
        <f>'様式4・小学部（高）'!I40</f>
        <v>0</v>
      </c>
      <c r="E26" s="282" t="s">
        <v>7630</v>
      </c>
    </row>
    <row r="27" spans="1:5" x14ac:dyDescent="0.45">
      <c r="A27" s="282" t="s">
        <v>2058</v>
      </c>
      <c r="B27" s="282" t="e">
        <f>'様式4・小学部（高）'!#REF!</f>
        <v>#REF!</v>
      </c>
      <c r="C27" s="282" t="e">
        <f>'様式4・小学部（高）'!#REF!</f>
        <v>#REF!</v>
      </c>
      <c r="D27" s="282">
        <f>'様式4・小学部（高）'!I41</f>
        <v>0</v>
      </c>
      <c r="E27" s="282" t="s">
        <v>7630</v>
      </c>
    </row>
    <row r="28" spans="1:5" x14ac:dyDescent="0.45">
      <c r="A28" s="282" t="s">
        <v>2059</v>
      </c>
      <c r="B28" s="282" t="e">
        <f>'様式4・小学部（高）'!#REF!</f>
        <v>#REF!</v>
      </c>
      <c r="C28" s="282" t="e">
        <f>'様式4・小学部（高）'!#REF!</f>
        <v>#REF!</v>
      </c>
      <c r="D28" s="282">
        <f>'様式4・小学部（高）'!I42</f>
        <v>0</v>
      </c>
      <c r="E28" s="282" t="s">
        <v>7630</v>
      </c>
    </row>
    <row r="29" spans="1:5" x14ac:dyDescent="0.45">
      <c r="A29" s="282" t="s">
        <v>2060</v>
      </c>
      <c r="B29" s="282" t="e">
        <f>'様式4・小学部（高）'!#REF!</f>
        <v>#REF!</v>
      </c>
      <c r="C29" s="282" t="e">
        <f>'様式4・小学部（高）'!#REF!</f>
        <v>#REF!</v>
      </c>
      <c r="D29" s="282">
        <f>'様式4・小学部（高）'!I43</f>
        <v>0</v>
      </c>
      <c r="E29" s="282" t="s">
        <v>7630</v>
      </c>
    </row>
    <row r="30" spans="1:5" x14ac:dyDescent="0.45">
      <c r="A30" s="282" t="s">
        <v>2061</v>
      </c>
      <c r="B30" s="282" t="e">
        <f>'様式4・小学部（高）'!#REF!</f>
        <v>#REF!</v>
      </c>
      <c r="C30" s="282" t="e">
        <f>'様式4・小学部（高）'!#REF!</f>
        <v>#REF!</v>
      </c>
      <c r="D30" s="282">
        <f>'様式4・小学部（高）'!I44</f>
        <v>0</v>
      </c>
      <c r="E30" s="282" t="s">
        <v>7630</v>
      </c>
    </row>
    <row r="31" spans="1:5" x14ac:dyDescent="0.45">
      <c r="A31" s="282" t="s">
        <v>2062</v>
      </c>
      <c r="B31" s="282" t="e">
        <f>'様式4・小学部（高）'!#REF!</f>
        <v>#REF!</v>
      </c>
      <c r="C31" s="282" t="e">
        <f>'様式4・小学部（高）'!#REF!</f>
        <v>#REF!</v>
      </c>
      <c r="D31" s="282">
        <f>'様式4・小学部（高）'!I45</f>
        <v>0</v>
      </c>
      <c r="E31" s="282" t="s">
        <v>7630</v>
      </c>
    </row>
    <row r="32" spans="1:5" x14ac:dyDescent="0.45">
      <c r="A32" s="282" t="s">
        <v>2063</v>
      </c>
      <c r="B32" s="282" t="e">
        <f>'様式4・小学部（高）'!#REF!</f>
        <v>#REF!</v>
      </c>
      <c r="C32" s="282" t="e">
        <f>'様式4・小学部（高）'!#REF!</f>
        <v>#REF!</v>
      </c>
      <c r="D32" s="282">
        <f>'様式4・小学部（高）'!I46</f>
        <v>0</v>
      </c>
      <c r="E32" s="282" t="s">
        <v>7630</v>
      </c>
    </row>
    <row r="33" spans="1:5" x14ac:dyDescent="0.45">
      <c r="A33" s="282" t="s">
        <v>2064</v>
      </c>
      <c r="B33" s="282" t="e">
        <f>'様式4・小学部（高）'!#REF!</f>
        <v>#REF!</v>
      </c>
      <c r="C33" s="282" t="e">
        <f>'様式4・小学部（高）'!#REF!</f>
        <v>#REF!</v>
      </c>
      <c r="D33" s="282" t="e">
        <f>'様式4・小学部（高）'!#REF!</f>
        <v>#REF!</v>
      </c>
      <c r="E33" s="282" t="s">
        <v>7630</v>
      </c>
    </row>
    <row r="34" spans="1:5" x14ac:dyDescent="0.45">
      <c r="A34" s="282" t="s">
        <v>2065</v>
      </c>
      <c r="B34" s="282" t="e">
        <f>'様式4・小学部（高）'!#REF!</f>
        <v>#REF!</v>
      </c>
      <c r="C34" s="282" t="e">
        <f>'様式4・小学部（高）'!#REF!</f>
        <v>#REF!</v>
      </c>
      <c r="D34" s="282" t="e">
        <f>'様式4・小学部（高）'!#REF!</f>
        <v>#REF!</v>
      </c>
      <c r="E34" s="282" t="s">
        <v>7630</v>
      </c>
    </row>
    <row r="35" spans="1:5" x14ac:dyDescent="0.45">
      <c r="A35" s="282" t="s">
        <v>2066</v>
      </c>
      <c r="B35" s="282" t="e">
        <f>'様式4・小学部（高）'!#REF!</f>
        <v>#REF!</v>
      </c>
      <c r="C35" s="282" t="e">
        <f>'様式4・小学部（高）'!#REF!</f>
        <v>#REF!</v>
      </c>
      <c r="D35" s="282" t="e">
        <f>'様式4・小学部（高）'!#REF!</f>
        <v>#REF!</v>
      </c>
      <c r="E35" s="282" t="s">
        <v>7630</v>
      </c>
    </row>
    <row r="36" spans="1:5" x14ac:dyDescent="0.45">
      <c r="A36" s="282" t="s">
        <v>2067</v>
      </c>
      <c r="B36" s="282" t="e">
        <f>'様式4・小学部（高）'!#REF!</f>
        <v>#REF!</v>
      </c>
      <c r="C36" s="282" t="e">
        <f>'様式4・小学部（高）'!#REF!</f>
        <v>#REF!</v>
      </c>
      <c r="D36" s="282" t="e">
        <f>'様式4・小学部（高）'!#REF!</f>
        <v>#REF!</v>
      </c>
      <c r="E36" s="282" t="s">
        <v>7630</v>
      </c>
    </row>
    <row r="37" spans="1:5" x14ac:dyDescent="0.45">
      <c r="A37" s="282" t="s">
        <v>2068</v>
      </c>
      <c r="B37" s="282" t="e">
        <f>'様式4・小学部（高）'!#REF!</f>
        <v>#REF!</v>
      </c>
      <c r="C37" s="282" t="e">
        <f>'様式4・小学部（高）'!#REF!</f>
        <v>#REF!</v>
      </c>
      <c r="D37" s="282" t="e">
        <f>'様式4・小学部（高）'!#REF!</f>
        <v>#REF!</v>
      </c>
      <c r="E37" s="282" t="s">
        <v>7630</v>
      </c>
    </row>
    <row r="38" spans="1:5" x14ac:dyDescent="0.45">
      <c r="A38" s="282" t="s">
        <v>2069</v>
      </c>
      <c r="B38" s="282" t="e">
        <f>'様式4・小学部（高）'!#REF!</f>
        <v>#REF!</v>
      </c>
      <c r="C38" s="282" t="e">
        <f>'様式4・小学部（高）'!#REF!</f>
        <v>#REF!</v>
      </c>
      <c r="D38" s="282" t="e">
        <f>'様式4・小学部（高）'!#REF!</f>
        <v>#REF!</v>
      </c>
      <c r="E38" s="282" t="s">
        <v>7630</v>
      </c>
    </row>
    <row r="39" spans="1:5" x14ac:dyDescent="0.45">
      <c r="A39" s="282" t="s">
        <v>2070</v>
      </c>
      <c r="B39" s="282" t="e">
        <f>'様式4・小学部（高）'!#REF!</f>
        <v>#REF!</v>
      </c>
      <c r="C39" s="282" t="e">
        <f>'様式4・小学部（高）'!#REF!</f>
        <v>#REF!</v>
      </c>
      <c r="D39" s="282" t="e">
        <f>'様式4・小学部（高）'!#REF!</f>
        <v>#REF!</v>
      </c>
      <c r="E39" s="282" t="s">
        <v>7630</v>
      </c>
    </row>
    <row r="40" spans="1:5" x14ac:dyDescent="0.45">
      <c r="A40" s="282" t="s">
        <v>2071</v>
      </c>
      <c r="B40" s="282" t="e">
        <f>'様式4・小学部（高）'!#REF!</f>
        <v>#REF!</v>
      </c>
      <c r="C40" s="282" t="e">
        <f>'様式4・小学部（高）'!#REF!</f>
        <v>#REF!</v>
      </c>
      <c r="D40" s="282" t="e">
        <f>'様式4・小学部（高）'!#REF!</f>
        <v>#REF!</v>
      </c>
      <c r="E40" s="282" t="s">
        <v>7630</v>
      </c>
    </row>
    <row r="41" spans="1:5" x14ac:dyDescent="0.45">
      <c r="A41" s="282" t="s">
        <v>2072</v>
      </c>
      <c r="B41" s="282" t="e">
        <f>'様式4・小学部（高）'!#REF!</f>
        <v>#REF!</v>
      </c>
      <c r="C41" s="282" t="e">
        <f>'様式4・小学部（高）'!#REF!</f>
        <v>#REF!</v>
      </c>
      <c r="D41" s="282" t="e">
        <f>'様式4・小学部（高）'!#REF!</f>
        <v>#REF!</v>
      </c>
      <c r="E41" s="282" t="s">
        <v>7630</v>
      </c>
    </row>
    <row r="42" spans="1:5" x14ac:dyDescent="0.45">
      <c r="A42" s="282" t="s">
        <v>2073</v>
      </c>
      <c r="B42" s="282" t="e">
        <f>'様式4・小学部（高）'!#REF!</f>
        <v>#REF!</v>
      </c>
      <c r="C42" s="282" t="e">
        <f>'様式4・小学部（高）'!#REF!</f>
        <v>#REF!</v>
      </c>
      <c r="D42" s="282" t="e">
        <f>'様式4・小学部（高）'!#REF!</f>
        <v>#REF!</v>
      </c>
      <c r="E42" s="282" t="s">
        <v>7630</v>
      </c>
    </row>
    <row r="43" spans="1:5" x14ac:dyDescent="0.45">
      <c r="A43" s="282" t="s">
        <v>2074</v>
      </c>
      <c r="B43" s="282" t="e">
        <f>'様式4・小学部（高）'!#REF!</f>
        <v>#REF!</v>
      </c>
      <c r="C43" s="282" t="e">
        <f>'様式4・小学部（高）'!#REF!</f>
        <v>#REF!</v>
      </c>
      <c r="D43" s="282" t="e">
        <f>'様式4・小学部（高）'!#REF!</f>
        <v>#REF!</v>
      </c>
      <c r="E43" s="282" t="s">
        <v>7630</v>
      </c>
    </row>
    <row r="44" spans="1:5" x14ac:dyDescent="0.45">
      <c r="A44" s="282" t="s">
        <v>2075</v>
      </c>
      <c r="B44" s="282" t="e">
        <f>'様式4・小学部（高）'!#REF!</f>
        <v>#REF!</v>
      </c>
      <c r="C44" s="282" t="e">
        <f>'様式4・小学部（高）'!#REF!</f>
        <v>#REF!</v>
      </c>
      <c r="D44" s="282" t="e">
        <f>'様式4・小学部（高）'!#REF!</f>
        <v>#REF!</v>
      </c>
      <c r="E44" s="282" t="s">
        <v>7630</v>
      </c>
    </row>
    <row r="45" spans="1:5" x14ac:dyDescent="0.45">
      <c r="A45" s="282" t="s">
        <v>2076</v>
      </c>
      <c r="B45" s="282" t="e">
        <f>'様式4・小学部（高）'!#REF!</f>
        <v>#REF!</v>
      </c>
      <c r="C45" s="282" t="e">
        <f>'様式4・小学部（高）'!#REF!</f>
        <v>#REF!</v>
      </c>
      <c r="D45" s="282" t="e">
        <f>'様式4・小学部（高）'!#REF!</f>
        <v>#REF!</v>
      </c>
      <c r="E45" s="282" t="s">
        <v>7630</v>
      </c>
    </row>
    <row r="46" spans="1:5" x14ac:dyDescent="0.45">
      <c r="A46" s="282" t="s">
        <v>2077</v>
      </c>
      <c r="B46" s="282" t="e">
        <f>'様式4・小学部（高）'!#REF!</f>
        <v>#REF!</v>
      </c>
      <c r="C46" s="282" t="e">
        <f>'様式4・小学部（高）'!#REF!</f>
        <v>#REF!</v>
      </c>
      <c r="D46" s="282" t="e">
        <f>'様式4・小学部（高）'!#REF!</f>
        <v>#REF!</v>
      </c>
      <c r="E46" s="282" t="s">
        <v>7630</v>
      </c>
    </row>
    <row r="47" spans="1:5" x14ac:dyDescent="0.45">
      <c r="A47" s="282" t="s">
        <v>2078</v>
      </c>
      <c r="B47" s="282" t="e">
        <f>'様式4・小学部（高）'!#REF!</f>
        <v>#REF!</v>
      </c>
      <c r="C47" s="282" t="e">
        <f>'様式4・小学部（高）'!#REF!</f>
        <v>#REF!</v>
      </c>
      <c r="D47" s="282" t="e">
        <f>'様式4・小学部（高）'!#REF!</f>
        <v>#REF!</v>
      </c>
      <c r="E47" s="282" t="s">
        <v>7630</v>
      </c>
    </row>
    <row r="48" spans="1:5" x14ac:dyDescent="0.45">
      <c r="A48" s="282" t="s">
        <v>2079</v>
      </c>
      <c r="B48" s="282" t="e">
        <f>'様式4・小学部（高）'!#REF!</f>
        <v>#REF!</v>
      </c>
      <c r="C48" s="282" t="e">
        <f>'様式4・小学部（高）'!#REF!</f>
        <v>#REF!</v>
      </c>
      <c r="D48" s="282" t="e">
        <f>'様式4・小学部（高）'!#REF!</f>
        <v>#REF!</v>
      </c>
      <c r="E48" s="282" t="s">
        <v>7630</v>
      </c>
    </row>
    <row r="49" spans="1:5" x14ac:dyDescent="0.45">
      <c r="A49" s="282" t="s">
        <v>2080</v>
      </c>
      <c r="B49" s="282" t="e">
        <f>'様式4・小学部（高）'!#REF!</f>
        <v>#REF!</v>
      </c>
      <c r="C49" s="282" t="e">
        <f>'様式4・小学部（高）'!#REF!</f>
        <v>#REF!</v>
      </c>
      <c r="D49" s="282" t="e">
        <f>'様式4・小学部（高）'!#REF!</f>
        <v>#REF!</v>
      </c>
      <c r="E49" s="282" t="s">
        <v>7630</v>
      </c>
    </row>
    <row r="50" spans="1:5" x14ac:dyDescent="0.45">
      <c r="A50" s="282" t="s">
        <v>2081</v>
      </c>
      <c r="B50" s="282" t="e">
        <f>'様式4・小学部（高）'!#REF!</f>
        <v>#REF!</v>
      </c>
      <c r="C50" s="282" t="e">
        <f>'様式4・小学部（高）'!#REF!</f>
        <v>#REF!</v>
      </c>
      <c r="D50" s="282" t="e">
        <f>'様式4・小学部（高）'!#REF!</f>
        <v>#REF!</v>
      </c>
      <c r="E50" s="282" t="s">
        <v>7630</v>
      </c>
    </row>
    <row r="51" spans="1:5" x14ac:dyDescent="0.45">
      <c r="A51" s="282" t="s">
        <v>2082</v>
      </c>
      <c r="B51" s="282" t="e">
        <f>'様式4・小学部（高）'!#REF!</f>
        <v>#REF!</v>
      </c>
      <c r="C51" s="282" t="e">
        <f>'様式4・小学部（高）'!#REF!</f>
        <v>#REF!</v>
      </c>
      <c r="D51" s="282" t="e">
        <f>'様式4・小学部（高）'!#REF!</f>
        <v>#REF!</v>
      </c>
      <c r="E51" s="282" t="s">
        <v>7630</v>
      </c>
    </row>
    <row r="52" spans="1:5" x14ac:dyDescent="0.45">
      <c r="A52" s="282" t="s">
        <v>2083</v>
      </c>
      <c r="B52" s="282" t="e">
        <f>'様式4・小学部（高）'!#REF!</f>
        <v>#REF!</v>
      </c>
      <c r="C52" s="282" t="e">
        <f>'様式4・小学部（高）'!#REF!</f>
        <v>#REF!</v>
      </c>
      <c r="D52" s="282" t="e">
        <f>'様式4・小学部（高）'!#REF!</f>
        <v>#REF!</v>
      </c>
      <c r="E52" s="282" t="s">
        <v>7630</v>
      </c>
    </row>
    <row r="53" spans="1:5" x14ac:dyDescent="0.45">
      <c r="A53" s="282" t="s">
        <v>2084</v>
      </c>
      <c r="B53" s="282" t="e">
        <f>'様式4・小学部（高）'!#REF!</f>
        <v>#REF!</v>
      </c>
      <c r="C53" s="282" t="e">
        <f>'様式4・小学部（高）'!#REF!</f>
        <v>#REF!</v>
      </c>
      <c r="D53" s="282" t="e">
        <f>'様式4・小学部（高）'!#REF!</f>
        <v>#REF!</v>
      </c>
      <c r="E53" s="282" t="s">
        <v>7630</v>
      </c>
    </row>
    <row r="54" spans="1:5" x14ac:dyDescent="0.45">
      <c r="A54" s="282" t="s">
        <v>2085</v>
      </c>
      <c r="B54" s="282" t="e">
        <f>'様式4・小学部（高）'!#REF!</f>
        <v>#REF!</v>
      </c>
      <c r="C54" s="282" t="e">
        <f>'様式4・小学部（高）'!#REF!</f>
        <v>#REF!</v>
      </c>
      <c r="D54" s="282" t="e">
        <f>'様式4・小学部（高）'!#REF!</f>
        <v>#REF!</v>
      </c>
      <c r="E54" s="282" t="s">
        <v>7630</v>
      </c>
    </row>
    <row r="55" spans="1:5" x14ac:dyDescent="0.45">
      <c r="A55" s="282" t="s">
        <v>2087</v>
      </c>
      <c r="B55" s="282" t="e">
        <f>'様式4・小学部（高）'!#REF!</f>
        <v>#REF!</v>
      </c>
      <c r="C55" s="282" t="e">
        <f>'様式4・小学部（高）'!#REF!</f>
        <v>#REF!</v>
      </c>
      <c r="D55" s="282" t="e">
        <f>'様式4・小学部（高）'!#REF!</f>
        <v>#REF!</v>
      </c>
      <c r="E55" s="282" t="s">
        <v>7630</v>
      </c>
    </row>
    <row r="56" spans="1:5" x14ac:dyDescent="0.45">
      <c r="A56" s="282" t="s">
        <v>2086</v>
      </c>
      <c r="B56" s="282" t="e">
        <f>'様式4・小学部（高）'!#REF!</f>
        <v>#REF!</v>
      </c>
      <c r="C56" s="282" t="e">
        <f>'様式4・小学部（高）'!#REF!</f>
        <v>#REF!</v>
      </c>
      <c r="D56" s="282" t="e">
        <f>'様式4・小学部（高）'!#REF!</f>
        <v>#REF!</v>
      </c>
      <c r="E56" s="282" t="s">
        <v>7630</v>
      </c>
    </row>
    <row r="57" spans="1:5" x14ac:dyDescent="0.45">
      <c r="A57" s="282" t="s">
        <v>2088</v>
      </c>
      <c r="B57" s="282" t="e">
        <f>'様式4・小学部（高）'!#REF!</f>
        <v>#REF!</v>
      </c>
      <c r="C57" s="282" t="e">
        <f>'様式4・小学部（高）'!#REF!</f>
        <v>#REF!</v>
      </c>
      <c r="D57" s="282" t="e">
        <f>'様式4・小学部（高）'!#REF!</f>
        <v>#REF!</v>
      </c>
      <c r="E57" s="282" t="s">
        <v>7630</v>
      </c>
    </row>
    <row r="58" spans="1:5" x14ac:dyDescent="0.45">
      <c r="A58" s="282" t="s">
        <v>2089</v>
      </c>
      <c r="B58" s="282" t="e">
        <f>'様式4・小学部（高）'!#REF!</f>
        <v>#REF!</v>
      </c>
      <c r="C58" s="282" t="e">
        <f>'様式4・小学部（高）'!#REF!</f>
        <v>#REF!</v>
      </c>
      <c r="D58" s="282" t="e">
        <f>'様式4・小学部（高）'!#REF!</f>
        <v>#REF!</v>
      </c>
      <c r="E58" s="282" t="s">
        <v>7630</v>
      </c>
    </row>
    <row r="59" spans="1:5" x14ac:dyDescent="0.45">
      <c r="A59" s="282" t="s">
        <v>2090</v>
      </c>
      <c r="B59" s="282" t="e">
        <f>'様式4・小学部（高）'!#REF!</f>
        <v>#REF!</v>
      </c>
      <c r="C59" s="282" t="e">
        <f>'様式4・小学部（高）'!#REF!</f>
        <v>#REF!</v>
      </c>
      <c r="D59" s="282" t="e">
        <f>'様式4・小学部（高）'!#REF!</f>
        <v>#REF!</v>
      </c>
      <c r="E59" s="282" t="s">
        <v>7630</v>
      </c>
    </row>
    <row r="60" spans="1:5" x14ac:dyDescent="0.45">
      <c r="A60" s="282" t="s">
        <v>2091</v>
      </c>
      <c r="B60" s="282" t="e">
        <f>'様式4・小学部（高）'!#REF!</f>
        <v>#REF!</v>
      </c>
      <c r="C60" s="282" t="e">
        <f>'様式4・小学部（高）'!#REF!</f>
        <v>#REF!</v>
      </c>
      <c r="D60" s="282" t="e">
        <f>'様式4・小学部（高）'!#REF!</f>
        <v>#REF!</v>
      </c>
      <c r="E60" s="282" t="s">
        <v>7630</v>
      </c>
    </row>
    <row r="61" spans="1:5" x14ac:dyDescent="0.45">
      <c r="A61" s="282" t="s">
        <v>2092</v>
      </c>
      <c r="B61" s="282" t="e">
        <f>'様式4・小学部（高）'!#REF!</f>
        <v>#REF!</v>
      </c>
      <c r="C61" s="282" t="e">
        <f>'様式4・小学部（高）'!#REF!</f>
        <v>#REF!</v>
      </c>
      <c r="D61" s="282" t="e">
        <f>'様式4・小学部（高）'!#REF!</f>
        <v>#REF!</v>
      </c>
      <c r="E61" s="282" t="s">
        <v>7630</v>
      </c>
    </row>
    <row r="62" spans="1:5" x14ac:dyDescent="0.45">
      <c r="A62" s="282" t="s">
        <v>2093</v>
      </c>
      <c r="B62" s="282" t="e">
        <f>'様式4・小学部（高）'!#REF!</f>
        <v>#REF!</v>
      </c>
      <c r="C62" s="282" t="e">
        <f>'様式4・小学部（高）'!#REF!</f>
        <v>#REF!</v>
      </c>
      <c r="D62" s="282" t="e">
        <f>'様式4・小学部（高）'!#REF!</f>
        <v>#REF!</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t="e">
        <f>'様式4・小学部（高）'!#REF!</f>
        <v>#REF!</v>
      </c>
      <c r="C78" s="282" t="e">
        <f>'様式4・小学部（高）'!#REF!</f>
        <v>#REF!</v>
      </c>
      <c r="D78" s="282" t="e">
        <f>'様式4・小学部（高）'!#REF!</f>
        <v>#REF!</v>
      </c>
      <c r="E78" s="282" t="s">
        <v>7630</v>
      </c>
    </row>
    <row r="79" spans="1:5" x14ac:dyDescent="0.45">
      <c r="A79" s="282" t="s">
        <v>1948</v>
      </c>
      <c r="B79" s="282" t="e">
        <f>'様式4・小学部（高）'!#REF!</f>
        <v>#REF!</v>
      </c>
      <c r="C79" s="282" t="e">
        <f>'様式4・小学部（高）'!#REF!</f>
        <v>#REF!</v>
      </c>
      <c r="D79" s="282" t="e">
        <f>'様式4・小学部（高）'!#REF!</f>
        <v>#REF!</v>
      </c>
      <c r="E79" s="282" t="s">
        <v>7630</v>
      </c>
    </row>
    <row r="80" spans="1:5" x14ac:dyDescent="0.45">
      <c r="A80" s="282" t="s">
        <v>1949</v>
      </c>
      <c r="B80" s="282" t="e">
        <f>'様式4・小学部（高）'!#REF!</f>
        <v>#REF!</v>
      </c>
      <c r="C80" s="282" t="e">
        <f>'様式4・小学部（高）'!#REF!</f>
        <v>#REF!</v>
      </c>
      <c r="D80" s="282" t="e">
        <f>'様式4・小学部（高）'!#REF!</f>
        <v>#REF!</v>
      </c>
      <c r="E80" s="282" t="s">
        <v>7630</v>
      </c>
    </row>
    <row r="81" spans="1:5" x14ac:dyDescent="0.45">
      <c r="A81" s="282" t="s">
        <v>1950</v>
      </c>
      <c r="B81" s="282" t="e">
        <f>'様式4・小学部（高）'!#REF!</f>
        <v>#REF!</v>
      </c>
      <c r="C81" s="282" t="e">
        <f>'様式4・小学部（高）'!#REF!</f>
        <v>#REF!</v>
      </c>
      <c r="D81" s="282" t="e">
        <f>'様式4・小学部（高）'!#REF!</f>
        <v>#REF!</v>
      </c>
      <c r="E81" s="282" t="s">
        <v>7630</v>
      </c>
    </row>
    <row r="82" spans="1:5" x14ac:dyDescent="0.45">
      <c r="A82" s="282" t="s">
        <v>1951</v>
      </c>
      <c r="B82" s="282" t="e">
        <f>'様式4・小学部（高）'!#REF!</f>
        <v>#REF!</v>
      </c>
      <c r="C82" s="282" t="e">
        <f>'様式4・小学部（高）'!#REF!</f>
        <v>#REF!</v>
      </c>
      <c r="D82" s="282" t="e">
        <f>'様式4・小学部（高）'!#REF!</f>
        <v>#REF!</v>
      </c>
      <c r="E82" s="282" t="s">
        <v>7630</v>
      </c>
    </row>
    <row r="83" spans="1:5" x14ac:dyDescent="0.45">
      <c r="A83" s="282" t="s">
        <v>1952</v>
      </c>
      <c r="B83" s="282" t="e">
        <f>'様式4・小学部（高）'!#REF!</f>
        <v>#REF!</v>
      </c>
      <c r="C83" s="282" t="e">
        <f>'様式4・小学部（高）'!#REF!</f>
        <v>#REF!</v>
      </c>
      <c r="D83" s="282" t="e">
        <f>'様式4・小学部（高）'!#REF!</f>
        <v>#REF!</v>
      </c>
      <c r="E83" s="282" t="s">
        <v>7630</v>
      </c>
    </row>
    <row r="84" spans="1:5" x14ac:dyDescent="0.45">
      <c r="A84" s="282" t="s">
        <v>1953</v>
      </c>
      <c r="B84" s="282" t="e">
        <f>'様式4・小学部（高）'!#REF!</f>
        <v>#REF!</v>
      </c>
      <c r="C84" s="282" t="e">
        <f>'様式4・小学部（高）'!#REF!</f>
        <v>#REF!</v>
      </c>
      <c r="D84" s="282" t="e">
        <f>'様式4・小学部（高）'!#REF!</f>
        <v>#REF!</v>
      </c>
      <c r="E84" s="282" t="s">
        <v>7630</v>
      </c>
    </row>
    <row r="85" spans="1:5" x14ac:dyDescent="0.45">
      <c r="A85" s="282" t="s">
        <v>1954</v>
      </c>
      <c r="B85" s="282" t="e">
        <f>'様式4・小学部（高）'!#REF!</f>
        <v>#REF!</v>
      </c>
      <c r="C85" s="282" t="e">
        <f>'様式4・小学部（高）'!#REF!</f>
        <v>#REF!</v>
      </c>
      <c r="D85" s="282" t="e">
        <f>'様式4・小学部（高）'!#REF!</f>
        <v>#REF!</v>
      </c>
      <c r="E85" s="282" t="s">
        <v>7630</v>
      </c>
    </row>
    <row r="86" spans="1:5" x14ac:dyDescent="0.45">
      <c r="A86" s="282" t="s">
        <v>1955</v>
      </c>
      <c r="B86" s="282" t="e">
        <f>'様式4・小学部（高）'!#REF!</f>
        <v>#REF!</v>
      </c>
      <c r="C86" s="282" t="e">
        <f>'様式4・小学部（高）'!#REF!</f>
        <v>#REF!</v>
      </c>
      <c r="D86" s="282" t="e">
        <f>'様式4・小学部（高）'!#REF!</f>
        <v>#REF!</v>
      </c>
      <c r="E86" s="282" t="s">
        <v>7630</v>
      </c>
    </row>
    <row r="87" spans="1:5" x14ac:dyDescent="0.45">
      <c r="A87" s="282" t="s">
        <v>1956</v>
      </c>
      <c r="B87" s="282" t="e">
        <f>'様式4・小学部（高）'!#REF!</f>
        <v>#REF!</v>
      </c>
      <c r="C87" s="282" t="e">
        <f>'様式4・小学部（高）'!#REF!</f>
        <v>#REF!</v>
      </c>
      <c r="D87" s="282" t="e">
        <f>'様式4・小学部（高）'!#REF!</f>
        <v>#REF!</v>
      </c>
      <c r="E87" s="282" t="s">
        <v>7630</v>
      </c>
    </row>
    <row r="88" spans="1:5" x14ac:dyDescent="0.45">
      <c r="A88" s="282" t="s">
        <v>1957</v>
      </c>
      <c r="B88" s="282" t="e">
        <f>'様式4・小学部（高）'!#REF!</f>
        <v>#REF!</v>
      </c>
      <c r="C88" s="282" t="e">
        <f>'様式4・小学部（高）'!#REF!</f>
        <v>#REF!</v>
      </c>
      <c r="D88" s="282" t="e">
        <f>'様式4・小学部（高）'!#REF!</f>
        <v>#REF!</v>
      </c>
      <c r="E88" s="282" t="s">
        <v>7630</v>
      </c>
    </row>
    <row r="89" spans="1:5" x14ac:dyDescent="0.45">
      <c r="A89" s="282" t="s">
        <v>1958</v>
      </c>
      <c r="B89" s="282" t="e">
        <f>'様式4・小学部（高）'!#REF!</f>
        <v>#REF!</v>
      </c>
      <c r="C89" s="282" t="e">
        <f>'様式4・小学部（高）'!#REF!</f>
        <v>#REF!</v>
      </c>
      <c r="D89" s="282" t="e">
        <f>'様式4・小学部（高）'!#REF!</f>
        <v>#REF!</v>
      </c>
      <c r="E89" s="282" t="s">
        <v>7630</v>
      </c>
    </row>
    <row r="90" spans="1:5" x14ac:dyDescent="0.45">
      <c r="A90" s="282" t="s">
        <v>1959</v>
      </c>
      <c r="B90" s="282" t="e">
        <f>'様式4・小学部（高）'!#REF!</f>
        <v>#REF!</v>
      </c>
      <c r="C90" s="282" t="e">
        <f>'様式4・小学部（高）'!#REF!</f>
        <v>#REF!</v>
      </c>
      <c r="D90" s="282" t="e">
        <f>'様式4・小学部（高）'!#REF!</f>
        <v>#REF!</v>
      </c>
      <c r="E90" s="282" t="s">
        <v>7630</v>
      </c>
    </row>
    <row r="91" spans="1:5" x14ac:dyDescent="0.45">
      <c r="A91" s="282" t="s">
        <v>1960</v>
      </c>
      <c r="B91" s="282" t="e">
        <f>'様式4・小学部（高）'!#REF!</f>
        <v>#REF!</v>
      </c>
      <c r="C91" s="282" t="e">
        <f>'様式4・小学部（高）'!#REF!</f>
        <v>#REF!</v>
      </c>
      <c r="D91" s="282" t="e">
        <f>'様式4・小学部（高）'!#REF!</f>
        <v>#REF!</v>
      </c>
      <c r="E91" s="282" t="s">
        <v>7630</v>
      </c>
    </row>
    <row r="92" spans="1:5" x14ac:dyDescent="0.45">
      <c r="A92" s="282" t="s">
        <v>1961</v>
      </c>
      <c r="B92" s="282" t="e">
        <f>'様式4・小学部（高）'!#REF!</f>
        <v>#REF!</v>
      </c>
      <c r="C92" s="282" t="e">
        <f>'様式4・小学部（高）'!#REF!</f>
        <v>#REF!</v>
      </c>
      <c r="D92" s="282" t="e">
        <f>'様式4・小学部（高）'!#REF!</f>
        <v>#REF!</v>
      </c>
      <c r="E92" s="282" t="s">
        <v>7630</v>
      </c>
    </row>
    <row r="93" spans="1:5" x14ac:dyDescent="0.45">
      <c r="A93" s="282" t="s">
        <v>1977</v>
      </c>
      <c r="B93" s="282" t="e">
        <f>'様式4・小学部（高）'!#REF!</f>
        <v>#REF!</v>
      </c>
      <c r="C93" s="282" t="e">
        <f>'様式4・小学部（高）'!#REF!</f>
        <v>#REF!</v>
      </c>
      <c r="D93" s="282" t="e">
        <f>'様式4・小学部（高）'!#REF!</f>
        <v>#REF!</v>
      </c>
      <c r="E93" s="282" t="s">
        <v>7630</v>
      </c>
    </row>
    <row r="94" spans="1:5" x14ac:dyDescent="0.45">
      <c r="A94" s="282" t="s">
        <v>1978</v>
      </c>
      <c r="B94" s="282" t="e">
        <f>'様式4・小学部（高）'!#REF!</f>
        <v>#REF!</v>
      </c>
      <c r="C94" s="282" t="e">
        <f>'様式4・小学部（高）'!#REF!</f>
        <v>#REF!</v>
      </c>
      <c r="D94" s="282" t="e">
        <f>'様式4・小学部（高）'!#REF!</f>
        <v>#REF!</v>
      </c>
      <c r="E94" s="282" t="s">
        <v>7630</v>
      </c>
    </row>
    <row r="95" spans="1:5" x14ac:dyDescent="0.45">
      <c r="A95" s="282" t="s">
        <v>1979</v>
      </c>
      <c r="B95" s="282" t="e">
        <f>'様式4・小学部（高）'!#REF!</f>
        <v>#REF!</v>
      </c>
      <c r="C95" s="282" t="e">
        <f>'様式4・小学部（高）'!#REF!</f>
        <v>#REF!</v>
      </c>
      <c r="D95" s="282" t="e">
        <f>'様式4・小学部（高）'!#REF!</f>
        <v>#REF!</v>
      </c>
      <c r="E95" s="282" t="s">
        <v>7630</v>
      </c>
    </row>
    <row r="96" spans="1:5" x14ac:dyDescent="0.45">
      <c r="A96" s="282" t="s">
        <v>1980</v>
      </c>
      <c r="B96" s="282" t="e">
        <f>'様式4・小学部（高）'!#REF!</f>
        <v>#REF!</v>
      </c>
      <c r="C96" s="282" t="e">
        <f>'様式4・小学部（高）'!#REF!</f>
        <v>#REF!</v>
      </c>
      <c r="D96" s="282" t="e">
        <f>'様式4・小学部（高）'!#REF!</f>
        <v>#REF!</v>
      </c>
      <c r="E96" s="282" t="s">
        <v>7630</v>
      </c>
    </row>
    <row r="97" spans="1:5" x14ac:dyDescent="0.45">
      <c r="A97" s="282" t="s">
        <v>1981</v>
      </c>
      <c r="B97" s="282" t="e">
        <f>'様式4・小学部（高）'!#REF!</f>
        <v>#REF!</v>
      </c>
      <c r="C97" s="282" t="e">
        <f>'様式4・小学部（高）'!#REF!</f>
        <v>#REF!</v>
      </c>
      <c r="D97" s="282" t="e">
        <f>'様式4・小学部（高）'!#REF!</f>
        <v>#REF!</v>
      </c>
      <c r="E97" s="282" t="s">
        <v>7630</v>
      </c>
    </row>
    <row r="98" spans="1:5" x14ac:dyDescent="0.45">
      <c r="A98" s="282" t="s">
        <v>1982</v>
      </c>
      <c r="B98" s="282" t="e">
        <f>'様式4・小学部（高）'!#REF!</f>
        <v>#REF!</v>
      </c>
      <c r="C98" s="282" t="e">
        <f>'様式4・小学部（高）'!#REF!</f>
        <v>#REF!</v>
      </c>
      <c r="D98" s="282" t="e">
        <f>'様式4・小学部（高）'!#REF!</f>
        <v>#REF!</v>
      </c>
      <c r="E98" s="282" t="s">
        <v>7630</v>
      </c>
    </row>
    <row r="99" spans="1:5" x14ac:dyDescent="0.45">
      <c r="A99" s="282" t="s">
        <v>1983</v>
      </c>
      <c r="B99" s="282" t="e">
        <f>'様式4・小学部（高）'!#REF!</f>
        <v>#REF!</v>
      </c>
      <c r="C99" s="282" t="e">
        <f>'様式4・小学部（高）'!#REF!</f>
        <v>#REF!</v>
      </c>
      <c r="D99" s="282" t="e">
        <f>'様式4・小学部（高）'!#REF!</f>
        <v>#REF!</v>
      </c>
      <c r="E99" s="282" t="s">
        <v>7630</v>
      </c>
    </row>
    <row r="100" spans="1:5" x14ac:dyDescent="0.45">
      <c r="A100" s="282" t="s">
        <v>1984</v>
      </c>
      <c r="B100" s="282" t="e">
        <f>'様式4・小学部（高）'!#REF!</f>
        <v>#REF!</v>
      </c>
      <c r="C100" s="282" t="e">
        <f>'様式4・小学部（高）'!#REF!</f>
        <v>#REF!</v>
      </c>
      <c r="D100" s="282" t="e">
        <f>'様式4・小学部（高）'!#REF!</f>
        <v>#REF!</v>
      </c>
      <c r="E100" s="282" t="s">
        <v>7630</v>
      </c>
    </row>
    <row r="101" spans="1:5" x14ac:dyDescent="0.45">
      <c r="A101" s="282" t="s">
        <v>1985</v>
      </c>
      <c r="B101" s="282" t="e">
        <f>'様式4・小学部（高）'!#REF!</f>
        <v>#REF!</v>
      </c>
      <c r="C101" s="282" t="e">
        <f>'様式4・小学部（高）'!#REF!</f>
        <v>#REF!</v>
      </c>
      <c r="D101" s="282" t="e">
        <f>'様式4・小学部（高）'!#REF!</f>
        <v>#REF!</v>
      </c>
      <c r="E101" s="282" t="s">
        <v>7630</v>
      </c>
    </row>
    <row r="102" spans="1:5" x14ac:dyDescent="0.45">
      <c r="A102" s="282" t="s">
        <v>1986</v>
      </c>
      <c r="B102" s="282" t="e">
        <f>'様式4・小学部（高）'!#REF!</f>
        <v>#REF!</v>
      </c>
      <c r="C102" s="282" t="e">
        <f>'様式4・小学部（高）'!#REF!</f>
        <v>#REF!</v>
      </c>
      <c r="D102" s="282" t="e">
        <f>'様式4・小学部（高）'!#REF!</f>
        <v>#REF!</v>
      </c>
      <c r="E102" s="282" t="s">
        <v>7630</v>
      </c>
    </row>
    <row r="103" spans="1:5" x14ac:dyDescent="0.45">
      <c r="A103" s="282" t="s">
        <v>1987</v>
      </c>
      <c r="B103" s="282" t="e">
        <f>'様式4・小学部（高）'!#REF!</f>
        <v>#REF!</v>
      </c>
      <c r="C103" s="282" t="e">
        <f>'様式4・小学部（高）'!#REF!</f>
        <v>#REF!</v>
      </c>
      <c r="D103" s="282" t="e">
        <f>'様式4・小学部（高）'!#REF!</f>
        <v>#REF!</v>
      </c>
      <c r="E103" s="282" t="s">
        <v>7630</v>
      </c>
    </row>
    <row r="104" spans="1:5" x14ac:dyDescent="0.45">
      <c r="A104" s="282" t="s">
        <v>1988</v>
      </c>
      <c r="B104" s="282" t="e">
        <f>'様式4・小学部（高）'!#REF!</f>
        <v>#REF!</v>
      </c>
      <c r="C104" s="282" t="e">
        <f>'様式4・小学部（高）'!#REF!</f>
        <v>#REF!</v>
      </c>
      <c r="D104" s="282" t="e">
        <f>'様式4・小学部（高）'!#REF!</f>
        <v>#REF!</v>
      </c>
      <c r="E104" s="282" t="s">
        <v>7630</v>
      </c>
    </row>
    <row r="105" spans="1:5" x14ac:dyDescent="0.45">
      <c r="A105" s="282" t="s">
        <v>1989</v>
      </c>
      <c r="B105" s="282" t="e">
        <f>'様式4・小学部（高）'!#REF!</f>
        <v>#REF!</v>
      </c>
      <c r="C105" s="282" t="e">
        <f>'様式4・小学部（高）'!#REF!</f>
        <v>#REF!</v>
      </c>
      <c r="D105" s="282" t="e">
        <f>'様式4・小学部（高）'!#REF!</f>
        <v>#REF!</v>
      </c>
      <c r="E105" s="282" t="s">
        <v>7630</v>
      </c>
    </row>
    <row r="106" spans="1:5" x14ac:dyDescent="0.45">
      <c r="A106" s="282" t="s">
        <v>1990</v>
      </c>
      <c r="B106" s="282" t="e">
        <f>'様式4・小学部（高）'!#REF!</f>
        <v>#REF!</v>
      </c>
      <c r="C106" s="282" t="e">
        <f>'様式4・小学部（高）'!#REF!</f>
        <v>#REF!</v>
      </c>
      <c r="D106" s="282" t="e">
        <f>'様式4・小学部（高）'!#REF!</f>
        <v>#REF!</v>
      </c>
      <c r="E106" s="282" t="s">
        <v>7630</v>
      </c>
    </row>
    <row r="107" spans="1:5" x14ac:dyDescent="0.45">
      <c r="A107" s="282" t="s">
        <v>1991</v>
      </c>
      <c r="B107" s="282" t="e">
        <f>'様式4・小学部（高）'!#REF!</f>
        <v>#REF!</v>
      </c>
      <c r="C107" s="282" t="e">
        <f>'様式4・小学部（高）'!#REF!</f>
        <v>#REF!</v>
      </c>
      <c r="D107" s="282" t="e">
        <f>'様式4・小学部（高）'!#REF!</f>
        <v>#REF!</v>
      </c>
      <c r="E107" s="282" t="s">
        <v>7630</v>
      </c>
    </row>
    <row r="108" spans="1:5" x14ac:dyDescent="0.45">
      <c r="A108" s="282" t="s">
        <v>2094</v>
      </c>
      <c r="B108" s="282" t="e">
        <f>'様式4・小学部（高）'!#REF!</f>
        <v>#REF!</v>
      </c>
      <c r="C108" s="282" t="e">
        <f>'様式4・小学部（高）'!#REF!</f>
        <v>#REF!</v>
      </c>
      <c r="D108" s="282" t="e">
        <f>'様式4・小学部（高）'!#REF!</f>
        <v>#REF!</v>
      </c>
      <c r="E108" s="282" t="s">
        <v>7630</v>
      </c>
    </row>
    <row r="109" spans="1:5" x14ac:dyDescent="0.45">
      <c r="A109" s="282" t="s">
        <v>2095</v>
      </c>
      <c r="B109" s="282" t="e">
        <f>'様式4・小学部（高）'!#REF!</f>
        <v>#REF!</v>
      </c>
      <c r="C109" s="282" t="e">
        <f>'様式4・小学部（高）'!#REF!</f>
        <v>#REF!</v>
      </c>
      <c r="D109" s="282" t="e">
        <f>'様式4・小学部（高）'!#REF!</f>
        <v>#REF!</v>
      </c>
      <c r="E109" s="282" t="s">
        <v>7630</v>
      </c>
    </row>
    <row r="110" spans="1:5" x14ac:dyDescent="0.45">
      <c r="A110" s="282" t="s">
        <v>2096</v>
      </c>
      <c r="B110" s="282" t="e">
        <f>'様式4・小学部（高）'!#REF!</f>
        <v>#REF!</v>
      </c>
      <c r="C110" s="282" t="e">
        <f>'様式4・小学部（高）'!#REF!</f>
        <v>#REF!</v>
      </c>
      <c r="D110" s="282" t="e">
        <f>'様式4・小学部（高）'!#REF!</f>
        <v>#REF!</v>
      </c>
      <c r="E110" s="282" t="s">
        <v>7630</v>
      </c>
    </row>
    <row r="111" spans="1:5" x14ac:dyDescent="0.45">
      <c r="A111" s="282" t="s">
        <v>2097</v>
      </c>
      <c r="B111" s="282" t="e">
        <f>'様式4・小学部（高）'!#REF!</f>
        <v>#REF!</v>
      </c>
      <c r="C111" s="282" t="e">
        <f>'様式4・小学部（高）'!#REF!</f>
        <v>#REF!</v>
      </c>
      <c r="D111" s="282" t="e">
        <f>'様式4・小学部（高）'!#REF!</f>
        <v>#REF!</v>
      </c>
      <c r="E111" s="282" t="s">
        <v>7630</v>
      </c>
    </row>
    <row r="112" spans="1:5" x14ac:dyDescent="0.45">
      <c r="A112" s="282" t="s">
        <v>2098</v>
      </c>
      <c r="B112" s="282" t="e">
        <f>'様式4・小学部（高）'!#REF!</f>
        <v>#REF!</v>
      </c>
      <c r="C112" s="282" t="e">
        <f>'様式4・小学部（高）'!#REF!</f>
        <v>#REF!</v>
      </c>
      <c r="D112" s="282" t="e">
        <f>'様式4・小学部（高）'!#REF!</f>
        <v>#REF!</v>
      </c>
      <c r="E112" s="282" t="s">
        <v>7630</v>
      </c>
    </row>
    <row r="113" spans="1:5" x14ac:dyDescent="0.45">
      <c r="A113" s="282" t="s">
        <v>2099</v>
      </c>
      <c r="B113" s="282" t="e">
        <f>'様式4・小学部（高）'!#REF!</f>
        <v>#REF!</v>
      </c>
      <c r="C113" s="282" t="e">
        <f>'様式4・小学部（高）'!#REF!</f>
        <v>#REF!</v>
      </c>
      <c r="D113" s="282" t="e">
        <f>'様式4・小学部（高）'!#REF!</f>
        <v>#REF!</v>
      </c>
      <c r="E113" s="282" t="s">
        <v>7630</v>
      </c>
    </row>
    <row r="114" spans="1:5" x14ac:dyDescent="0.45">
      <c r="A114" s="282" t="s">
        <v>2100</v>
      </c>
      <c r="B114" s="282" t="e">
        <f>'様式4・小学部（高）'!#REF!</f>
        <v>#REF!</v>
      </c>
      <c r="C114" s="282" t="e">
        <f>'様式4・小学部（高）'!#REF!</f>
        <v>#REF!</v>
      </c>
      <c r="D114" s="282" t="e">
        <f>'様式4・小学部（高）'!#REF!</f>
        <v>#REF!</v>
      </c>
      <c r="E114" s="282" t="s">
        <v>7630</v>
      </c>
    </row>
    <row r="115" spans="1:5" x14ac:dyDescent="0.45">
      <c r="A115" s="282" t="s">
        <v>2101</v>
      </c>
      <c r="B115" s="282" t="e">
        <f>'様式4・小学部（高）'!#REF!</f>
        <v>#REF!</v>
      </c>
      <c r="C115" s="282" t="e">
        <f>'様式4・小学部（高）'!#REF!</f>
        <v>#REF!</v>
      </c>
      <c r="D115" s="282" t="e">
        <f>'様式4・小学部（高）'!#REF!</f>
        <v>#REF!</v>
      </c>
      <c r="E115" s="282" t="s">
        <v>7630</v>
      </c>
    </row>
    <row r="116" spans="1:5" x14ac:dyDescent="0.45">
      <c r="A116" s="282" t="s">
        <v>2102</v>
      </c>
      <c r="B116" s="282" t="e">
        <f>'様式4・小学部（高）'!#REF!</f>
        <v>#REF!</v>
      </c>
      <c r="C116" s="282" t="e">
        <f>'様式4・小学部（高）'!#REF!</f>
        <v>#REF!</v>
      </c>
      <c r="D116" s="282" t="e">
        <f>'様式4・小学部（高）'!#REF!</f>
        <v>#REF!</v>
      </c>
      <c r="E116" s="282" t="s">
        <v>7630</v>
      </c>
    </row>
    <row r="117" spans="1:5" x14ac:dyDescent="0.45">
      <c r="A117" s="282" t="s">
        <v>2103</v>
      </c>
      <c r="B117" s="282" t="e">
        <f>'様式4・小学部（高）'!#REF!</f>
        <v>#REF!</v>
      </c>
      <c r="C117" s="282" t="e">
        <f>'様式4・小学部（高）'!#REF!</f>
        <v>#REF!</v>
      </c>
      <c r="D117" s="282" t="e">
        <f>'様式4・小学部（高）'!#REF!</f>
        <v>#REF!</v>
      </c>
      <c r="E117" s="282" t="s">
        <v>7630</v>
      </c>
    </row>
    <row r="118" spans="1:5" x14ac:dyDescent="0.45">
      <c r="A118" s="282" t="s">
        <v>2104</v>
      </c>
      <c r="B118" s="282" t="e">
        <f>'様式4・小学部（高）'!#REF!</f>
        <v>#REF!</v>
      </c>
      <c r="C118" s="282" t="e">
        <f>'様式4・小学部（高）'!#REF!</f>
        <v>#REF!</v>
      </c>
      <c r="D118" s="282" t="e">
        <f>'様式4・小学部（高）'!#REF!</f>
        <v>#REF!</v>
      </c>
      <c r="E118" s="282" t="s">
        <v>7630</v>
      </c>
    </row>
    <row r="119" spans="1:5" x14ac:dyDescent="0.45">
      <c r="A119" s="282" t="s">
        <v>2105</v>
      </c>
      <c r="B119" s="282" t="e">
        <f>'様式4・小学部（高）'!#REF!</f>
        <v>#REF!</v>
      </c>
      <c r="C119" s="282" t="e">
        <f>'様式4・小学部（高）'!#REF!</f>
        <v>#REF!</v>
      </c>
      <c r="D119" s="282" t="e">
        <f>'様式4・小学部（高）'!#REF!</f>
        <v>#REF!</v>
      </c>
      <c r="E119" s="282" t="s">
        <v>7630</v>
      </c>
    </row>
    <row r="120" spans="1:5" x14ac:dyDescent="0.45">
      <c r="A120" s="282" t="s">
        <v>2106</v>
      </c>
      <c r="B120" s="282" t="e">
        <f>'様式4・小学部（高）'!#REF!</f>
        <v>#REF!</v>
      </c>
      <c r="C120" s="282" t="e">
        <f>'様式4・小学部（高）'!#REF!</f>
        <v>#REF!</v>
      </c>
      <c r="D120" s="282" t="e">
        <f>'様式4・小学部（高）'!#REF!</f>
        <v>#REF!</v>
      </c>
      <c r="E120" s="282" t="s">
        <v>7630</v>
      </c>
    </row>
    <row r="121" spans="1:5" x14ac:dyDescent="0.45">
      <c r="A121" s="282" t="s">
        <v>2107</v>
      </c>
      <c r="B121" s="282" t="e">
        <f>'様式4・小学部（高）'!#REF!</f>
        <v>#REF!</v>
      </c>
      <c r="C121" s="282" t="e">
        <f>'様式4・小学部（高）'!#REF!</f>
        <v>#REF!</v>
      </c>
      <c r="D121" s="282" t="e">
        <f>'様式4・小学部（高）'!#REF!</f>
        <v>#REF!</v>
      </c>
      <c r="E121" s="282" t="s">
        <v>7630</v>
      </c>
    </row>
    <row r="122" spans="1:5" x14ac:dyDescent="0.45">
      <c r="A122" s="282" t="s">
        <v>2108</v>
      </c>
      <c r="B122" s="282" t="e">
        <f>'様式4・小学部（高）'!#REF!</f>
        <v>#REF!</v>
      </c>
      <c r="C122" s="282" t="e">
        <f>'様式4・小学部（高）'!#REF!</f>
        <v>#REF!</v>
      </c>
      <c r="D122" s="282" t="e">
        <f>'様式4・小学部（高）'!#REF!</f>
        <v>#REF!</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t="e">
        <f>'様式4・小学部（高）'!#REF!</f>
        <v>#REF!</v>
      </c>
      <c r="C138" s="282" t="e">
        <f>'様式4・小学部（高）'!#REF!</f>
        <v>#REF!</v>
      </c>
      <c r="D138" s="282" t="e">
        <f>'様式4・小学部（高）'!#REF!</f>
        <v>#REF!</v>
      </c>
    </row>
    <row r="139" spans="1:4" x14ac:dyDescent="0.45">
      <c r="A139" s="282" t="s">
        <v>1963</v>
      </c>
      <c r="B139" s="282" t="e">
        <f>'様式4・小学部（高）'!#REF!</f>
        <v>#REF!</v>
      </c>
      <c r="C139" s="282" t="e">
        <f>'様式4・小学部（高）'!#REF!</f>
        <v>#REF!</v>
      </c>
      <c r="D139" s="282" t="e">
        <f>'様式4・小学部（高）'!#REF!</f>
        <v>#REF!</v>
      </c>
    </row>
    <row r="140" spans="1:4" x14ac:dyDescent="0.45">
      <c r="A140" s="282" t="s">
        <v>1964</v>
      </c>
      <c r="B140" s="282" t="e">
        <f>'様式4・小学部（高）'!#REF!</f>
        <v>#REF!</v>
      </c>
      <c r="C140" s="282" t="e">
        <f>'様式4・小学部（高）'!#REF!</f>
        <v>#REF!</v>
      </c>
      <c r="D140" s="282" t="e">
        <f>'様式4・小学部（高）'!#REF!</f>
        <v>#REF!</v>
      </c>
    </row>
    <row r="141" spans="1:4" x14ac:dyDescent="0.45">
      <c r="A141" s="282" t="s">
        <v>1965</v>
      </c>
      <c r="B141" s="282" t="e">
        <f>'様式4・小学部（高）'!#REF!</f>
        <v>#REF!</v>
      </c>
      <c r="C141" s="282" t="e">
        <f>'様式4・小学部（高）'!#REF!</f>
        <v>#REF!</v>
      </c>
      <c r="D141" s="282" t="e">
        <f>'様式4・小学部（高）'!#REF!</f>
        <v>#REF!</v>
      </c>
    </row>
    <row r="142" spans="1:4" x14ac:dyDescent="0.45">
      <c r="A142" s="282" t="s">
        <v>1966</v>
      </c>
      <c r="B142" s="282" t="e">
        <f>'様式4・小学部（高）'!#REF!</f>
        <v>#REF!</v>
      </c>
      <c r="C142" s="282" t="e">
        <f>'様式4・小学部（高）'!#REF!</f>
        <v>#REF!</v>
      </c>
      <c r="D142" s="282" t="e">
        <f>'様式4・小学部（高）'!#REF!</f>
        <v>#REF!</v>
      </c>
    </row>
    <row r="143" spans="1:4" x14ac:dyDescent="0.45">
      <c r="A143" s="282" t="s">
        <v>1967</v>
      </c>
      <c r="B143" s="282" t="e">
        <f>'様式4・小学部（高）'!#REF!</f>
        <v>#REF!</v>
      </c>
      <c r="C143" s="282" t="e">
        <f>'様式4・小学部（高）'!#REF!</f>
        <v>#REF!</v>
      </c>
      <c r="D143" s="282" t="e">
        <f>'様式4・小学部（高）'!#REF!</f>
        <v>#REF!</v>
      </c>
    </row>
    <row r="144" spans="1:4" x14ac:dyDescent="0.45">
      <c r="A144" s="282" t="s">
        <v>1968</v>
      </c>
      <c r="B144" s="282" t="e">
        <f>'様式4・小学部（高）'!#REF!</f>
        <v>#REF!</v>
      </c>
      <c r="C144" s="282" t="e">
        <f>'様式4・小学部（高）'!#REF!</f>
        <v>#REF!</v>
      </c>
      <c r="D144" s="282" t="e">
        <f>'様式4・小学部（高）'!#REF!</f>
        <v>#REF!</v>
      </c>
    </row>
    <row r="145" spans="1:4" x14ac:dyDescent="0.45">
      <c r="A145" s="282" t="s">
        <v>1969</v>
      </c>
      <c r="B145" s="282" t="e">
        <f>'様式4・小学部（高）'!#REF!</f>
        <v>#REF!</v>
      </c>
      <c r="C145" s="282" t="e">
        <f>'様式4・小学部（高）'!#REF!</f>
        <v>#REF!</v>
      </c>
      <c r="D145" s="282" t="e">
        <f>'様式4・小学部（高）'!#REF!</f>
        <v>#REF!</v>
      </c>
    </row>
    <row r="146" spans="1:4" x14ac:dyDescent="0.45">
      <c r="A146" s="282" t="s">
        <v>1970</v>
      </c>
      <c r="B146" s="282" t="e">
        <f>'様式4・小学部（高）'!#REF!</f>
        <v>#REF!</v>
      </c>
      <c r="C146" s="282" t="e">
        <f>'様式4・小学部（高）'!#REF!</f>
        <v>#REF!</v>
      </c>
      <c r="D146" s="282" t="e">
        <f>'様式4・小学部（高）'!#REF!</f>
        <v>#REF!</v>
      </c>
    </row>
    <row r="147" spans="1:4" x14ac:dyDescent="0.45">
      <c r="A147" s="282" t="s">
        <v>1971</v>
      </c>
      <c r="B147" s="282" t="e">
        <f>'様式4・小学部（高）'!#REF!</f>
        <v>#REF!</v>
      </c>
      <c r="C147" s="282" t="e">
        <f>'様式4・小学部（高）'!#REF!</f>
        <v>#REF!</v>
      </c>
      <c r="D147" s="282" t="e">
        <f>'様式4・小学部（高）'!#REF!</f>
        <v>#REF!</v>
      </c>
    </row>
    <row r="148" spans="1:4" x14ac:dyDescent="0.45">
      <c r="A148" s="282" t="s">
        <v>1972</v>
      </c>
      <c r="B148" s="282" t="e">
        <f>'様式4・小学部（高）'!#REF!</f>
        <v>#REF!</v>
      </c>
      <c r="C148" s="282" t="e">
        <f>'様式4・小学部（高）'!#REF!</f>
        <v>#REF!</v>
      </c>
      <c r="D148" s="282" t="e">
        <f>'様式4・小学部（高）'!#REF!</f>
        <v>#REF!</v>
      </c>
    </row>
    <row r="149" spans="1:4" x14ac:dyDescent="0.45">
      <c r="A149" s="282" t="s">
        <v>1973</v>
      </c>
      <c r="B149" s="282" t="e">
        <f>'様式4・小学部（高）'!#REF!</f>
        <v>#REF!</v>
      </c>
      <c r="C149" s="282" t="e">
        <f>'様式4・小学部（高）'!#REF!</f>
        <v>#REF!</v>
      </c>
      <c r="D149" s="282" t="e">
        <f>'様式4・小学部（高）'!#REF!</f>
        <v>#REF!</v>
      </c>
    </row>
    <row r="150" spans="1:4" x14ac:dyDescent="0.45">
      <c r="A150" s="282" t="s">
        <v>1974</v>
      </c>
      <c r="B150" s="282" t="e">
        <f>'様式4・小学部（高）'!#REF!</f>
        <v>#REF!</v>
      </c>
      <c r="C150" s="282" t="e">
        <f>'様式4・小学部（高）'!#REF!</f>
        <v>#REF!</v>
      </c>
      <c r="D150" s="282" t="e">
        <f>'様式4・小学部（高）'!#REF!</f>
        <v>#REF!</v>
      </c>
    </row>
    <row r="151" spans="1:4" x14ac:dyDescent="0.45">
      <c r="A151" s="282" t="s">
        <v>1975</v>
      </c>
      <c r="B151" s="282" t="e">
        <f>'様式4・小学部（高）'!#REF!</f>
        <v>#REF!</v>
      </c>
      <c r="C151" s="282" t="e">
        <f>'様式4・小学部（高）'!#REF!</f>
        <v>#REF!</v>
      </c>
      <c r="D151" s="282" t="e">
        <f>'様式4・小学部（高）'!#REF!</f>
        <v>#REF!</v>
      </c>
    </row>
    <row r="152" spans="1:4" x14ac:dyDescent="0.45">
      <c r="A152" s="282" t="s">
        <v>1976</v>
      </c>
      <c r="B152" s="282" t="e">
        <f>'様式4・小学部（高）'!#REF!</f>
        <v>#REF!</v>
      </c>
      <c r="C152" s="282" t="e">
        <f>'様式4・小学部（高）'!#REF!</f>
        <v>#REF!</v>
      </c>
      <c r="D152" s="282" t="e">
        <f>'様式4・小学部（高）'!#REF!</f>
        <v>#REF!</v>
      </c>
    </row>
    <row r="153" spans="1:4" x14ac:dyDescent="0.45">
      <c r="A153" s="282" t="s">
        <v>1992</v>
      </c>
      <c r="B153" s="282" t="e">
        <f>'様式4・小学部（高）'!#REF!</f>
        <v>#REF!</v>
      </c>
      <c r="C153" s="282" t="e">
        <f>'様式4・小学部（高）'!#REF!</f>
        <v>#REF!</v>
      </c>
      <c r="D153" s="282" t="e">
        <f>'様式4・小学部（高）'!#REF!</f>
        <v>#REF!</v>
      </c>
    </row>
    <row r="154" spans="1:4" x14ac:dyDescent="0.45">
      <c r="A154" s="282" t="s">
        <v>1993</v>
      </c>
      <c r="B154" s="282" t="e">
        <f>'様式4・小学部（高）'!#REF!</f>
        <v>#REF!</v>
      </c>
      <c r="C154" s="282" t="e">
        <f>'様式4・小学部（高）'!#REF!</f>
        <v>#REF!</v>
      </c>
      <c r="D154" s="282" t="e">
        <f>'様式4・小学部（高）'!#REF!</f>
        <v>#REF!</v>
      </c>
    </row>
    <row r="155" spans="1:4" x14ac:dyDescent="0.45">
      <c r="A155" s="282" t="s">
        <v>1994</v>
      </c>
      <c r="B155" s="282" t="e">
        <f>'様式4・小学部（高）'!#REF!</f>
        <v>#REF!</v>
      </c>
      <c r="C155" s="282" t="e">
        <f>'様式4・小学部（高）'!#REF!</f>
        <v>#REF!</v>
      </c>
      <c r="D155" s="282" t="e">
        <f>'様式4・小学部（高）'!#REF!</f>
        <v>#REF!</v>
      </c>
    </row>
    <row r="156" spans="1:4" x14ac:dyDescent="0.45">
      <c r="A156" s="282" t="s">
        <v>1995</v>
      </c>
      <c r="B156" s="282" t="e">
        <f>'様式4・小学部（高）'!#REF!</f>
        <v>#REF!</v>
      </c>
      <c r="C156" s="282" t="e">
        <f>'様式4・小学部（高）'!#REF!</f>
        <v>#REF!</v>
      </c>
      <c r="D156" s="282" t="e">
        <f>'様式4・小学部（高）'!#REF!</f>
        <v>#REF!</v>
      </c>
    </row>
    <row r="157" spans="1:4" x14ac:dyDescent="0.45">
      <c r="A157" s="282" t="s">
        <v>1996</v>
      </c>
      <c r="B157" s="282" t="e">
        <f>'様式4・小学部（高）'!#REF!</f>
        <v>#REF!</v>
      </c>
      <c r="C157" s="282" t="e">
        <f>'様式4・小学部（高）'!#REF!</f>
        <v>#REF!</v>
      </c>
      <c r="D157" s="282" t="e">
        <f>'様式4・小学部（高）'!#REF!</f>
        <v>#REF!</v>
      </c>
    </row>
    <row r="158" spans="1:4" x14ac:dyDescent="0.45">
      <c r="A158" s="282" t="s">
        <v>1997</v>
      </c>
      <c r="B158" s="282" t="e">
        <f>'様式4・小学部（高）'!#REF!</f>
        <v>#REF!</v>
      </c>
      <c r="C158" s="282" t="e">
        <f>'様式4・小学部（高）'!#REF!</f>
        <v>#REF!</v>
      </c>
      <c r="D158" s="282" t="e">
        <f>'様式4・小学部（高）'!#REF!</f>
        <v>#REF!</v>
      </c>
    </row>
    <row r="159" spans="1:4" x14ac:dyDescent="0.45">
      <c r="A159" s="282" t="s">
        <v>1998</v>
      </c>
      <c r="B159" s="282" t="e">
        <f>'様式4・小学部（高）'!#REF!</f>
        <v>#REF!</v>
      </c>
      <c r="C159" s="282" t="e">
        <f>'様式4・小学部（高）'!#REF!</f>
        <v>#REF!</v>
      </c>
      <c r="D159" s="282" t="e">
        <f>'様式4・小学部（高）'!#REF!</f>
        <v>#REF!</v>
      </c>
    </row>
    <row r="160" spans="1:4" x14ac:dyDescent="0.45">
      <c r="A160" s="282" t="s">
        <v>1999</v>
      </c>
      <c r="B160" s="282" t="e">
        <f>'様式4・小学部（高）'!#REF!</f>
        <v>#REF!</v>
      </c>
      <c r="C160" s="282" t="e">
        <f>'様式4・小学部（高）'!#REF!</f>
        <v>#REF!</v>
      </c>
      <c r="D160" s="282" t="e">
        <f>'様式4・小学部（高）'!#REF!</f>
        <v>#REF!</v>
      </c>
    </row>
    <row r="161" spans="1:4" x14ac:dyDescent="0.45">
      <c r="A161" s="282" t="s">
        <v>2000</v>
      </c>
      <c r="B161" s="282" t="e">
        <f>'様式4・小学部（高）'!#REF!</f>
        <v>#REF!</v>
      </c>
      <c r="C161" s="282" t="e">
        <f>'様式4・小学部（高）'!#REF!</f>
        <v>#REF!</v>
      </c>
      <c r="D161" s="282" t="e">
        <f>'様式4・小学部（高）'!#REF!</f>
        <v>#REF!</v>
      </c>
    </row>
    <row r="162" spans="1:4" x14ac:dyDescent="0.45">
      <c r="A162" s="282" t="s">
        <v>2001</v>
      </c>
      <c r="B162" s="282" t="e">
        <f>'様式4・小学部（高）'!#REF!</f>
        <v>#REF!</v>
      </c>
      <c r="C162" s="282" t="e">
        <f>'様式4・小学部（高）'!#REF!</f>
        <v>#REF!</v>
      </c>
      <c r="D162" s="282" t="e">
        <f>'様式4・小学部（高）'!#REF!</f>
        <v>#REF!</v>
      </c>
    </row>
    <row r="163" spans="1:4" x14ac:dyDescent="0.45">
      <c r="A163" s="282" t="s">
        <v>2002</v>
      </c>
      <c r="B163" s="282" t="e">
        <f>'様式4・小学部（高）'!#REF!</f>
        <v>#REF!</v>
      </c>
      <c r="C163" s="282" t="e">
        <f>'様式4・小学部（高）'!#REF!</f>
        <v>#REF!</v>
      </c>
      <c r="D163" s="282" t="e">
        <f>'様式4・小学部（高）'!#REF!</f>
        <v>#REF!</v>
      </c>
    </row>
    <row r="164" spans="1:4" x14ac:dyDescent="0.45">
      <c r="A164" s="282" t="s">
        <v>2003</v>
      </c>
      <c r="B164" s="282" t="e">
        <f>'様式4・小学部（高）'!#REF!</f>
        <v>#REF!</v>
      </c>
      <c r="C164" s="282" t="e">
        <f>'様式4・小学部（高）'!#REF!</f>
        <v>#REF!</v>
      </c>
      <c r="D164" s="282" t="e">
        <f>'様式4・小学部（高）'!#REF!</f>
        <v>#REF!</v>
      </c>
    </row>
    <row r="165" spans="1:4" x14ac:dyDescent="0.45">
      <c r="A165" s="282" t="s">
        <v>2004</v>
      </c>
      <c r="B165" s="282" t="e">
        <f>'様式4・小学部（高）'!#REF!</f>
        <v>#REF!</v>
      </c>
      <c r="C165" s="282" t="e">
        <f>'様式4・小学部（高）'!#REF!</f>
        <v>#REF!</v>
      </c>
      <c r="D165" s="282" t="e">
        <f>'様式4・小学部（高）'!#REF!</f>
        <v>#REF!</v>
      </c>
    </row>
    <row r="166" spans="1:4" x14ac:dyDescent="0.45">
      <c r="A166" s="282" t="s">
        <v>2005</v>
      </c>
      <c r="B166" s="282" t="e">
        <f>'様式4・小学部（高）'!#REF!</f>
        <v>#REF!</v>
      </c>
      <c r="C166" s="282" t="e">
        <f>'様式4・小学部（高）'!#REF!</f>
        <v>#REF!</v>
      </c>
      <c r="D166" s="282" t="e">
        <f>'様式4・小学部（高）'!#REF!</f>
        <v>#REF!</v>
      </c>
    </row>
    <row r="167" spans="1:4" x14ac:dyDescent="0.45">
      <c r="A167" s="282" t="s">
        <v>2006</v>
      </c>
      <c r="B167" s="282" t="e">
        <f>'様式4・小学部（高）'!#REF!</f>
        <v>#REF!</v>
      </c>
      <c r="C167" s="282" t="e">
        <f>'様式4・小学部（高）'!#REF!</f>
        <v>#REF!</v>
      </c>
      <c r="D167" s="282" t="e">
        <f>'様式4・小学部（高）'!#REF!</f>
        <v>#REF!</v>
      </c>
    </row>
    <row r="168" spans="1:4" x14ac:dyDescent="0.45">
      <c r="A168" s="282" t="s">
        <v>2109</v>
      </c>
      <c r="B168" s="282" t="e">
        <f>'様式4・小学部（高）'!#REF!</f>
        <v>#REF!</v>
      </c>
      <c r="C168" s="282" t="e">
        <f>'様式4・小学部（高）'!#REF!</f>
        <v>#REF!</v>
      </c>
      <c r="D168" s="282" t="e">
        <f>'様式4・小学部（高）'!#REF!</f>
        <v>#REF!</v>
      </c>
    </row>
    <row r="169" spans="1:4" x14ac:dyDescent="0.45">
      <c r="A169" s="282" t="s">
        <v>2110</v>
      </c>
      <c r="B169" s="282" t="e">
        <f>'様式4・小学部（高）'!#REF!</f>
        <v>#REF!</v>
      </c>
      <c r="C169" s="282" t="e">
        <f>'様式4・小学部（高）'!#REF!</f>
        <v>#REF!</v>
      </c>
      <c r="D169" s="282" t="e">
        <f>'様式4・小学部（高）'!#REF!</f>
        <v>#REF!</v>
      </c>
    </row>
    <row r="170" spans="1:4" x14ac:dyDescent="0.45">
      <c r="A170" s="282" t="s">
        <v>2111</v>
      </c>
      <c r="B170" s="282" t="e">
        <f>'様式4・小学部（高）'!#REF!</f>
        <v>#REF!</v>
      </c>
      <c r="C170" s="282" t="e">
        <f>'様式4・小学部（高）'!#REF!</f>
        <v>#REF!</v>
      </c>
      <c r="D170" s="282" t="e">
        <f>'様式4・小学部（高）'!#REF!</f>
        <v>#REF!</v>
      </c>
    </row>
    <row r="171" spans="1:4" x14ac:dyDescent="0.45">
      <c r="A171" s="282" t="s">
        <v>2112</v>
      </c>
      <c r="B171" s="282" t="e">
        <f>'様式4・小学部（高）'!#REF!</f>
        <v>#REF!</v>
      </c>
      <c r="C171" s="282" t="e">
        <f>'様式4・小学部（高）'!#REF!</f>
        <v>#REF!</v>
      </c>
      <c r="D171" s="282" t="e">
        <f>'様式4・小学部（高）'!#REF!</f>
        <v>#REF!</v>
      </c>
    </row>
    <row r="172" spans="1:4" x14ac:dyDescent="0.45">
      <c r="A172" s="282" t="s">
        <v>2113</v>
      </c>
      <c r="B172" s="282" t="e">
        <f>'様式4・小学部（高）'!#REF!</f>
        <v>#REF!</v>
      </c>
      <c r="C172" s="282" t="e">
        <f>'様式4・小学部（高）'!#REF!</f>
        <v>#REF!</v>
      </c>
      <c r="D172" s="282" t="e">
        <f>'様式4・小学部（高）'!#REF!</f>
        <v>#REF!</v>
      </c>
    </row>
    <row r="173" spans="1:4" x14ac:dyDescent="0.45">
      <c r="A173" s="282" t="s">
        <v>2114</v>
      </c>
      <c r="B173" s="282" t="e">
        <f>'様式4・小学部（高）'!#REF!</f>
        <v>#REF!</v>
      </c>
      <c r="C173" s="282" t="e">
        <f>'様式4・小学部（高）'!#REF!</f>
        <v>#REF!</v>
      </c>
      <c r="D173" s="282" t="e">
        <f>'様式4・小学部（高）'!#REF!</f>
        <v>#REF!</v>
      </c>
    </row>
    <row r="174" spans="1:4" x14ac:dyDescent="0.45">
      <c r="A174" s="282" t="s">
        <v>2115</v>
      </c>
      <c r="B174" s="282" t="e">
        <f>'様式4・小学部（高）'!#REF!</f>
        <v>#REF!</v>
      </c>
      <c r="C174" s="282" t="e">
        <f>'様式4・小学部（高）'!#REF!</f>
        <v>#REF!</v>
      </c>
      <c r="D174" s="282" t="e">
        <f>'様式4・小学部（高）'!#REF!</f>
        <v>#REF!</v>
      </c>
    </row>
    <row r="175" spans="1:4" x14ac:dyDescent="0.45">
      <c r="A175" s="282" t="s">
        <v>2116</v>
      </c>
      <c r="B175" s="282" t="e">
        <f>'様式4・小学部（高）'!#REF!</f>
        <v>#REF!</v>
      </c>
      <c r="C175" s="282" t="e">
        <f>'様式4・小学部（高）'!#REF!</f>
        <v>#REF!</v>
      </c>
      <c r="D175" s="282" t="e">
        <f>'様式4・小学部（高）'!#REF!</f>
        <v>#REF!</v>
      </c>
    </row>
    <row r="176" spans="1:4" x14ac:dyDescent="0.45">
      <c r="A176" s="282" t="s">
        <v>2117</v>
      </c>
      <c r="B176" s="282" t="e">
        <f>'様式4・小学部（高）'!#REF!</f>
        <v>#REF!</v>
      </c>
      <c r="C176" s="282" t="e">
        <f>'様式4・小学部（高）'!#REF!</f>
        <v>#REF!</v>
      </c>
      <c r="D176" s="282" t="e">
        <f>'様式4・小学部（高）'!#REF!</f>
        <v>#REF!</v>
      </c>
    </row>
    <row r="177" spans="1:4" x14ac:dyDescent="0.45">
      <c r="A177" s="282" t="s">
        <v>2118</v>
      </c>
      <c r="B177" s="282" t="e">
        <f>'様式4・小学部（高）'!#REF!</f>
        <v>#REF!</v>
      </c>
      <c r="C177" s="282" t="e">
        <f>'様式4・小学部（高）'!#REF!</f>
        <v>#REF!</v>
      </c>
      <c r="D177" s="282" t="e">
        <f>'様式4・小学部（高）'!#REF!</f>
        <v>#REF!</v>
      </c>
    </row>
    <row r="178" spans="1:4" x14ac:dyDescent="0.45">
      <c r="A178" s="282" t="s">
        <v>2119</v>
      </c>
      <c r="B178" s="282" t="e">
        <f>'様式4・小学部（高）'!#REF!</f>
        <v>#REF!</v>
      </c>
      <c r="C178" s="282" t="e">
        <f>'様式4・小学部（高）'!#REF!</f>
        <v>#REF!</v>
      </c>
      <c r="D178" s="282" t="e">
        <f>'様式4・小学部（高）'!#REF!</f>
        <v>#REF!</v>
      </c>
    </row>
    <row r="179" spans="1:4" x14ac:dyDescent="0.45">
      <c r="A179" s="282" t="s">
        <v>2120</v>
      </c>
      <c r="B179" s="282" t="e">
        <f>'様式4・小学部（高）'!#REF!</f>
        <v>#REF!</v>
      </c>
      <c r="C179" s="282" t="e">
        <f>'様式4・小学部（高）'!#REF!</f>
        <v>#REF!</v>
      </c>
      <c r="D179" s="282" t="e">
        <f>'様式4・小学部（高）'!#REF!</f>
        <v>#REF!</v>
      </c>
    </row>
    <row r="180" spans="1:4" x14ac:dyDescent="0.45">
      <c r="A180" s="282" t="s">
        <v>2121</v>
      </c>
      <c r="B180" s="282" t="e">
        <f>'様式4・小学部（高）'!#REF!</f>
        <v>#REF!</v>
      </c>
      <c r="C180" s="282" t="e">
        <f>'様式4・小学部（高）'!#REF!</f>
        <v>#REF!</v>
      </c>
      <c r="D180" s="282" t="e">
        <f>'様式4・小学部（高）'!#REF!</f>
        <v>#REF!</v>
      </c>
    </row>
    <row r="181" spans="1:4" x14ac:dyDescent="0.45">
      <c r="A181" s="282" t="s">
        <v>2122</v>
      </c>
      <c r="B181" s="282" t="e">
        <f>'様式4・小学部（高）'!#REF!</f>
        <v>#REF!</v>
      </c>
      <c r="C181" s="282" t="e">
        <f>'様式4・小学部（高）'!#REF!</f>
        <v>#REF!</v>
      </c>
      <c r="D181" s="282" t="e">
        <f>'様式4・小学部（高）'!#REF!</f>
        <v>#REF!</v>
      </c>
    </row>
    <row r="182" spans="1:4" x14ac:dyDescent="0.45">
      <c r="A182" s="282" t="s">
        <v>2123</v>
      </c>
      <c r="B182" s="282" t="e">
        <f>'様式4・小学部（高）'!#REF!</f>
        <v>#REF!</v>
      </c>
      <c r="C182" s="282" t="e">
        <f>'様式4・小学部（高）'!#REF!</f>
        <v>#REF!</v>
      </c>
      <c r="D182" s="282" t="e">
        <f>'様式4・小学部（高）'!#REF!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'様式4・小学部（高）'!X3</f>
        <v>小学部（高）</v>
      </c>
      <c r="B1" s="380"/>
      <c r="C1" s="381" t="s">
        <v>5510</v>
      </c>
      <c r="D1" s="382"/>
      <c r="E1" s="157"/>
      <c r="F1" s="383"/>
      <c r="G1" s="383"/>
      <c r="H1" s="383"/>
      <c r="I1" s="383"/>
    </row>
    <row r="2" spans="1:9" ht="29.25" customHeight="1" x14ac:dyDescent="0.45">
      <c r="A2" s="384" t="str">
        <f>'様式4・小学部（高）'!F1&amp;"図書選定理由一覧表（支援学校用）"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280"/>
      <c r="F3" s="385" t="str">
        <f>"学校名　　　大阪府立"&amp;'様式4・小学部（高）'!W3&amp;"　　　"&amp;'様式4・小学部（高）'!X3</f>
        <v>学校名　　　大阪府立羽曳野支援学校　堺咲花病院分教室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73" t="s">
        <v>7943</v>
      </c>
      <c r="B5" s="374"/>
      <c r="C5" s="375"/>
      <c r="D5" s="171"/>
      <c r="E5" s="171"/>
    </row>
    <row r="6" spans="1:9" ht="20.55" customHeight="1" x14ac:dyDescent="0.45">
      <c r="A6" s="376"/>
      <c r="B6" s="377"/>
      <c r="C6" s="37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光村</v>
      </c>
      <c r="F8" s="179" t="str">
        <f>IF(B8="","",VLOOKUP(B8,'様式4・小学部（高）'!$A$17:$I$46,5,FALSE))</f>
        <v>国語四上　かがやき
国語四下　はばたき</v>
      </c>
      <c r="G8" s="179" t="str">
        <f>IF(B8="","",VLOOKUP(B8,'様式4・小学部（高）'!$A$17:$I$46,6,FALSE))</f>
        <v>凖</v>
      </c>
      <c r="H8" s="179" t="str">
        <f>IF(B8="","",VLOOKUP(B8,'様式4・小学部（高）'!$A$17:$I$46,7,FALSE))</f>
        <v>全</v>
      </c>
      <c r="I8" s="197" t="s">
        <v>8004</v>
      </c>
    </row>
    <row r="9" spans="1:9" ht="80.099999999999994" customHeight="1" x14ac:dyDescent="0.45">
      <c r="A9" s="176">
        <v>2</v>
      </c>
      <c r="B9" s="177" t="s">
        <v>7761</v>
      </c>
      <c r="C9" s="178" t="str">
        <f>IF(B9="","",VLOOKUP(B9,'様式4・小学部（高）'!$A$17:$I$46,2,FALSE))</f>
        <v>国語</v>
      </c>
      <c r="D9" s="178" t="str">
        <f>IF(B9="","",VLOOKUP(B9,'様式4・小学部（高）'!$A$17:$I$46,3,FALSE))</f>
        <v>書写</v>
      </c>
      <c r="E9" s="178" t="str">
        <f>IF(B9="","",VLOOKUP(B9,'様式4・小学部（高）'!$A$17:$I$46,4,FALSE))</f>
        <v>教出</v>
      </c>
      <c r="F9" s="179" t="str">
        <f>IF(B9="","",VLOOKUP(B9,'様式4・小学部（高）'!$A$17:$I$46,5,FALSE))</f>
        <v>小学　書写　四年</v>
      </c>
      <c r="G9" s="179" t="str">
        <f>IF(B9="","",VLOOKUP(B9,'様式4・小学部（高）'!$A$17:$I$46,6,FALSE))</f>
        <v>凖</v>
      </c>
      <c r="H9" s="179" t="str">
        <f>IF(B9="","",VLOOKUP(B9,'様式4・小学部（高）'!$A$17:$I$46,7,FALSE))</f>
        <v>全</v>
      </c>
      <c r="I9" s="197" t="s">
        <v>8004</v>
      </c>
    </row>
    <row r="10" spans="1:9" ht="80.099999999999994" customHeight="1" x14ac:dyDescent="0.45">
      <c r="A10" s="176">
        <v>3</v>
      </c>
      <c r="B10" s="177" t="s">
        <v>7762</v>
      </c>
      <c r="C10" s="178" t="str">
        <f>IF(B10="","",VLOOKUP(B10,'様式4・小学部（高）'!$A$17:$I$46,2,FALSE))</f>
        <v>社会</v>
      </c>
      <c r="D10" s="178" t="str">
        <f>IF(B10="","",VLOOKUP(B10,'様式4・小学部（高）'!$A$17:$I$46,3,FALSE))</f>
        <v>社会</v>
      </c>
      <c r="E10" s="178" t="str">
        <f>IF(B10="","",VLOOKUP(B10,'様式4・小学部（高）'!$A$17:$I$46,4,FALSE))</f>
        <v>日文</v>
      </c>
      <c r="F10" s="179" t="str">
        <f>IF(B10="","",VLOOKUP(B10,'様式4・小学部（高）'!$A$17:$I$46,5,FALSE))</f>
        <v>小学社会　４年</v>
      </c>
      <c r="G10" s="179" t="str">
        <f>IF(B10="","",VLOOKUP(B10,'様式4・小学部（高）'!$A$17:$I$46,6,FALSE))</f>
        <v>凖</v>
      </c>
      <c r="H10" s="179" t="str">
        <f>IF(B10="","",VLOOKUP(B10,'様式4・小学部（高）'!$A$17:$I$46,7,FALSE))</f>
        <v>全</v>
      </c>
      <c r="I10" s="197" t="s">
        <v>8004</v>
      </c>
    </row>
    <row r="11" spans="1:9" ht="80.099999999999994" customHeight="1" x14ac:dyDescent="0.45">
      <c r="A11" s="176">
        <v>4</v>
      </c>
      <c r="B11" s="177" t="s">
        <v>7764</v>
      </c>
      <c r="C11" s="178" t="str">
        <f>IF(B11="","",VLOOKUP(B11,'様式4・小学部（高）'!$A$17:$I$46,2,FALSE))</f>
        <v>算数</v>
      </c>
      <c r="D11" s="178" t="str">
        <f>IF(B11="","",VLOOKUP(B11,'様式4・小学部（高）'!$A$17:$I$46,3,FALSE))</f>
        <v>算数</v>
      </c>
      <c r="E11" s="178" t="str">
        <f>IF(B11="","",VLOOKUP(B11,'様式4・小学部（高）'!$A$17:$I$46,4,FALSE))</f>
        <v>東書</v>
      </c>
      <c r="F11" s="179" t="str">
        <f>IF(B11="","",VLOOKUP(B11,'様式4・小学部（高）'!$A$17:$I$46,5,FALSE))</f>
        <v>新編　新しい算数　４上　考えたことが　つながるね！
新編　新しい算数　４下　考えたことが　つながるね！</v>
      </c>
      <c r="G11" s="179" t="str">
        <f>IF(B11="","",VLOOKUP(B11,'様式4・小学部（高）'!$A$17:$I$46,6,FALSE))</f>
        <v>凖</v>
      </c>
      <c r="H11" s="179" t="str">
        <f>IF(B11="","",VLOOKUP(B11,'様式4・小学部（高）'!$A$17:$I$46,7,FALSE))</f>
        <v>全</v>
      </c>
      <c r="I11" s="197" t="s">
        <v>8004</v>
      </c>
    </row>
    <row r="12" spans="1:9" ht="80.099999999999994" customHeight="1" x14ac:dyDescent="0.45">
      <c r="A12" s="176">
        <v>5</v>
      </c>
      <c r="B12" s="177" t="s">
        <v>7765</v>
      </c>
      <c r="C12" s="178" t="str">
        <f>IF(B12="","",VLOOKUP(B12,'様式4・小学部（高）'!$A$17:$I$46,2,FALSE))</f>
        <v>理科</v>
      </c>
      <c r="D12" s="178" t="str">
        <f>IF(B12="","",VLOOKUP(B12,'様式4・小学部（高）'!$A$17:$I$46,3,FALSE))</f>
        <v>理科</v>
      </c>
      <c r="E12" s="178" t="str">
        <f>IF(B12="","",VLOOKUP(B12,'様式4・小学部（高）'!$A$17:$I$46,4,FALSE))</f>
        <v>啓林館</v>
      </c>
      <c r="F12" s="179" t="str">
        <f>IF(B12="","",VLOOKUP(B12,'様式4・小学部（高）'!$A$17:$I$46,5,FALSE))</f>
        <v>わくわく理科　４</v>
      </c>
      <c r="G12" s="179" t="str">
        <f>IF(B12="","",VLOOKUP(B12,'様式4・小学部（高）'!$A$17:$I$46,6,FALSE))</f>
        <v>凖</v>
      </c>
      <c r="H12" s="179" t="str">
        <f>IF(B12="","",VLOOKUP(B12,'様式4・小学部（高）'!$A$17:$I$46,7,FALSE))</f>
        <v>全</v>
      </c>
      <c r="I12" s="197" t="s">
        <v>8004</v>
      </c>
    </row>
    <row r="13" spans="1:9" ht="80.099999999999994" customHeight="1" x14ac:dyDescent="0.45">
      <c r="A13" s="176">
        <v>6</v>
      </c>
      <c r="B13" s="177" t="s">
        <v>7766</v>
      </c>
      <c r="C13" s="178" t="str">
        <f>IF(B13="","",VLOOKUP(B13,'様式4・小学部（高）'!$A$17:$I$46,2,FALSE))</f>
        <v>音楽</v>
      </c>
      <c r="D13" s="178" t="str">
        <f>IF(B13="","",VLOOKUP(B13,'様式4・小学部（高）'!$A$17:$I$46,3,FALSE))</f>
        <v>音楽</v>
      </c>
      <c r="E13" s="178" t="str">
        <f>IF(B13="","",VLOOKUP(B13,'様式4・小学部（高）'!$A$17:$I$46,4,FALSE))</f>
        <v>教芸</v>
      </c>
      <c r="F13" s="179" t="str">
        <f>IF(B13="","",VLOOKUP(B13,'様式4・小学部（高）'!$A$17:$I$46,5,FALSE))</f>
        <v>小学生の音楽　４</v>
      </c>
      <c r="G13" s="179" t="str">
        <f>IF(B13="","",VLOOKUP(B13,'様式4・小学部（高）'!$A$17:$I$46,6,FALSE))</f>
        <v>凖</v>
      </c>
      <c r="H13" s="179" t="str">
        <f>IF(B13="","",VLOOKUP(B13,'様式4・小学部（高）'!$A$17:$I$46,7,FALSE))</f>
        <v>全</v>
      </c>
      <c r="I13" s="197" t="s">
        <v>8004</v>
      </c>
    </row>
    <row r="14" spans="1:9" ht="80.099999999999994" customHeight="1" x14ac:dyDescent="0.45">
      <c r="A14" s="176">
        <v>7</v>
      </c>
      <c r="B14" s="177" t="s">
        <v>7769</v>
      </c>
      <c r="C14" s="178" t="str">
        <f>IF(B14="","",VLOOKUP(B14,'様式4・小学部（高）'!$A$17:$I$46,2,FALSE))</f>
        <v>道徳</v>
      </c>
      <c r="D14" s="178" t="str">
        <f>IF(B14="","",VLOOKUP(B14,'様式4・小学部（高）'!$A$17:$I$46,3,FALSE))</f>
        <v>道徳</v>
      </c>
      <c r="E14" s="178" t="str">
        <f>IF(B14="","",VLOOKUP(B14,'様式4・小学部（高）'!$A$17:$I$46,4,FALSE))</f>
        <v>光村</v>
      </c>
      <c r="F14" s="179" t="str">
        <f>IF(B14="","",VLOOKUP(B14,'様式4・小学部（高）'!$A$17:$I$46,5,FALSE))</f>
        <v>道徳　４　きみが いちばん ひかるとき</v>
      </c>
      <c r="G14" s="179" t="str">
        <f>IF(B14="","",VLOOKUP(B14,'様式4・小学部（高）'!$A$17:$I$46,6,FALSE))</f>
        <v>凖</v>
      </c>
      <c r="H14" s="179" t="str">
        <f>IF(B14="","",VLOOKUP(B14,'様式4・小学部（高）'!$A$17:$I$46,7,FALSE))</f>
        <v>全</v>
      </c>
      <c r="I14" s="197" t="s">
        <v>8004</v>
      </c>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堺咲花病院分教室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73" t="s">
        <v>7943</v>
      </c>
      <c r="B5" s="374"/>
      <c r="C5" s="375"/>
      <c r="D5" s="159"/>
      <c r="E5" s="159"/>
      <c r="F5" s="281" t="s">
        <v>7695</v>
      </c>
      <c r="G5" s="281"/>
      <c r="H5" s="281"/>
    </row>
    <row r="6" spans="1:8" ht="20.55" customHeight="1" x14ac:dyDescent="0.45">
      <c r="A6" s="376"/>
      <c r="B6" s="377"/>
      <c r="C6" s="37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IF(B8="","",VLOOKUP(B8,'様式4・小学部（高）'!$A$17:$I$46,2,FALSE))</f>
        <v/>
      </c>
      <c r="D8" s="386" t="str">
        <f>IF(B8="","",VLOOKUP(B8,'様式4・小学部（高）'!$A$17:$I$46,3,FALSE))</f>
        <v/>
      </c>
      <c r="E8" s="166" t="str">
        <f>IF(B8="","",VLOOKUP(B8,'様式4・小学部（高）'!$A$17:$I$46,4,FALSE))</f>
        <v/>
      </c>
      <c r="F8" s="167" t="str">
        <f>IF(B8="","",VLOOKUP(B8,'様式4・小学部（高）'!$A$17:$I$46,5,FALSE))</f>
        <v/>
      </c>
      <c r="G8" s="389" t="str">
        <f>IF(B8="","",VLOOKUP(B8,'様式4・小学部（高）'!$A$17:$I$46,7,FALSE))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IF(B11="","",VLOOKUP(B11,'様式4・小学部（高）'!$A$17:$I$46,2,FALSE))</f>
        <v/>
      </c>
      <c r="D11" s="386" t="str">
        <f>IF(B11="","",VLOOKUP(B11,'様式4・小学部（高）'!$A$17:$I$46,3,FALSE))</f>
        <v/>
      </c>
      <c r="E11" s="166" t="str">
        <f>IF(B11="","",VLOOKUP(B11,'様式4・小学部（高）'!$A$17:$I$46,4,FALSE))</f>
        <v/>
      </c>
      <c r="F11" s="167" t="str">
        <f>IF(B11="","",VLOOKUP(B11,'様式4・小学部（高）'!$A$17:$I$46,5,FALSE))</f>
        <v/>
      </c>
      <c r="G11" s="389" t="str">
        <f>IF(B11="","",VLOOKUP(B11,'様式4・小学部（高）'!$A$17:$I$46,7,FALSE))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IF(B14="","",VLOOKUP(B14,'様式4・小学部（高）'!$A$17:$I$46,2,FALSE))</f>
        <v/>
      </c>
      <c r="D14" s="386" t="str">
        <f>IF(B14="","",VLOOKUP(B14,'様式4・小学部（高）'!$A$17:$I$46,3,FALSE))</f>
        <v/>
      </c>
      <c r="E14" s="166" t="str">
        <f>IF(B14="","",VLOOKUP(B14,'様式4・小学部（高）'!$A$17:$I$46,4,FALSE))</f>
        <v/>
      </c>
      <c r="F14" s="167" t="str">
        <f>IF(B14="","",VLOOKUP(B14,'様式4・小学部（高）'!$A$17:$I$46,5,FALSE))</f>
        <v/>
      </c>
      <c r="G14" s="389" t="str">
        <f>IF(B14="","",VLOOKUP(B14,'様式4・小学部（高）'!$A$17:$I$46,7,FALSE))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IF(B17="","",VLOOKUP(B17,'様式4・小学部（高）'!$A$17:$I$46,2,FALSE))</f>
        <v/>
      </c>
      <c r="D17" s="386" t="str">
        <f>IF(B17="","",VLOOKUP(B17,'様式4・小学部（高）'!$A$17:$I$46,3,FALSE))</f>
        <v/>
      </c>
      <c r="E17" s="166" t="str">
        <f>IF(B17="","",VLOOKUP(B17,'様式4・小学部（高）'!$A$17:$I$46,4,FALSE))</f>
        <v/>
      </c>
      <c r="F17" s="167" t="str">
        <f>IF(B17="","",VLOOKUP(B17,'様式4・小学部（高）'!$A$17:$I$46,5,FALSE))</f>
        <v/>
      </c>
      <c r="G17" s="389" t="str">
        <f>IF(B17="","",VLOOKUP(B17,'様式4・小学部（高）'!$A$17:$I$46,7,FALSE))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IF(B20="","",VLOOKUP(B20,'様式4・小学部（高）'!$A$17:$I$46,2,FALSE))</f>
        <v/>
      </c>
      <c r="D20" s="386" t="str">
        <f>IF(B20="","",VLOOKUP(B20,'様式4・小学部（高）'!$A$17:$I$46,3,FALSE))</f>
        <v/>
      </c>
      <c r="E20" s="166" t="str">
        <f>IF(B20="","",VLOOKUP(B20,'様式4・小学部（高）'!$A$17:$I$46,4,FALSE))</f>
        <v/>
      </c>
      <c r="F20" s="167" t="str">
        <f>IF(B20="","",VLOOKUP(B20,'様式4・小学部（高）'!$A$17:$I$46,5,FALSE))</f>
        <v/>
      </c>
      <c r="G20" s="389" t="str">
        <f>IF(B20="","",VLOOKUP(B20,'様式4・小学部（高）'!$A$17:$I$46,7,FALSE))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IF(B23="","",VLOOKUP(B23,'様式4・小学部（高）'!$A$17:$I$46,2,FALSE))</f>
        <v/>
      </c>
      <c r="D23" s="386" t="str">
        <f>IF(B23="","",VLOOKUP(B23,'様式4・小学部（高）'!$A$17:$I$46,3,FALSE))</f>
        <v/>
      </c>
      <c r="E23" s="166" t="str">
        <f>IF(B23="","",VLOOKUP(B23,'様式4・小学部（高）'!$A$17:$I$46,4,FALSE))</f>
        <v/>
      </c>
      <c r="F23" s="167" t="str">
        <f>IF(B23="","",VLOOKUP(B23,'様式4・小学部（高）'!$A$17:$I$46,5,FALSE))</f>
        <v/>
      </c>
      <c r="G23" s="389" t="str">
        <f>IF(B23="","",VLOOKUP(B23,'様式4・小学部（高）'!$A$17:$I$46,7,FALSE))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IF(B26="","",VLOOKUP(B26,'様式4・小学部（高）'!$A$17:$I$46,2,FALSE))</f>
        <v/>
      </c>
      <c r="D26" s="386" t="str">
        <f>IF(B26="","",VLOOKUP(B26,'様式4・小学部（高）'!$A$17:$I$46,3,FALSE))</f>
        <v/>
      </c>
      <c r="E26" s="166" t="str">
        <f>IF(B26="","",VLOOKUP(B26,'様式4・小学部（高）'!$A$17:$I$46,4,FALSE))</f>
        <v/>
      </c>
      <c r="F26" s="167" t="str">
        <f>IF(B26="","",VLOOKUP(B26,'様式4・小学部（高）'!$A$17:$I$46,5,FALSE))</f>
        <v/>
      </c>
      <c r="G26" s="389" t="str">
        <f>IF(B26="","",VLOOKUP(B26,'様式4・小学部（高）'!$A$17:$I$46,7,FALSE))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IF(B29="","",VLOOKUP(B29,'様式4・小学部（高）'!$A$17:$I$46,2,FALSE))</f>
        <v/>
      </c>
      <c r="D29" s="386" t="str">
        <f>IF(B29="","",VLOOKUP(B29,'様式4・小学部（高）'!$A$17:$I$46,3,FALSE))</f>
        <v/>
      </c>
      <c r="E29" s="166" t="str">
        <f>IF(B29="","",VLOOKUP(B29,'様式4・小学部（高）'!$A$17:$I$46,4,FALSE))</f>
        <v/>
      </c>
      <c r="F29" s="167" t="str">
        <f>IF(B29="","",VLOOKUP(B29,'様式4・小学部（高）'!$A$17:$I$46,5,FALSE))</f>
        <v/>
      </c>
      <c r="G29" s="389" t="str">
        <f>IF(B29="","",VLOOKUP(B29,'様式4・小学部（高）'!$A$17:$I$46,7,FALSE))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IF(B32="","",VLOOKUP(B32,'様式4・小学部（高）'!$A$17:$I$46,2,FALSE))</f>
        <v/>
      </c>
      <c r="D32" s="386" t="str">
        <f>IF(B32="","",VLOOKUP(B32,'様式4・小学部（高）'!$A$17:$I$46,3,FALSE))</f>
        <v/>
      </c>
      <c r="E32" s="166" t="str">
        <f>IF(B32="","",VLOOKUP(B32,'様式4・小学部（高）'!$A$17:$I$46,4,FALSE))</f>
        <v/>
      </c>
      <c r="F32" s="167" t="str">
        <f>IF(B32="","",VLOOKUP(B32,'様式4・小学部（高）'!$A$17:$I$46,5,FALSE))</f>
        <v/>
      </c>
      <c r="G32" s="389" t="str">
        <f>IF(B32="","",VLOOKUP(B32,'様式4・小学部（高）'!$A$17:$I$46,7,FALSE))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IF(B35="","",VLOOKUP(B35,'様式4・小学部（高）'!$A$17:$I$46,2,FALSE))</f>
        <v/>
      </c>
      <c r="D35" s="386" t="str">
        <f>IF(B35="","",VLOOKUP(B35,'様式4・小学部（高）'!$A$17:$I$46,3,FALSE))</f>
        <v/>
      </c>
      <c r="E35" s="166" t="str">
        <f>IF(B35="","",VLOOKUP(B35,'様式4・小学部（高）'!$A$17:$I$46,4,FALSE))</f>
        <v/>
      </c>
      <c r="F35" s="167" t="str">
        <f>IF(B35="","",VLOOKUP(B35,'様式4・小学部（高）'!$A$17:$I$46,5,FALSE))</f>
        <v/>
      </c>
      <c r="G35" s="389" t="str">
        <f>IF(B35="","",VLOOKUP(B35,'様式4・小学部（高）'!$A$17:$I$46,7,FALSE))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IF(B38="","",VLOOKUP(B38,'様式4・小学部（高）'!$A$17:$I$46,2,FALSE))</f>
        <v/>
      </c>
      <c r="D38" s="386" t="str">
        <f>IF(B38="","",VLOOKUP(B38,'様式4・小学部（高）'!$A$17:$I$46,3,FALSE))</f>
        <v/>
      </c>
      <c r="E38" s="166" t="str">
        <f>IF(B38="","",VLOOKUP(B38,'様式4・小学部（高）'!$A$17:$I$46,4,FALSE))</f>
        <v/>
      </c>
      <c r="F38" s="167" t="str">
        <f>IF(B38="","",VLOOKUP(B38,'様式4・小学部（高）'!$A$17:$I$46,5,FALSE))</f>
        <v/>
      </c>
      <c r="G38" s="389" t="str">
        <f>IF(B38="","",VLOOKUP(B38,'様式4・小学部（高）'!$A$17:$I$46,7,FALSE))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IF(B41="","",VLOOKUP(B41,'様式4・小学部（高）'!$A$17:$I$46,2,FALSE))</f>
        <v/>
      </c>
      <c r="D41" s="386" t="str">
        <f>IF(B41="","",VLOOKUP(B41,'様式4・小学部（高）'!$A$17:$I$46,3,FALSE))</f>
        <v/>
      </c>
      <c r="E41" s="166" t="str">
        <f>IF(B41="","",VLOOKUP(B41,'様式4・小学部（高）'!$A$17:$I$46,4,FALSE))</f>
        <v/>
      </c>
      <c r="F41" s="167" t="str">
        <f>IF(B41="","",VLOOKUP(B41,'様式4・小学部（高）'!$A$17:$I$46,5,FALSE))</f>
        <v/>
      </c>
      <c r="G41" s="389" t="str">
        <f>IF(B41="","",VLOOKUP(B41,'様式4・小学部（高）'!$A$17:$I$46,7,FALSE))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IF(B44="","",VLOOKUP(B44,'様式4・小学部（高）'!$A$17:$I$46,2,FALSE))</f>
        <v/>
      </c>
      <c r="D44" s="386" t="str">
        <f>IF(B44="","",VLOOKUP(B44,'様式4・小学部（高）'!$A$17:$I$46,3,FALSE))</f>
        <v/>
      </c>
      <c r="E44" s="166" t="str">
        <f>IF(B44="","",VLOOKUP(B44,'様式4・小学部（高）'!$A$17:$I$46,4,FALSE))</f>
        <v/>
      </c>
      <c r="F44" s="167" t="str">
        <f>IF(B44="","",VLOOKUP(B44,'様式4・小学部（高）'!$A$17:$I$46,5,FALSE))</f>
        <v/>
      </c>
      <c r="G44" s="389" t="str">
        <f>IF(B44="","",VLOOKUP(B44,'様式4・小学部（高）'!$A$17:$I$46,7,FALSE))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IF(B47="","",VLOOKUP(B47,'様式4・小学部（高）'!$A$17:$I$46,2,FALSE))</f>
        <v/>
      </c>
      <c r="D47" s="386" t="str">
        <f>IF(B47="","",VLOOKUP(B47,'様式4・小学部（高）'!$A$17:$I$46,3,FALSE))</f>
        <v/>
      </c>
      <c r="E47" s="166" t="str">
        <f>IF(B47="","",VLOOKUP(B47,'様式4・小学部（高）'!$A$17:$I$46,4,FALSE))</f>
        <v/>
      </c>
      <c r="F47" s="167" t="str">
        <f>IF(B47="","",VLOOKUP(B47,'様式4・小学部（高）'!$A$17:$I$46,5,FALSE))</f>
        <v/>
      </c>
      <c r="G47" s="389" t="str">
        <f>IF(B47="","",VLOOKUP(B47,'様式4・小学部（高）'!$A$17:$I$46,7,FALSE))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IF(B50="","",VLOOKUP(B50,'様式4・小学部（高）'!$A$17:$I$46,2,FALSE))</f>
        <v/>
      </c>
      <c r="D50" s="386" t="str">
        <f>IF(B50="","",VLOOKUP(B50,'様式4・小学部（高）'!$A$17:$I$46,3,FALSE))</f>
        <v/>
      </c>
      <c r="E50" s="166" t="str">
        <f>IF(B50="","",VLOOKUP(B50,'様式4・小学部（高）'!$A$17:$I$46,4,FALSE))</f>
        <v/>
      </c>
      <c r="F50" s="167" t="str">
        <f>IF(B50="","",VLOOKUP(B50,'様式4・小学部（高）'!$A$17:$I$46,5,FALSE))</f>
        <v/>
      </c>
      <c r="G50" s="389" t="str">
        <f>IF(B50="","",VLOOKUP(B50,'様式4・小学部（高）'!$A$17:$I$46,7,FALSE))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93"/>
      <c r="G1" s="393"/>
      <c r="H1" s="393"/>
      <c r="I1" s="393"/>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171"/>
      <c r="F3" s="385" t="str">
        <f>"学校名　　　大阪府立"&amp;'様式4・小学部（高）'!W3&amp;"　　　"&amp;'様式4・小学部（高）'!X3</f>
        <v>学校名　　　大阪府立羽曳野支援学校　堺咲花病院分教室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7944</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光村</v>
      </c>
      <c r="F8" s="179" t="str">
        <f>IF(B8="","",VLOOKUP(B8,'様式4・小学部（高）'!$J$17:$R$46,5,FALSE))</f>
        <v>国語五　銀河</v>
      </c>
      <c r="G8" s="179" t="str">
        <f>IF(B8="","",VLOOKUP(B8,'様式4・小学部（高）'!$J$17:$R$46,6,FALSE))</f>
        <v>凖</v>
      </c>
      <c r="H8" s="179" t="str">
        <f>IF(B8="","",VLOOKUP(B8,'様式4・小学部（高）'!$J$17:$R$46,7,FALSE))</f>
        <v>全</v>
      </c>
      <c r="I8" s="197" t="s">
        <v>8004</v>
      </c>
    </row>
    <row r="9" spans="1:9" ht="80.099999999999994" customHeight="1" x14ac:dyDescent="0.45">
      <c r="A9" s="176">
        <v>2</v>
      </c>
      <c r="B9" s="177" t="s">
        <v>7821</v>
      </c>
      <c r="C9" s="178" t="str">
        <f>IF(B9="","",VLOOKUP(B9,'様式4・小学部（高）'!$J$17:$R$46,2,FALSE))</f>
        <v>国語</v>
      </c>
      <c r="D9" s="178" t="str">
        <f>IF(B9="","",VLOOKUP(B9,'様式4・小学部（高）'!$J$17:$R$46,3,FALSE))</f>
        <v>書写</v>
      </c>
      <c r="E9" s="178" t="str">
        <f>IF(B9="","",VLOOKUP(B9,'様式4・小学部（高）'!$J$17:$R$46,4,FALSE))</f>
        <v>教出</v>
      </c>
      <c r="F9" s="179" t="str">
        <f>IF(B9="","",VLOOKUP(B9,'様式4・小学部（高）'!$J$17:$R$46,5,FALSE))</f>
        <v>小学　書写　五年</v>
      </c>
      <c r="G9" s="179" t="str">
        <f>IF(B9="","",VLOOKUP(B9,'様式4・小学部（高）'!$J$17:$R$46,6,FALSE))</f>
        <v>凖</v>
      </c>
      <c r="H9" s="179" t="str">
        <f>IF(B9="","",VLOOKUP(B9,'様式4・小学部（高）'!$J$17:$R$46,7,FALSE))</f>
        <v>全</v>
      </c>
      <c r="I9" s="197" t="s">
        <v>8004</v>
      </c>
    </row>
    <row r="10" spans="1:9" ht="80.099999999999994" customHeight="1" x14ac:dyDescent="0.45">
      <c r="A10" s="176">
        <v>3</v>
      </c>
      <c r="B10" s="177" t="s">
        <v>7822</v>
      </c>
      <c r="C10" s="178" t="str">
        <f>IF(B10="","",VLOOKUP(B10,'様式4・小学部（高）'!$J$17:$R$46,2,FALSE))</f>
        <v>社会</v>
      </c>
      <c r="D10" s="178" t="str">
        <f>IF(B10="","",VLOOKUP(B10,'様式4・小学部（高）'!$J$17:$R$46,3,FALSE))</f>
        <v>社会</v>
      </c>
      <c r="E10" s="178" t="str">
        <f>IF(B10="","",VLOOKUP(B10,'様式4・小学部（高）'!$J$17:$R$46,4,FALSE))</f>
        <v>日文</v>
      </c>
      <c r="F10" s="179" t="str">
        <f>IF(B10="","",VLOOKUP(B10,'様式4・小学部（高）'!$J$17:$R$46,5,FALSE))</f>
        <v>小学社会　５年</v>
      </c>
      <c r="G10" s="179" t="str">
        <f>IF(B10="","",VLOOKUP(B10,'様式4・小学部（高）'!$J$17:$R$46,6,FALSE))</f>
        <v>凖</v>
      </c>
      <c r="H10" s="179" t="str">
        <f>IF(B10="","",VLOOKUP(B10,'様式4・小学部（高）'!$J$17:$R$46,7,FALSE))</f>
        <v>全</v>
      </c>
      <c r="I10" s="197" t="s">
        <v>8004</v>
      </c>
    </row>
    <row r="11" spans="1:9" ht="80.099999999999994" customHeight="1" x14ac:dyDescent="0.45">
      <c r="A11" s="176">
        <v>4</v>
      </c>
      <c r="B11" s="177" t="s">
        <v>7824</v>
      </c>
      <c r="C11" s="178" t="str">
        <f>IF(B11="","",VLOOKUP(B11,'様式4・小学部（高）'!$J$17:$R$46,2,FALSE))</f>
        <v>算数</v>
      </c>
      <c r="D11" s="178" t="str">
        <f>IF(B11="","",VLOOKUP(B11,'様式4・小学部（高）'!$J$17:$R$46,3,FALSE))</f>
        <v>算数</v>
      </c>
      <c r="E11" s="178" t="str">
        <f>IF(B11="","",VLOOKUP(B11,'様式4・小学部（高）'!$J$17:$R$46,4,FALSE))</f>
        <v>東書</v>
      </c>
      <c r="F11" s="179" t="str">
        <f>IF(B11="","",VLOOKUP(B11,'様式4・小学部（高）'!$J$17:$R$46,5,FALSE))</f>
        <v>新編　新しい算数　５上　考えたことが　つながるね！
新編　新しい算数　５下　考えたことが　つながるね！</v>
      </c>
      <c r="G11" s="179" t="str">
        <f>IF(B11="","",VLOOKUP(B11,'様式4・小学部（高）'!$J$17:$R$46,6,FALSE))</f>
        <v>凖</v>
      </c>
      <c r="H11" s="179" t="str">
        <f>IF(B11="","",VLOOKUP(B11,'様式4・小学部（高）'!$J$17:$R$46,7,FALSE))</f>
        <v>全</v>
      </c>
      <c r="I11" s="197" t="s">
        <v>8004</v>
      </c>
    </row>
    <row r="12" spans="1:9" ht="80.099999999999994" customHeight="1" x14ac:dyDescent="0.45">
      <c r="A12" s="176">
        <v>5</v>
      </c>
      <c r="B12" s="177" t="s">
        <v>7825</v>
      </c>
      <c r="C12" s="178" t="str">
        <f>IF(B12="","",VLOOKUP(B12,'様式4・小学部（高）'!$J$17:$R$46,2,FALSE))</f>
        <v>理科</v>
      </c>
      <c r="D12" s="178" t="str">
        <f>IF(B12="","",VLOOKUP(B12,'様式4・小学部（高）'!$J$17:$R$46,3,FALSE))</f>
        <v>理科</v>
      </c>
      <c r="E12" s="178" t="str">
        <f>IF(B12="","",VLOOKUP(B12,'様式4・小学部（高）'!$J$17:$R$46,4,FALSE))</f>
        <v>啓林館</v>
      </c>
      <c r="F12" s="179" t="str">
        <f>IF(B12="","",VLOOKUP(B12,'様式4・小学部（高）'!$J$17:$R$46,5,FALSE))</f>
        <v>わくわく理科　５</v>
      </c>
      <c r="G12" s="179" t="str">
        <f>IF(B12="","",VLOOKUP(B12,'様式4・小学部（高）'!$J$17:$R$46,6,FALSE))</f>
        <v>凖</v>
      </c>
      <c r="H12" s="179" t="str">
        <f>IF(B12="","",VLOOKUP(B12,'様式4・小学部（高）'!$J$17:$R$46,7,FALSE))</f>
        <v>全</v>
      </c>
      <c r="I12" s="197" t="s">
        <v>8004</v>
      </c>
    </row>
    <row r="13" spans="1:9" ht="80.099999999999994" customHeight="1" x14ac:dyDescent="0.45">
      <c r="A13" s="176">
        <v>6</v>
      </c>
      <c r="B13" s="177" t="s">
        <v>7826</v>
      </c>
      <c r="C13" s="178" t="str">
        <f>IF(B13="","",VLOOKUP(B13,'様式4・小学部（高）'!$J$17:$R$46,2,FALSE))</f>
        <v>音楽</v>
      </c>
      <c r="D13" s="178" t="str">
        <f>IF(B13="","",VLOOKUP(B13,'様式4・小学部（高）'!$J$17:$R$46,3,FALSE))</f>
        <v>音楽</v>
      </c>
      <c r="E13" s="178" t="str">
        <f>IF(B13="","",VLOOKUP(B13,'様式4・小学部（高）'!$J$17:$R$46,4,FALSE))</f>
        <v>教芸</v>
      </c>
      <c r="F13" s="179" t="str">
        <f>IF(B13="","",VLOOKUP(B13,'様式4・小学部（高）'!$J$17:$R$46,5,FALSE))</f>
        <v>小学生の音楽　５</v>
      </c>
      <c r="G13" s="179" t="str">
        <f>IF(B13="","",VLOOKUP(B13,'様式4・小学部（高）'!$J$17:$R$46,6,FALSE))</f>
        <v>凖</v>
      </c>
      <c r="H13" s="179" t="str">
        <f>IF(B13="","",VLOOKUP(B13,'様式4・小学部（高）'!$J$17:$R$46,7,FALSE))</f>
        <v>全</v>
      </c>
      <c r="I13" s="197" t="s">
        <v>8004</v>
      </c>
    </row>
    <row r="14" spans="1:9" ht="80.099999999999994" customHeight="1" x14ac:dyDescent="0.45">
      <c r="A14" s="176">
        <v>7</v>
      </c>
      <c r="B14" s="177" t="s">
        <v>7827</v>
      </c>
      <c r="C14" s="178" t="str">
        <f>IF(B14="","",VLOOKUP(B14,'様式4・小学部（高）'!$J$17:$R$46,2,FALSE))</f>
        <v>図画
工作</v>
      </c>
      <c r="D14" s="178" t="str">
        <f>IF(B14="","",VLOOKUP(B14,'様式4・小学部（高）'!$J$17:$R$46,3,FALSE))</f>
        <v>図工</v>
      </c>
      <c r="E14" s="178" t="str">
        <f>IF(B14="","",VLOOKUP(B14,'様式4・小学部（高）'!$J$17:$R$46,4,FALSE))</f>
        <v>開隆堂</v>
      </c>
      <c r="F14" s="179" t="str">
        <f>IF(B14="","",VLOOKUP(B14,'様式4・小学部（高）'!$J$17:$R$46,5,FALSE))</f>
        <v>図画工作５・６上　_x000D_心をひらいて
図画工作５・６下　_x000D_つながる思い</v>
      </c>
      <c r="G14" s="179" t="str">
        <f>IF(B14="","",VLOOKUP(B14,'様式4・小学部（高）'!$J$17:$R$46,6,FALSE))</f>
        <v>凖</v>
      </c>
      <c r="H14" s="179" t="str">
        <f>IF(B14="","",VLOOKUP(B14,'様式4・小学部（高）'!$J$17:$R$46,7,FALSE))</f>
        <v>全</v>
      </c>
      <c r="I14" s="197" t="s">
        <v>8004</v>
      </c>
    </row>
    <row r="15" spans="1:9" ht="80.099999999999994" customHeight="1" x14ac:dyDescent="0.45">
      <c r="A15" s="176">
        <v>8</v>
      </c>
      <c r="B15" s="177" t="s">
        <v>7828</v>
      </c>
      <c r="C15" s="178" t="str">
        <f>IF(B15="","",VLOOKUP(B15,'様式4・小学部（高）'!$J$17:$R$46,2,FALSE))</f>
        <v>家庭</v>
      </c>
      <c r="D15" s="178" t="str">
        <f>IF(B15="","",VLOOKUP(B15,'様式4・小学部（高）'!$J$17:$R$46,3,FALSE))</f>
        <v>家庭</v>
      </c>
      <c r="E15" s="178" t="str">
        <f>IF(B15="","",VLOOKUP(B15,'様式4・小学部（高）'!$J$17:$R$46,4,FALSE))</f>
        <v>東書</v>
      </c>
      <c r="F15" s="179" t="str">
        <f>IF(B15="","",VLOOKUP(B15,'様式4・小学部（高）'!$J$17:$R$46,5,FALSE))</f>
        <v>新編　新しい家庭　５・６　私がつくる　みんなでつくる　明日をつくる</v>
      </c>
      <c r="G15" s="179" t="str">
        <f>IF(B15="","",VLOOKUP(B15,'様式4・小学部（高）'!$J$17:$R$46,6,FALSE))</f>
        <v>凖</v>
      </c>
      <c r="H15" s="179" t="str">
        <f>IF(B15="","",VLOOKUP(B15,'様式4・小学部（高）'!$J$17:$R$46,7,FALSE))</f>
        <v>全</v>
      </c>
      <c r="I15" s="197" t="s">
        <v>8004</v>
      </c>
    </row>
    <row r="16" spans="1:9" ht="80.099999999999994" customHeight="1" x14ac:dyDescent="0.45">
      <c r="A16" s="176">
        <v>9</v>
      </c>
      <c r="B16" s="177" t="s">
        <v>7829</v>
      </c>
      <c r="C16" s="178" t="str">
        <f>IF(B16="","",VLOOKUP(B16,'様式4・小学部（高）'!$J$17:$R$46,2,FALSE))</f>
        <v>体育</v>
      </c>
      <c r="D16" s="178" t="str">
        <f>IF(B16="","",VLOOKUP(B16,'様式4・小学部（高）'!$J$17:$R$46,3,FALSE))</f>
        <v>保健</v>
      </c>
      <c r="E16" s="178" t="str">
        <f>IF(B16="","",VLOOKUP(B16,'様式4・小学部（高）'!$J$17:$R$46,4,FALSE))</f>
        <v>光文</v>
      </c>
      <c r="F16" s="179" t="str">
        <f>IF(B16="","",VLOOKUP(B16,'様式4・小学部（高）'!$J$17:$R$46,5,FALSE))</f>
        <v>小学保健　５・６年</v>
      </c>
      <c r="G16" s="179" t="str">
        <f>IF(B16="","",VLOOKUP(B16,'様式4・小学部（高）'!$J$17:$R$46,6,FALSE))</f>
        <v>凖</v>
      </c>
      <c r="H16" s="179" t="str">
        <f>IF(B16="","",VLOOKUP(B16,'様式4・小学部（高）'!$J$17:$R$46,7,FALSE))</f>
        <v>全</v>
      </c>
      <c r="I16" s="197" t="s">
        <v>8004</v>
      </c>
    </row>
    <row r="17" spans="1:9" ht="80.099999999999994" customHeight="1" x14ac:dyDescent="0.45">
      <c r="A17" s="176">
        <v>10</v>
      </c>
      <c r="B17" s="177" t="s">
        <v>7830</v>
      </c>
      <c r="C17" s="310" t="str">
        <f>IF(B17="","",VLOOKUP(B17,'様式4・小学部（高）'!$J$17:$R$46,2,FALSE))</f>
        <v>外国語</v>
      </c>
      <c r="D17" s="178" t="str">
        <f>IF(B17="","",VLOOKUP(B17,'様式4・小学部（高）'!$J$17:$R$46,3,FALSE))</f>
        <v>英語</v>
      </c>
      <c r="E17" s="178" t="str">
        <f>IF(B17="","",VLOOKUP(B17,'様式4・小学部（高）'!$J$17:$R$46,4,FALSE))</f>
        <v>光村</v>
      </c>
      <c r="F17" s="179" t="str">
        <f>IF(B17="","",VLOOKUP(B17,'様式4・小学部（高）'!$J$17:$R$46,5,FALSE))</f>
        <v>Here We Go! 5</v>
      </c>
      <c r="G17" s="179" t="str">
        <f>IF(B17="","",VLOOKUP(B17,'様式4・小学部（高）'!$J$17:$R$46,6,FALSE))</f>
        <v>凖</v>
      </c>
      <c r="H17" s="179" t="str">
        <f>IF(B17="","",VLOOKUP(B17,'様式4・小学部（高）'!$J$17:$R$46,7,FALSE))</f>
        <v>全</v>
      </c>
      <c r="I17" s="197" t="s">
        <v>8004</v>
      </c>
    </row>
    <row r="18" spans="1:9" ht="80.099999999999994" customHeight="1" x14ac:dyDescent="0.45">
      <c r="A18" s="176">
        <v>11</v>
      </c>
      <c r="B18" s="177" t="s">
        <v>7831</v>
      </c>
      <c r="C18" s="178" t="str">
        <f>IF(B18="","",VLOOKUP(B18,'様式4・小学部（高）'!$J$17:$R$46,2,FALSE))</f>
        <v>道徳</v>
      </c>
      <c r="D18" s="178" t="str">
        <f>IF(B18="","",VLOOKUP(B18,'様式4・小学部（高）'!$J$17:$R$46,3,FALSE))</f>
        <v>道徳</v>
      </c>
      <c r="E18" s="178" t="str">
        <f>IF(B18="","",VLOOKUP(B18,'様式4・小学部（高）'!$J$17:$R$46,4,FALSE))</f>
        <v>光村</v>
      </c>
      <c r="F18" s="179" t="str">
        <f>IF(B18="","",VLOOKUP(B18,'様式4・小学部（高）'!$J$17:$R$46,5,FALSE))</f>
        <v>道徳　５　きみが いちばん ひかるとき</v>
      </c>
      <c r="G18" s="179" t="str">
        <f>IF(B18="","",VLOOKUP(B18,'様式4・小学部（高）'!$J$17:$R$46,6,FALSE))</f>
        <v>凖</v>
      </c>
      <c r="H18" s="179" t="str">
        <f>IF(B18="","",VLOOKUP(B18,'様式4・小学部（高）'!$J$17:$R$46,7,FALSE))</f>
        <v>全</v>
      </c>
      <c r="I18" s="197" t="s">
        <v>8004</v>
      </c>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堺咲花病院分教室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99" t="s">
        <v>7944</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IF(B8="","",VLOOKUP(B8,'様式4・小学部（高）'!$J$17:$R$46,2,FALSE))</f>
        <v/>
      </c>
      <c r="D8" s="386" t="str">
        <f>IF(B8="","",VLOOKUP(B8,'様式4・小学部（高）'!$J$17:$R$46,3,FALSE))</f>
        <v/>
      </c>
      <c r="E8" s="166" t="str">
        <f>IF(B8="","",VLOOKUP(B8,'様式4・小学部（高）'!$A$17:$I$46,4,FALSE))</f>
        <v/>
      </c>
      <c r="F8" s="167" t="str">
        <f>IF(B8="","",VLOOKUP(B8,'様式4・小学部（高）'!$J$17:$R$46,5,FALSE))</f>
        <v/>
      </c>
      <c r="G8" s="389" t="str">
        <f>IF(B8="","",VLOOKUP(B8,'様式4・小学部（高）'!$J$17:$R$46,7,FALSE))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IF(B11="","",VLOOKUP(B11,'様式4・小学部（高）'!$J$17:$R$46,2,FALSE))</f>
        <v/>
      </c>
      <c r="D11" s="386" t="str">
        <f>IF(B11="","",VLOOKUP(B11,'様式4・小学部（高）'!$J$17:$R$46,3,FALSE))</f>
        <v/>
      </c>
      <c r="E11" s="166" t="str">
        <f>IF(B11="","",VLOOKUP(B11,'様式4・小学部（高）'!$J$17:$R$46,4,FALSE))</f>
        <v/>
      </c>
      <c r="F11" s="167" t="str">
        <f>IF(B11="","",VLOOKUP(B11,'様式4・小学部（高）'!$J$17:$R$46,5,FALSE))</f>
        <v/>
      </c>
      <c r="G11" s="389" t="str">
        <f>IF(B11="","",VLOOKUP(B11,'様式4・小学部（高）'!$J$17:$R$46,7,FALSE))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IF(B14="","",VLOOKUP(B14,'様式4・小学部（高）'!$J$17:$R$46,2,FALSE))</f>
        <v/>
      </c>
      <c r="D14" s="386" t="str">
        <f>IF(B14="","",VLOOKUP(B14,'様式4・小学部（高）'!$J$17:$R$46,3,FALSE))</f>
        <v/>
      </c>
      <c r="E14" s="166" t="str">
        <f>IF(B14="","",VLOOKUP(B14,'様式4・小学部（高）'!$J$17:$R$46,4,FALSE))</f>
        <v/>
      </c>
      <c r="F14" s="167" t="str">
        <f>IF(B14="","",VLOOKUP(B14,'様式4・小学部（高）'!$J$17:$R$46,5,FALSE))</f>
        <v/>
      </c>
      <c r="G14" s="389" t="str">
        <f>IF(B14="","",VLOOKUP(B14,'様式4・小学部（高）'!$J$17:$R$46,7,FALSE))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IF(B17="","",VLOOKUP(B17,'様式4・小学部（高）'!$J$17:$R$46,2,FALSE))</f>
        <v/>
      </c>
      <c r="D17" s="386" t="str">
        <f>IF(B17="","",VLOOKUP(B17,'様式4・小学部（高）'!$J$17:$R$46,3,FALSE))</f>
        <v/>
      </c>
      <c r="E17" s="166" t="str">
        <f>IF(B17="","",VLOOKUP(B17,'様式4・小学部（高）'!$J$17:$R$46,4,FALSE))</f>
        <v/>
      </c>
      <c r="F17" s="167" t="str">
        <f>IF(B17="","",VLOOKUP(B17,'様式4・小学部（高）'!$J$17:$R$46,5,FALSE))</f>
        <v/>
      </c>
      <c r="G17" s="389" t="str">
        <f>IF(B17="","",VLOOKUP(B17,'様式4・小学部（高）'!$J$17:$R$46,7,FALSE))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IF(B20="","",VLOOKUP(B20,'様式4・小学部（高）'!$J$17:$R$46,2,FALSE))</f>
        <v/>
      </c>
      <c r="D20" s="386" t="str">
        <f>IF(B20="","",VLOOKUP(B20,'様式4・小学部（高）'!$J$17:$R$46,3,FALSE))</f>
        <v/>
      </c>
      <c r="E20" s="166" t="str">
        <f>IF(B20="","",VLOOKUP(B20,'様式4・小学部（高）'!$J$17:$R$46,4,FALSE))</f>
        <v/>
      </c>
      <c r="F20" s="167" t="str">
        <f>IF(B20="","",VLOOKUP(B20,'様式4・小学部（高）'!$J$17:$R$46,5,FALSE))</f>
        <v/>
      </c>
      <c r="G20" s="389" t="str">
        <f>IF(B20="","",VLOOKUP(B20,'様式4・小学部（高）'!$J$17:$R$46,7,FALSE))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IF(B23="","",VLOOKUP(B23,'様式4・小学部（高）'!$J$17:$R$46,2,FALSE))</f>
        <v/>
      </c>
      <c r="D23" s="386" t="str">
        <f>IF(B23="","",VLOOKUP(B23,'様式4・小学部（高）'!$J$17:$R$46,3,FALSE))</f>
        <v/>
      </c>
      <c r="E23" s="166" t="str">
        <f>IF(B23="","",VLOOKUP(B23,'様式4・小学部（高）'!$J$17:$R$46,4,FALSE))</f>
        <v/>
      </c>
      <c r="F23" s="167" t="str">
        <f>IF(B23="","",VLOOKUP(B23,'様式4・小学部（高）'!$J$17:$R$46,5,FALSE))</f>
        <v/>
      </c>
      <c r="G23" s="389" t="str">
        <f>IF(B23="","",VLOOKUP(B23,'様式4・小学部（高）'!$J$17:$R$46,7,FALSE))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IF(B26="","",VLOOKUP(B26,'様式4・小学部（高）'!$J$17:$R$46,2,FALSE))</f>
        <v/>
      </c>
      <c r="D26" s="386" t="str">
        <f>IF(B26="","",VLOOKUP(B26,'様式4・小学部（高）'!$J$17:$R$46,3,FALSE))</f>
        <v/>
      </c>
      <c r="E26" s="166" t="str">
        <f>IF(B26="","",VLOOKUP(B26,'様式4・小学部（高）'!$J$17:$R$46,4,FALSE))</f>
        <v/>
      </c>
      <c r="F26" s="167" t="str">
        <f>IF(B26="","",VLOOKUP(B26,'様式4・小学部（高）'!$J$17:$R$46,5,FALSE))</f>
        <v/>
      </c>
      <c r="G26" s="389" t="str">
        <f>IF(B26="","",VLOOKUP(B26,'様式4・小学部（高）'!$J$17:$R$46,7,FALSE))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IF(B29="","",VLOOKUP(B29,'様式4・小学部（高）'!$J$17:$R$46,2,FALSE))</f>
        <v/>
      </c>
      <c r="D29" s="386" t="str">
        <f>IF(B29="","",VLOOKUP(B29,'様式4・小学部（高）'!$J$17:$R$46,3,FALSE))</f>
        <v/>
      </c>
      <c r="E29" s="166" t="str">
        <f>IF(B29="","",VLOOKUP(B29,'様式4・小学部（高）'!$J$17:$R$46,4,FALSE))</f>
        <v/>
      </c>
      <c r="F29" s="167" t="str">
        <f>IF(B29="","",VLOOKUP(B29,'様式4・小学部（高）'!$J$17:$R$46,5,FALSE))</f>
        <v/>
      </c>
      <c r="G29" s="389" t="str">
        <f>IF(B29="","",VLOOKUP(B29,'様式4・小学部（高）'!$J$17:$R$46,7,FALSE))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IF(B32="","",VLOOKUP(B32,'様式4・小学部（高）'!$J$17:$R$46,2,FALSE))</f>
        <v/>
      </c>
      <c r="D32" s="386" t="str">
        <f>IF(B32="","",VLOOKUP(B32,'様式4・小学部（高）'!$J$17:$R$46,3,FALSE))</f>
        <v/>
      </c>
      <c r="E32" s="166" t="str">
        <f>IF(B32="","",VLOOKUP(B32,'様式4・小学部（高）'!$J$17:$R$46,4,FALSE))</f>
        <v/>
      </c>
      <c r="F32" s="167" t="str">
        <f>IF(B32="","",VLOOKUP(B32,'様式4・小学部（高）'!$J$17:$R$46,5,FALSE))</f>
        <v/>
      </c>
      <c r="G32" s="389" t="str">
        <f>IF(B32="","",VLOOKUP(B32,'様式4・小学部（高）'!$J$17:$R$46,7,FALSE))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IF(B35="","",VLOOKUP(B35,'様式4・小学部（高）'!$J$17:$R$46,2,FALSE))</f>
        <v/>
      </c>
      <c r="D35" s="386" t="str">
        <f>IF(B35="","",VLOOKUP(B35,'様式4・小学部（高）'!$J$17:$R$46,3,FALSE))</f>
        <v/>
      </c>
      <c r="E35" s="166" t="str">
        <f>IF(B35="","",VLOOKUP(B35,'様式4・小学部（高）'!$J$17:$R$46,4,FALSE))</f>
        <v/>
      </c>
      <c r="F35" s="167" t="str">
        <f>IF(B35="","",VLOOKUP(B35,'様式4・小学部（高）'!$J$17:$R$46,5,FALSE))</f>
        <v/>
      </c>
      <c r="G35" s="389" t="str">
        <f>IF(B35="","",VLOOKUP(B35,'様式4・小学部（高）'!$J$17:$R$46,7,FALSE))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IF(B38="","",VLOOKUP(B38,'様式4・小学部（高）'!$J$17:$R$46,2,FALSE))</f>
        <v/>
      </c>
      <c r="D38" s="386" t="str">
        <f>IF(B38="","",VLOOKUP(B38,'様式4・小学部（高）'!$J$17:$R$46,3,FALSE))</f>
        <v/>
      </c>
      <c r="E38" s="166" t="str">
        <f>IF(B38="","",VLOOKUP(B38,'様式4・小学部（高）'!$J$17:$R$46,4,FALSE))</f>
        <v/>
      </c>
      <c r="F38" s="167" t="str">
        <f>IF(B38="","",VLOOKUP(B38,'様式4・小学部（高）'!$J$17:$R$46,5,FALSE))</f>
        <v/>
      </c>
      <c r="G38" s="389" t="str">
        <f>IF(B38="","",VLOOKUP(B38,'様式4・小学部（高）'!$J$17:$R$46,7,FALSE))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IF(B41="","",VLOOKUP(B41,'様式4・小学部（高）'!$J$17:$R$46,2,FALSE))</f>
        <v/>
      </c>
      <c r="D41" s="386" t="str">
        <f>IF(B41="","",VLOOKUP(B41,'様式4・小学部（高）'!$J$17:$R$46,3,FALSE))</f>
        <v/>
      </c>
      <c r="E41" s="166" t="str">
        <f>IF(B41="","",VLOOKUP(B41,'様式4・小学部（高）'!$J$17:$R$46,4,FALSE))</f>
        <v/>
      </c>
      <c r="F41" s="167" t="str">
        <f>IF(B41="","",VLOOKUP(B41,'様式4・小学部（高）'!$J$17:$R$46,5,FALSE))</f>
        <v/>
      </c>
      <c r="G41" s="389" t="str">
        <f>IF(B41="","",VLOOKUP(B41,'様式4・小学部（高）'!$J$17:$R$46,7,FALSE))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IF(B44="","",VLOOKUP(B44,'様式4・小学部（高）'!$J$17:$R$46,2,FALSE))</f>
        <v/>
      </c>
      <c r="D44" s="386" t="str">
        <f>IF(B44="","",VLOOKUP(B44,'様式4・小学部（高）'!$J$17:$R$46,3,FALSE))</f>
        <v/>
      </c>
      <c r="E44" s="166" t="str">
        <f>IF(B44="","",VLOOKUP(B44,'様式4・小学部（高）'!$J$17:$R$46,4,FALSE))</f>
        <v/>
      </c>
      <c r="F44" s="167" t="str">
        <f>IF(B44="","",VLOOKUP(B44,'様式4・小学部（高）'!$J$17:$R$46,5,FALSE))</f>
        <v/>
      </c>
      <c r="G44" s="389" t="str">
        <f>IF(B44="","",VLOOKUP(B44,'様式4・小学部（高）'!$J$17:$R$46,7,FALSE))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IF(B47="","",VLOOKUP(B47,'様式4・小学部（高）'!$J$17:$R$46,2,FALSE))</f>
        <v/>
      </c>
      <c r="D47" s="386" t="str">
        <f>IF(B47="","",VLOOKUP(B47,'様式4・小学部（高）'!$J$17:$R$46,3,FALSE))</f>
        <v/>
      </c>
      <c r="E47" s="166" t="str">
        <f>IF(B47="","",VLOOKUP(B47,'様式4・小学部（高）'!$J$17:$R$46,4,FALSE))</f>
        <v/>
      </c>
      <c r="F47" s="167" t="str">
        <f>IF(B47="","",VLOOKUP(B47,'様式4・小学部（高）'!$J$17:$R$46,5,FALSE))</f>
        <v/>
      </c>
      <c r="G47" s="389" t="str">
        <f>IF(B47="","",VLOOKUP(B47,'様式4・小学部（高）'!$J$17:$R$46,7,FALSE))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IF(B50="","",VLOOKUP(B50,'様式4・小学部（高）'!$J$17:$R$46,2,FALSE))</f>
        <v/>
      </c>
      <c r="D50" s="386" t="str">
        <f>IF(B50="","",VLOOKUP(B50,'様式4・小学部（高）'!$J$17:$R$46,3,FALSE))</f>
        <v/>
      </c>
      <c r="E50" s="166" t="str">
        <f>IF(B50="","",VLOOKUP(B50,'様式4・小学部（高）'!$J$17:$R$46,4,FALSE))</f>
        <v/>
      </c>
      <c r="F50" s="167" t="str">
        <f>IF(B50="","",VLOOKUP(B50,'様式4・小学部（高）'!$J$17:$R$46,5,FALSE))</f>
        <v/>
      </c>
      <c r="G50" s="389" t="str">
        <f>IF(B50="","",VLOOKUP(B50,'様式4・小学部（高）'!$J$17:$R$46,7,FALSE))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93"/>
      <c r="G1" s="393"/>
      <c r="H1" s="393"/>
      <c r="I1" s="393"/>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5"/>
      <c r="E3" s="285"/>
      <c r="F3" s="385" t="str">
        <f>様式３・小４!F3</f>
        <v>学校名　　　大阪府立羽曳野支援学校　堺咲花病院分教室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7945</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IF(B8="","",VLOOKUP(B8,'様式4・小学部（高）'!$S$17:$AA$46,2,FALSE))</f>
        <v>国語</v>
      </c>
      <c r="D8" s="180" t="str">
        <f>IF(B8="","",VLOOKUP(B8,'様式4・小学部（高）'!$S$17:$AA$46,3,FALSE))</f>
        <v>国語</v>
      </c>
      <c r="E8" s="178" t="str">
        <f>IF(B8="","",VLOOKUP(B8,'様式4・小学部（高）'!$S$17:$AA$46,4,FALSE))</f>
        <v>光村</v>
      </c>
      <c r="F8" s="179" t="str">
        <f>IF(B8="","",VLOOKUP(B8,'様式4・小学部（高）'!$S$17:$AA$46,5,FALSE))</f>
        <v xml:space="preserve">国語六　創造
</v>
      </c>
      <c r="G8" s="181" t="str">
        <f>IF(B8="","",VLOOKUP(B8,'様式4・小学部（高）'!$S$17:$AA$46,6,FALSE))</f>
        <v>凖</v>
      </c>
      <c r="H8" s="181" t="str">
        <f>IF(B8="","",VLOOKUP(B8,'様式4・小学部（高）'!$S$17:$AA$46,7,FALSE))</f>
        <v>全</v>
      </c>
      <c r="I8" s="197" t="s">
        <v>8004</v>
      </c>
    </row>
    <row r="9" spans="1:9" ht="80.099999999999994" customHeight="1" x14ac:dyDescent="0.45">
      <c r="A9" s="176">
        <v>2</v>
      </c>
      <c r="B9" s="177" t="s">
        <v>7881</v>
      </c>
      <c r="C9" s="180" t="str">
        <f>IF(B9="","",VLOOKUP(B9,'様式4・小学部（高）'!$S$17:$AA$46,2,FALSE))</f>
        <v>国語</v>
      </c>
      <c r="D9" s="180" t="str">
        <f>IF(B9="","",VLOOKUP(B9,'様式4・小学部（高）'!$S$17:$AA$46,3,FALSE))</f>
        <v>書写</v>
      </c>
      <c r="E9" s="178" t="str">
        <f>IF(B9="","",VLOOKUP(B9,'様式4・小学部（高）'!$S$17:$AA$46,4,FALSE))</f>
        <v>教出</v>
      </c>
      <c r="F9" s="179" t="str">
        <f>IF(B9="","",VLOOKUP(B9,'様式4・小学部（高）'!$S$17:$AA$46,5,FALSE))</f>
        <v xml:space="preserve">小学　書写　六年
</v>
      </c>
      <c r="G9" s="181" t="str">
        <f>IF(B9="","",VLOOKUP(B9,'様式4・小学部（高）'!$S$17:$AA$46,6,FALSE))</f>
        <v>凖</v>
      </c>
      <c r="H9" s="181" t="str">
        <f>IF(B9="","",VLOOKUP(B9,'様式4・小学部（高）'!$S$17:$AA$46,7,FALSE))</f>
        <v>全</v>
      </c>
      <c r="I9" s="197" t="s">
        <v>8004</v>
      </c>
    </row>
    <row r="10" spans="1:9" ht="80.099999999999994" customHeight="1" x14ac:dyDescent="0.45">
      <c r="A10" s="176">
        <v>3</v>
      </c>
      <c r="B10" s="177" t="s">
        <v>7882</v>
      </c>
      <c r="C10" s="180" t="str">
        <f>IF(B10="","",VLOOKUP(B10,'様式4・小学部（高）'!$S$17:$AA$46,2,FALSE))</f>
        <v>社会</v>
      </c>
      <c r="D10" s="180" t="str">
        <f>IF(B10="","",VLOOKUP(B10,'様式4・小学部（高）'!$S$17:$AA$46,3,FALSE))</f>
        <v>社会</v>
      </c>
      <c r="E10" s="178" t="str">
        <f>IF(B10="","",VLOOKUP(B10,'様式4・小学部（高）'!$S$17:$AA$46,4,FALSE))</f>
        <v>日文</v>
      </c>
      <c r="F10" s="179" t="str">
        <f>IF(B10="","",VLOOKUP(B10,'様式4・小学部（高）'!$S$17:$AA$46,5,FALSE))</f>
        <v xml:space="preserve">小学社会　６年
</v>
      </c>
      <c r="G10" s="181" t="str">
        <f>IF(B10="","",VLOOKUP(B10,'様式4・小学部（高）'!$S$17:$AA$46,6,FALSE))</f>
        <v>凖</v>
      </c>
      <c r="H10" s="181" t="str">
        <f>IF(B10="","",VLOOKUP(B10,'様式4・小学部（高）'!$S$17:$AA$46,7,FALSE))</f>
        <v>全</v>
      </c>
      <c r="I10" s="197" t="s">
        <v>8004</v>
      </c>
    </row>
    <row r="11" spans="1:9" ht="80.099999999999994" customHeight="1" x14ac:dyDescent="0.45">
      <c r="A11" s="176">
        <v>4</v>
      </c>
      <c r="B11" s="177" t="s">
        <v>7884</v>
      </c>
      <c r="C11" s="180" t="str">
        <f>IF(B11="","",VLOOKUP(B11,'様式4・小学部（高）'!$S$17:$AA$46,2,FALSE))</f>
        <v>算数</v>
      </c>
      <c r="D11" s="180" t="str">
        <f>IF(B11="","",VLOOKUP(B11,'様式4・小学部（高）'!$S$17:$AA$46,3,FALSE))</f>
        <v>算数</v>
      </c>
      <c r="E11" s="178" t="str">
        <f>IF(B11="","",VLOOKUP(B11,'様式4・小学部（高）'!$S$17:$AA$46,4,FALSE))</f>
        <v>東書</v>
      </c>
      <c r="F11" s="179" t="str">
        <f>IF(B11="","",VLOOKUP(B11,'様式4・小学部（高）'!$S$17:$AA$46,5,FALSE))</f>
        <v xml:space="preserve">新編　新しい算数　６　数学へジャンプ！
</v>
      </c>
      <c r="G11" s="181" t="str">
        <f>IF(B11="","",VLOOKUP(B11,'様式4・小学部（高）'!$S$17:$AA$46,6,FALSE))</f>
        <v>凖</v>
      </c>
      <c r="H11" s="181" t="str">
        <f>IF(B11="","",VLOOKUP(B11,'様式4・小学部（高）'!$S$17:$AA$46,7,FALSE))</f>
        <v>全</v>
      </c>
      <c r="I11" s="197" t="s">
        <v>8004</v>
      </c>
    </row>
    <row r="12" spans="1:9" ht="80.099999999999994" customHeight="1" x14ac:dyDescent="0.45">
      <c r="A12" s="176">
        <v>5</v>
      </c>
      <c r="B12" s="177" t="s">
        <v>7885</v>
      </c>
      <c r="C12" s="180" t="str">
        <f>IF(B12="","",VLOOKUP(B12,'様式4・小学部（高）'!$S$17:$AA$46,2,FALSE))</f>
        <v>理科</v>
      </c>
      <c r="D12" s="180" t="str">
        <f>IF(B12="","",VLOOKUP(B12,'様式4・小学部（高）'!$S$17:$AA$46,3,FALSE))</f>
        <v>理科</v>
      </c>
      <c r="E12" s="178" t="str">
        <f>IF(B12="","",VLOOKUP(B12,'様式4・小学部（高）'!$S$17:$AA$46,4,FALSE))</f>
        <v>啓林館</v>
      </c>
      <c r="F12" s="179" t="str">
        <f>IF(B12="","",VLOOKUP(B12,'様式4・小学部（高）'!$S$17:$AA$46,5,FALSE))</f>
        <v xml:space="preserve">わくわく理科　６
</v>
      </c>
      <c r="G12" s="181" t="str">
        <f>IF(B12="","",VLOOKUP(B12,'様式4・小学部（高）'!$S$17:$AA$46,6,FALSE))</f>
        <v>凖</v>
      </c>
      <c r="H12" s="181" t="str">
        <f>IF(B12="","",VLOOKUP(B12,'様式4・小学部（高）'!$S$17:$AA$46,7,FALSE))</f>
        <v>全</v>
      </c>
      <c r="I12" s="197" t="s">
        <v>8004</v>
      </c>
    </row>
    <row r="13" spans="1:9" ht="80.099999999999994" customHeight="1" x14ac:dyDescent="0.45">
      <c r="A13" s="176">
        <v>6</v>
      </c>
      <c r="B13" s="177" t="s">
        <v>7886</v>
      </c>
      <c r="C13" s="180" t="str">
        <f>IF(B13="","",VLOOKUP(B13,'様式4・小学部（高）'!$S$17:$AA$46,2,FALSE))</f>
        <v>音楽</v>
      </c>
      <c r="D13" s="180" t="str">
        <f>IF(B13="","",VLOOKUP(B13,'様式4・小学部（高）'!$S$17:$AA$46,3,FALSE))</f>
        <v>音楽</v>
      </c>
      <c r="E13" s="178" t="str">
        <f>IF(B13="","",VLOOKUP(B13,'様式4・小学部（高）'!$S$17:$AA$46,4,FALSE))</f>
        <v>教芸</v>
      </c>
      <c r="F13" s="179" t="str">
        <f>IF(B13="","",VLOOKUP(B13,'様式4・小学部（高）'!$S$17:$AA$46,5,FALSE))</f>
        <v xml:space="preserve">小学生の音楽　６
</v>
      </c>
      <c r="G13" s="181" t="str">
        <f>IF(B13="","",VLOOKUP(B13,'様式4・小学部（高）'!$S$17:$AA$46,6,FALSE))</f>
        <v>凖</v>
      </c>
      <c r="H13" s="181" t="str">
        <f>IF(B13="","",VLOOKUP(B13,'様式4・小学部（高）'!$S$17:$AA$46,7,FALSE))</f>
        <v>全</v>
      </c>
      <c r="I13" s="197" t="s">
        <v>8004</v>
      </c>
    </row>
    <row r="14" spans="1:9" ht="80.099999999999994" customHeight="1" x14ac:dyDescent="0.45">
      <c r="A14" s="176">
        <v>7</v>
      </c>
      <c r="B14" s="177" t="s">
        <v>7890</v>
      </c>
      <c r="C14" s="180" t="str">
        <f>IF(B14="","",VLOOKUP(B14,'様式4・小学部（高）'!$S$17:$AA$46,2,FALSE))</f>
        <v>外国語</v>
      </c>
      <c r="D14" s="180" t="str">
        <f>IF(B14="","",VLOOKUP(B14,'様式4・小学部（高）'!$S$17:$AA$46,3,FALSE))</f>
        <v>英語</v>
      </c>
      <c r="E14" s="178" t="str">
        <f>IF(B14="","",VLOOKUP(B14,'様式4・小学部（高）'!$S$17:$AA$46,4,FALSE))</f>
        <v>光村</v>
      </c>
      <c r="F14" s="179" t="str">
        <f>IF(B14="","",VLOOKUP(B14,'様式4・小学部（高）'!$S$17:$AA$46,5,FALSE))</f>
        <v>Here We Go! 6</v>
      </c>
      <c r="G14" s="181" t="str">
        <f>IF(B14="","",VLOOKUP(B14,'様式4・小学部（高）'!$S$17:$AA$46,6,FALSE))</f>
        <v>凖</v>
      </c>
      <c r="H14" s="181" t="str">
        <f>IF(B14="","",VLOOKUP(B14,'様式4・小学部（高）'!$S$17:$AA$46,7,FALSE))</f>
        <v>全</v>
      </c>
      <c r="I14" s="197" t="s">
        <v>8004</v>
      </c>
    </row>
    <row r="15" spans="1:9" ht="80.099999999999994" customHeight="1" x14ac:dyDescent="0.45">
      <c r="A15" s="176">
        <v>8</v>
      </c>
      <c r="B15" s="177" t="s">
        <v>7891</v>
      </c>
      <c r="C15" s="180" t="str">
        <f>IF(B15="","",VLOOKUP(B15,'様式4・小学部（高）'!$S$17:$AA$46,2,FALSE))</f>
        <v>道徳</v>
      </c>
      <c r="D15" s="180" t="str">
        <f>IF(B15="","",VLOOKUP(B15,'様式4・小学部（高）'!$S$17:$AA$46,3,FALSE))</f>
        <v>道徳</v>
      </c>
      <c r="E15" s="178" t="str">
        <f>IF(B15="","",VLOOKUP(B15,'様式4・小学部（高）'!$S$17:$AA$46,4,FALSE))</f>
        <v>光村</v>
      </c>
      <c r="F15" s="179" t="str">
        <f>IF(B15="","",VLOOKUP(B15,'様式4・小学部（高）'!$S$17:$AA$46,5,FALSE))</f>
        <v xml:space="preserve">道徳　６　きみが いちばん ひかるとき
</v>
      </c>
      <c r="G15" s="181" t="str">
        <f>IF(B15="","",VLOOKUP(B15,'様式4・小学部（高）'!$S$17:$AA$46,6,FALSE))</f>
        <v>凖</v>
      </c>
      <c r="H15" s="181" t="str">
        <f>IF(B15="","",VLOOKUP(B15,'様式4・小学部（高）'!$S$17:$AA$46,7,FALSE))</f>
        <v>全</v>
      </c>
      <c r="I15" s="197" t="s">
        <v>8004</v>
      </c>
    </row>
    <row r="16" spans="1:9" ht="80.099999999999994" customHeight="1" x14ac:dyDescent="0.45">
      <c r="A16" s="176">
        <v>9</v>
      </c>
      <c r="B16" s="177"/>
      <c r="C16" s="180" t="str">
        <f>IF(B16="","",VLOOKUP(B16,'様式4・小学部（高）'!$S$17:$AA$46,2,FALSE))</f>
        <v/>
      </c>
      <c r="D16" s="180" t="str">
        <f>IF(B16="","",VLOOKUP(B16,'様式4・小学部（高）'!$S$17:$AA$46,3,FALSE))</f>
        <v/>
      </c>
      <c r="E16" s="178" t="str">
        <f>IF(B16="","",VLOOKUP(B16,'様式4・小学部（高）'!$S$17:$AA$46,4,FALSE))</f>
        <v/>
      </c>
      <c r="F16" s="179" t="str">
        <f>IF(B16="","",VLOOKUP(B16,'様式4・小学部（高）'!$S$17:$AA$46,5,FALSE))</f>
        <v/>
      </c>
      <c r="G16" s="181" t="str">
        <f>IF(B16="","",VLOOKUP(B16,'様式4・小学部（高）'!$S$17:$AA$46,6,FALSE))</f>
        <v/>
      </c>
      <c r="H16" s="181" t="str">
        <f>IF(B16="","",VLOOKUP(B16,'様式4・小学部（高）'!$S$17:$AA$46,7,FALSE))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堺咲花病院分教室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99" t="s">
        <v>7945</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IF(B8="","",VLOOKUP(B8,'様式4・小学部（高）'!$S$17:$AA$46,2,FALSE))</f>
        <v/>
      </c>
      <c r="D8" s="386" t="str">
        <f>IF(B8="","",VLOOKUP(B8,'様式4・小学部（高）'!$S$17:$AA$46,3,FALSE))</f>
        <v/>
      </c>
      <c r="E8" s="166" t="str">
        <f>IF(B8="","",VLOOKUP(B8,'様式4・小学部（高）'!$A$17:$I$46,4,FALSE))</f>
        <v/>
      </c>
      <c r="F8" s="167" t="str">
        <f>IF(B8="","",VLOOKUP(B8,'様式4・小学部（高）'!$S$17:$AA$46,5,FALSE))</f>
        <v/>
      </c>
      <c r="G8" s="389" t="str">
        <f>IF(B8="","",VLOOKUP(B8,'様式4・小学部（高）'!$S$17:$AA$46,7,FALSE))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IF(B11="","",VLOOKUP(B11,'様式4・小学部（高）'!$S$17:$AA$46,2,FALSE))</f>
        <v/>
      </c>
      <c r="D11" s="386" t="str">
        <f>IF(B11="","",VLOOKUP(B11,'様式4・小学部（高）'!$S$17:$AA$46,3,FALSE))</f>
        <v/>
      </c>
      <c r="E11" s="166" t="str">
        <f>IF(B11="","",VLOOKUP(B11,'様式4・小学部（高）'!$S$17:$AA$46,4,FALSE))</f>
        <v/>
      </c>
      <c r="F11" s="167" t="str">
        <f>IF(B11="","",VLOOKUP(B11,'様式4・小学部（高）'!$S$17:$AA$46,5,FALSE))</f>
        <v/>
      </c>
      <c r="G11" s="389" t="str">
        <f>IF(B11="","",VLOOKUP(B11,'様式4・小学部（高）'!$S$17:$AA$46,7,FALSE))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IF(B14="","",VLOOKUP(B14,'様式4・小学部（高）'!$S$17:$AA$46,2,FALSE))</f>
        <v/>
      </c>
      <c r="D14" s="386" t="str">
        <f>IF(B14="","",VLOOKUP(B14,'様式4・小学部（高）'!$S$17:$AA$46,3,FALSE))</f>
        <v/>
      </c>
      <c r="E14" s="166" t="str">
        <f>IF(B14="","",VLOOKUP(B14,'様式4・小学部（高）'!$S$17:$AA$46,4,FALSE))</f>
        <v/>
      </c>
      <c r="F14" s="167" t="str">
        <f>IF(B14="","",VLOOKUP(B14,'様式4・小学部（高）'!$S$17:$AA$46,5,FALSE))</f>
        <v/>
      </c>
      <c r="G14" s="389" t="str">
        <f>IF(B14="","",VLOOKUP(B14,'様式4・小学部（高）'!$S$17:$AA$46,7,FALSE))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IF(B17="","",VLOOKUP(B17,'様式4・小学部（高）'!$S$17:$AA$46,2,FALSE))</f>
        <v/>
      </c>
      <c r="D17" s="386" t="str">
        <f>IF(B17="","",VLOOKUP(B17,'様式4・小学部（高）'!$S$17:$AA$46,3,FALSE))</f>
        <v/>
      </c>
      <c r="E17" s="166" t="str">
        <f>IF(B17="","",VLOOKUP(B17,'様式4・小学部（高）'!$S$17:$AA$46,4,FALSE))</f>
        <v/>
      </c>
      <c r="F17" s="167" t="str">
        <f>IF(B17="","",VLOOKUP(B17,'様式4・小学部（高）'!$S$17:$AA$46,5,FALSE))</f>
        <v/>
      </c>
      <c r="G17" s="389" t="str">
        <f>IF(B17="","",VLOOKUP(B17,'様式4・小学部（高）'!$S$17:$AA$46,7,FALSE))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IF(B20="","",VLOOKUP(B20,'様式4・小学部（高）'!$S$17:$AA$46,2,FALSE))</f>
        <v/>
      </c>
      <c r="D20" s="386" t="str">
        <f>IF(B20="","",VLOOKUP(B20,'様式4・小学部（高）'!$S$17:$AA$46,3,FALSE))</f>
        <v/>
      </c>
      <c r="E20" s="166" t="str">
        <f>IF(B20="","",VLOOKUP(B20,'様式4・小学部（高）'!$S$17:$AA$46,4,FALSE))</f>
        <v/>
      </c>
      <c r="F20" s="167" t="str">
        <f>IF(B20="","",VLOOKUP(B20,'様式4・小学部（高）'!$S$17:$AA$46,5,FALSE))</f>
        <v/>
      </c>
      <c r="G20" s="389" t="str">
        <f>IF(B20="","",VLOOKUP(B20,'様式4・小学部（高）'!$S$17:$AA$46,7,FALSE))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IF(B23="","",VLOOKUP(B23,'様式4・小学部（高）'!$S$17:$AA$46,2,FALSE))</f>
        <v/>
      </c>
      <c r="D23" s="386" t="str">
        <f>IF(B23="","",VLOOKUP(B23,'様式4・小学部（高）'!$S$17:$AA$46,3,FALSE))</f>
        <v/>
      </c>
      <c r="E23" s="166" t="str">
        <f>IF(B23="","",VLOOKUP(B23,'様式4・小学部（高）'!$S$17:$AA$46,4,FALSE))</f>
        <v/>
      </c>
      <c r="F23" s="167" t="str">
        <f>IF(B23="","",VLOOKUP(B23,'様式4・小学部（高）'!$S$17:$AA$46,5,FALSE))</f>
        <v/>
      </c>
      <c r="G23" s="389" t="str">
        <f>IF(B23="","",VLOOKUP(B23,'様式4・小学部（高）'!$S$17:$AA$46,7,FALSE))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IF(B26="","",VLOOKUP(B26,'様式4・小学部（高）'!$S$17:$AA$46,2,FALSE))</f>
        <v/>
      </c>
      <c r="D26" s="386" t="str">
        <f>IF(B26="","",VLOOKUP(B26,'様式4・小学部（高）'!$S$17:$AA$46,3,FALSE))</f>
        <v/>
      </c>
      <c r="E26" s="166" t="str">
        <f>IF(B26="","",VLOOKUP(B26,'様式4・小学部（高）'!$S$17:$AA$46,4,FALSE))</f>
        <v/>
      </c>
      <c r="F26" s="167" t="str">
        <f>IF(B26="","",VLOOKUP(B26,'様式4・小学部（高）'!$S$17:$AA$46,5,FALSE))</f>
        <v/>
      </c>
      <c r="G26" s="389" t="str">
        <f>IF(B26="","",VLOOKUP(B26,'様式4・小学部（高）'!$S$17:$AA$46,7,FALSE))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IF(B29="","",VLOOKUP(B29,'様式4・小学部（高）'!$S$17:$AA$46,2,FALSE))</f>
        <v/>
      </c>
      <c r="D29" s="386" t="str">
        <f>IF(B29="","",VLOOKUP(B29,'様式4・小学部（高）'!$S$17:$AA$46,3,FALSE))</f>
        <v/>
      </c>
      <c r="E29" s="166" t="str">
        <f>IF(B29="","",VLOOKUP(B29,'様式4・小学部（高）'!$S$17:$AA$46,4,FALSE))</f>
        <v/>
      </c>
      <c r="F29" s="167" t="str">
        <f>IF(B29="","",VLOOKUP(B29,'様式4・小学部（高）'!$S$17:$AA$46,5,FALSE))</f>
        <v/>
      </c>
      <c r="G29" s="389" t="str">
        <f>IF(B29="","",VLOOKUP(B29,'様式4・小学部（高）'!$S$17:$AA$46,7,FALSE))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IF(B32="","",VLOOKUP(B32,'様式4・小学部（高）'!$S$17:$AA$46,2,FALSE))</f>
        <v/>
      </c>
      <c r="D32" s="386" t="str">
        <f>IF(B32="","",VLOOKUP(B32,'様式4・小学部（高）'!$S$17:$AA$46,3,FALSE))</f>
        <v/>
      </c>
      <c r="E32" s="166" t="str">
        <f>IF(B32="","",VLOOKUP(B32,'様式4・小学部（高）'!$S$17:$AA$46,4,FALSE))</f>
        <v/>
      </c>
      <c r="F32" s="167" t="str">
        <f>IF(B32="","",VLOOKUP(B32,'様式4・小学部（高）'!$S$17:$AA$46,5,FALSE))</f>
        <v/>
      </c>
      <c r="G32" s="389" t="str">
        <f>IF(B32="","",VLOOKUP(B32,'様式4・小学部（高）'!$S$17:$AA$46,7,FALSE))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IF(B35="","",VLOOKUP(B35,'様式4・小学部（高）'!$S$17:$AA$46,2,FALSE))</f>
        <v/>
      </c>
      <c r="D35" s="386" t="str">
        <f>IF(B35="","",VLOOKUP(B35,'様式4・小学部（高）'!$S$17:$AA$46,3,FALSE))</f>
        <v/>
      </c>
      <c r="E35" s="166" t="str">
        <f>IF(B35="","",VLOOKUP(B35,'様式4・小学部（高）'!$S$17:$AA$46,4,FALSE))</f>
        <v/>
      </c>
      <c r="F35" s="167" t="str">
        <f>IF(B35="","",VLOOKUP(B35,'様式4・小学部（高）'!$S$17:$AA$46,5,FALSE))</f>
        <v/>
      </c>
      <c r="G35" s="389" t="str">
        <f>IF(B35="","",VLOOKUP(B35,'様式4・小学部（高）'!$S$17:$AA$46,7,FALSE))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IF(B38="","",VLOOKUP(B38,'様式4・小学部（高）'!$S$17:$AA$46,2,FALSE))</f>
        <v/>
      </c>
      <c r="D38" s="386" t="str">
        <f>IF(B38="","",VLOOKUP(B38,'様式4・小学部（高）'!$S$17:$AA$46,3,FALSE))</f>
        <v/>
      </c>
      <c r="E38" s="166" t="str">
        <f>IF(B38="","",VLOOKUP(B38,'様式4・小学部（高）'!$S$17:$AA$46,4,FALSE))</f>
        <v/>
      </c>
      <c r="F38" s="167" t="str">
        <f>IF(B38="","",VLOOKUP(B38,'様式4・小学部（高）'!$S$17:$AA$46,5,FALSE))</f>
        <v/>
      </c>
      <c r="G38" s="389" t="str">
        <f>IF(B38="","",VLOOKUP(B38,'様式4・小学部（高）'!$S$17:$AA$46,7,FALSE))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IF(B41="","",VLOOKUP(B41,'様式4・小学部（高）'!$S$17:$AA$46,2,FALSE))</f>
        <v/>
      </c>
      <c r="D41" s="386" t="str">
        <f>IF(B41="","",VLOOKUP(B41,'様式4・小学部（高）'!$S$17:$AA$46,3,FALSE))</f>
        <v/>
      </c>
      <c r="E41" s="166" t="str">
        <f>IF(B41="","",VLOOKUP(B41,'様式4・小学部（高）'!$S$17:$AA$46,4,FALSE))</f>
        <v/>
      </c>
      <c r="F41" s="167" t="str">
        <f>IF(B41="","",VLOOKUP(B41,'様式4・小学部（高）'!$S$17:$AA$46,5,FALSE))</f>
        <v/>
      </c>
      <c r="G41" s="389" t="str">
        <f>IF(B41="","",VLOOKUP(B41,'様式4・小学部（高）'!$S$17:$AA$46,7,FALSE))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IF(B44="","",VLOOKUP(B44,'様式4・小学部（高）'!$S$17:$AA$46,2,FALSE))</f>
        <v/>
      </c>
      <c r="D44" s="386" t="str">
        <f>IF(B44="","",VLOOKUP(B44,'様式4・小学部（高）'!$S$17:$AA$46,3,FALSE))</f>
        <v/>
      </c>
      <c r="E44" s="166" t="str">
        <f>IF(B44="","",VLOOKUP(B44,'様式4・小学部（高）'!$S$17:$AA$46,4,FALSE))</f>
        <v/>
      </c>
      <c r="F44" s="167" t="str">
        <f>IF(B44="","",VLOOKUP(B44,'様式4・小学部（高）'!$S$17:$AA$46,5,FALSE))</f>
        <v/>
      </c>
      <c r="G44" s="389" t="str">
        <f>IF(B44="","",VLOOKUP(B44,'様式4・小学部（高）'!$S$17:$AA$46,7,FALSE))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IF(B47="","",VLOOKUP(B47,'様式4・小学部（高）'!$S$17:$AA$46,2,FALSE))</f>
        <v/>
      </c>
      <c r="D47" s="386" t="str">
        <f>IF(B47="","",VLOOKUP(B47,'様式4・小学部（高）'!$S$17:$AA$46,3,FALSE))</f>
        <v/>
      </c>
      <c r="E47" s="166" t="str">
        <f>IF(B47="","",VLOOKUP(B47,'様式4・小学部（高）'!$S$17:$AA$46,4,FALSE))</f>
        <v/>
      </c>
      <c r="F47" s="167" t="str">
        <f>IF(B47="","",VLOOKUP(B47,'様式4・小学部（高）'!$S$17:$AA$46,5,FALSE))</f>
        <v/>
      </c>
      <c r="G47" s="389" t="str">
        <f>IF(B47="","",VLOOKUP(B47,'様式4・小学部（高）'!$S$17:$AA$46,7,FALSE))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IF(B50="","",VLOOKUP(B50,'様式4・小学部（高）'!$S$17:$AA$46,2,FALSE))</f>
        <v/>
      </c>
      <c r="D50" s="386" t="str">
        <f>IF(B50="","",VLOOKUP(B50,'様式4・小学部（高）'!$S$17:$AA$46,3,FALSE))</f>
        <v/>
      </c>
      <c r="E50" s="166" t="str">
        <f>IF(B50="","",VLOOKUP(B50,'様式4・小学部（高）'!$S$17:$AA$46,4,FALSE))</f>
        <v/>
      </c>
      <c r="F50" s="167" t="str">
        <f>IF(B50="","",VLOOKUP(B50,'様式4・小学部（高）'!$S$17:$AA$46,5,FALSE))</f>
        <v/>
      </c>
      <c r="G50" s="389" t="str">
        <f>IF(B50="","",VLOOKUP(B50,'様式4・小学部（高）'!$S$17:$AA$46,7,FALSE))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099D10-9DA2-4BA7-A0E3-A43F525FD78D}">
  <ds:schemaRefs>
    <ds:schemaRef ds:uri="http://schemas.microsoft.com/sharepoint/v3/contenttype/forms"/>
  </ds:schemaRefs>
</ds:datastoreItem>
</file>

<file path=customXml/itemProps2.xml><?xml version="1.0" encoding="utf-8"?>
<ds:datastoreItem xmlns:ds="http://schemas.openxmlformats.org/officeDocument/2006/customXml" ds:itemID="{50B9B4E2-0DF3-44CD-816A-A53B92290688}">
  <ds:schemaRefs>
    <ds:schemaRef ds:uri="http://schemas.microsoft.com/office/2006/metadata/properties"/>
    <ds:schemaRef ds:uri="http://schemas.microsoft.com/office/2006/documentManagement/types"/>
    <ds:schemaRef ds:uri="http://purl.org/dc/elements/1.1/"/>
    <ds:schemaRef ds:uri="92c85782-91b6-4975-a634-e8e07eaefb77"/>
    <ds:schemaRef ds:uri="http://purl.org/dc/terms/"/>
    <ds:schemaRef ds:uri="http://schemas.openxmlformats.org/package/2006/metadata/core-properties"/>
    <ds:schemaRef ds:uri="71f2445a-9ccc-4151-8be8-bbcc6ba164ff"/>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1EEF67E-9B52-45D7-ADF2-071957C5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2025-11-27T06:34:15Z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