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B1A88F0-5DAC-4580-83ED-2074C3B62946}"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1" i="7" l="1"/>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<sst xmlns="http://schemas.openxmlformats.org/spreadsheetml/2006/main" count="13544" uniqueCount="7930">
  <si>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</si>
  <si>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</si>
  <si>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</si>
  <si>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</si>
  <si>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</si>
  <si>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</si>
  <si>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</si>
  <si>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</si>
  <si>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</si>
  <si>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</si>
  <si>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</si>
  <si>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</si>
  <si>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</si>
  <si>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</si>
  <si>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</si>
  <si>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</si>
  <si>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</si>
  <si>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</si>
  <si>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</si>
  <si>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</si>
  <si>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</si>
  <si>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</si>
  <si>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</si>
  <si>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</si>
  <si>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</si>
  <si>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</si>
  <si>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</si>
  <si>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</si>
  <si>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</si>
  <si>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</si>
  <si>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</si>
  <si>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</si>
  <si>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</si>
  <si>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</si>
  <si>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</si>
  <si>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</si>
  <si>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</si>
  <si>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</si>
  <si>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</si>
  <si>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</si>
  <si>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</si>
  <si>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</si>
  <si>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</si>
  <si>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</si>
  <si>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</si>
  <si>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</si>
  <si>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</si>
  <si>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</si>
  <si>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</si>
  <si>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</si>
  <si>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</si>
  <si>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</si>
  <si>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</si>
  <si>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</si>
  <si>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</si>
  <si>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</si>
  <si>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</si>
  <si>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</si>
  <si>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</si>
  <si>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</si>
  <si>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</si>
  <si>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</si>
  <si>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</si>
  <si>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</si>
  <si>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</si>
  <si>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</si>
  <si>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</si>
  <si>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</si>
  <si>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</si>
  <si>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</si>
  <si>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</si>
  <si>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</si>
  <si>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</si>
  <si>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</si>
  <si>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</si>
  <si>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</si>
  <si>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</si>
  <si>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</si>
  <si>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</si>
  <si>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</si>
  <si>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</si>
  <si>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</si>
  <si>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</si>
  <si>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</si>
  <si>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</si>
  <si>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</si>
  <si>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</si>
  <si>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</si>
  <si>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</si>
  <si>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</si>
  <si>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</si>
  <si>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</si>
  <si>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</si>
  <si>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</si>
  <si>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</si>
  <si>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</si>
  <si>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</si>
  <si>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</si>
  <si>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</si>
  <si>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</si>
  <si>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</si>
  <si>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</si>
  <si>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</si>
  <si>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</si>
  <si>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</si>
  <si>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</si>
  <si>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</si>
  <si>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</si>
  <si>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</si>
  <si>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</si>
  <si>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</si>
  <si>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</si>
  <si>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</si>
  <si>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</si>
  <si>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</si>
  <si>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</si>
  <si>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</si>
  <si>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</si>
  <si>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</si>
  <si>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</si>
  <si>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</si>
  <si>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</si>
  <si>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</si>
  <si>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</si>
  <si>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</si>
  <si>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</si>
  <si>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</si>
  <si>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</si>
  <si>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</si>
  <si>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</si>
  <si>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</si>
  <si>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</si>
  <si>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</si>
  <si>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</si>
  <si>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</si>
  <si>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</si>
  <si>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</si>
  <si>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</si>
  <si>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</si>
  <si>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</si>
  <si>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</si>
  <si>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</si>
  <si>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</si>
  <si>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</si>
  <si>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</si>
  <si>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</si>
  <si>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</si>
  <si>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</si>
  <si>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</si>
  <si>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</si>
  <si>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</si>
  <si>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</si>
  <si>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</si>
  <si>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</si>
  <si>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</si>
  <si>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</si>
  <si>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</si>
  <si>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</si>
  <si>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</si>
  <si>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</si>
  <si>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</si>
  <si>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</si>
  <si>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</si>
  <si>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</si>
  <si>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</si>
  <si>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</si>
  <si>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</si>
  <si>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</si>
  <si>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</si>
  <si>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</si>
  <si>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</si>
  <si>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</si>
  <si>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</si>
  <si>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</si>
  <si>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</si>
  <si>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</si>
  <si>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</si>
  <si>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</si>
  <si>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</si>
  <si>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</si>
  <si>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</si>
  <si>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</si>
  <si>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</si>
  <si>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</si>
  <si>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</si>
  <si>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</si>
  <si>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</si>
  <si>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</si>
  <si>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</si>
  <si>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</si>
  <si>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</si>
  <si>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</si>
  <si>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</si>
  <si>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</si>
  <si>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</si>
  <si>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</si>
  <si>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</si>
  <si>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</si>
  <si>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</si>
  <si>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</si>
  <si>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</si>
  <si>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</si>
  <si>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</si>
  <si>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</si>
  <si>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</si>
  <si>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</si>
  <si>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</si>
  <si>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</si>
  <si>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</si>
  <si>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</si>
  <si>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</si>
  <si>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</si>
  <si>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</si>
  <si>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</si>
  <si>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</si>
  <si>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</si>
  <si>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</si>
  <si>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</si>
  <si>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</si>
  <si>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</si>
  <si>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</si>
  <si>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</si>
  <si>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</si>
  <si>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</si>
  <si>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</si>
  <si>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</si>
  <si>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</si>
  <si>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</si>
  <si>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</si>
  <si>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</si>
  <si>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</si>
  <si>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</si>
  <si>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</si>
  <si>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</si>
  <si>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</si>
  <si>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</si>
  <si>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</si>
  <si>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</si>
  <si>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</si>
  <si>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</si>
  <si>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</si>
  <si>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</si>
  <si>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</si>
  <si>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</si>
  <si>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</si>
  <si>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</si>
  <si>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</si>
  <si>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</si>
  <si>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</si>
  <si>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</si>
  <si>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</si>
  <si>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</si>
  <si>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</si>
  <si>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</si>
  <si>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</si>
  <si>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</si>
  <si>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</si>
  <si>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</si>
  <si>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</si>
  <si>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</si>
  <si>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</si>
  <si>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</si>
  <si>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</si>
  <si>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</si>
  <si>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</si>
  <si>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</si>
  <si>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</si>
  <si>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</si>
  <si>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</si>
  <si>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</si>
  <si>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</si>
  <si>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</si>
  <si>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</si>
  <si>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</si>
  <si>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</si>
  <si>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</si>
  <si>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</si>
  <si>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</si>
  <si>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</si>
  <si>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</si>
  <si>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</si>
  <si>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</si>
  <si>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</si>
  <si>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</si>
  <si>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</si>
  <si>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</si>
  <si>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</si>
  <si>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</si>
  <si>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</si>
  <si>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</si>
  <si>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</si>
  <si>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</si>
  <si>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</si>
  <si>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</si>
  <si>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</si>
  <si>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</si>
  <si>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</si>
  <si>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</si>
  <si>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</si>
  <si>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</si>
  <si>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</si>
  <si>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</si>
  <si>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</si>
  <si>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</si>
  <si>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</si>
  <si>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</si>
  <si>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</si>
  <si>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</si>
  <si>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</si>
  <si>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</si>
  <si>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</si>
  <si>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</si>
  <si>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</si>
  <si>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</si>
  <si>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</si>
  <si>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</si>
  <si>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</si>
  <si>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</si>
  <si>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</si>
  <si>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</si>
  <si>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</si>
  <si>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</si>
  <si>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</si>
  <si>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</si>
  <si>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</si>
  <si>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</si>
  <si>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</si>
  <si>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</si>
  <si>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</si>
  <si>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</si>
  <si>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</si>
  <si>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</si>
  <si>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</si>
  <si>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</si>
  <si>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</si>
  <si>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</si>
  <si>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</si>
  <si>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</si>
  <si>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</si>
  <si>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</si>
  <si>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</si>
  <si>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</si>
  <si>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</si>
  <si>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</si>
  <si>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</si>
  <si>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</si>
  <si>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</si>
  <si>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</si>
  <si>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</si>
  <si>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</si>
  <si>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</si>
  <si>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</si>
  <si>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</si>
  <si>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</si>
  <si>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</si>
  <si>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</si>
  <si>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</si>
  <si>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</si>
  <si>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</si>
  <si>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</si>
  <si>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</si>
  <si>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</si>
  <si>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</si>
  <si>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</si>
  <si>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</si>
  <si>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</si>
  <si>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</si>
  <si>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</si>
  <si>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</si>
  <si>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</si>
  <si>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</si>
  <si>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</si>
  <si>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</si>
  <si>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</si>
  <si>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</si>
  <si>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</si>
  <si>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</si>
  <si>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</si>
  <si>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</si>
  <si>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</si>
  <si>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</si>
  <si>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</si>
  <si>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</si>
  <si>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</si>
  <si>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</si>
  <si>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</si>
  <si>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</si>
  <si>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</si>
  <si>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</si>
  <si>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</si>
  <si>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</si>
  <si>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</si>
  <si>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</si>
  <si>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</si>
  <si>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</si>
  <si>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</si>
  <si>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</si>
  <si>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</si>
  <si>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</si>
  <si>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</si>
  <si>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</si>
  <si>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</si>
  <si>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</si>
  <si>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</si>
  <si>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</si>
  <si>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</si>
  <si>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</si>
  <si>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</si>
  <si>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</si>
  <si>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</si>
  <si>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</si>
  <si>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</si>
  <si>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</si>
  <si>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</si>
  <si>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</si>
  <si>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</si>
  <si>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</si>
  <si>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</si>
  <si>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</si>
  <si>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</si>
  <si>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</si>
  <si>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</si>
  <si>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</si>
  <si>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</si>
  <si>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</si>
  <si>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</si>
  <si>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</si>
  <si>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</si>
  <si>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</si>
  <si>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</si>
  <si>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</si>
  <si>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</si>
  <si>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</si>
  <si>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</si>
  <si>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</si>
  <si>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</si>
  <si>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</si>
  <si>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</si>
  <si>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</si>
  <si>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</si>
  <si>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</si>
  <si>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</si>
  <si>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</si>
  <si>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</si>
  <si>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</si>
  <si>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</si>
  <si>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</si>
  <si>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</si>
  <si>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</si>
  <si>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</si>
  <si>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</si>
  <si>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</si>
  <si>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</si>
  <si>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</si>
  <si>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</si>
  <si>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</si>
  <si>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</si>
  <si>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</si>
  <si>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</si>
  <si>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</si>
  <si>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</si>
  <si>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</si>
  <si>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</si>
  <si>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</si>
  <si>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</si>
  <si>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</si>
  <si>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</si>
  <si>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</si>
  <si>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</si>
  <si>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</si>
  <si>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</si>
  <si>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</si>
  <si>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</si>
  <si>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</si>
  <si>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</si>
  <si>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</si>
  <si>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</si>
  <si>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</si>
  <si>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</si>
  <si>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</si>
  <si>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</si>
  <si>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</si>
  <si>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</si>
  <si>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</si>
  <si>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</si>
  <si>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</si>
  <si>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</si>
  <si>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</si>
  <si>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</si>
  <si>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</si>
  <si>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</si>
  <si>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</si>
  <si>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</si>
  <si>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</si>
  <si>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</si>
  <si>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</si>
  <si>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</si>
  <si>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</si>
  <si>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</si>
  <si>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</si>
  <si>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</si>
  <si>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</si>
  <si>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</si>
  <si>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</si>
  <si>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</si>
  <si>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</si>
  <si>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</si>
  <si>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</si>
  <si>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</si>
  <si>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</si>
  <si>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</si>
  <si>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</si>
  <si>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</si>
  <si>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</si>
  <si>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</si>
  <si>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</si>
  <si>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</si>
  <si>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</si>
  <si>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</si>
  <si>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</si>
  <si>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</si>
  <si>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</si>
  <si>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</si>
  <si>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</si>
  <si>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</si>
  <si>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</si>
  <si>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</si>
  <si>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</si>
  <si>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</si>
  <si>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</si>
  <si>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</si>
  <si>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</si>
  <si>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</si>
  <si>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</si>
  <si>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</si>
  <si>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</si>
  <si>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</si>
  <si>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</si>
  <si>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</si>
  <si>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</si>
  <si>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</si>
  <si>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</si>
  <si>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</si>
  <si>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</si>
  <si>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</si>
  <si>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</si>
  <si>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</si>
  <si>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</si>
  <si>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</si>
  <si>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</si>
  <si>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</si>
  <si>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</si>
  <si>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</si>
  <si>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</si>
  <si>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</si>
  <si>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</si>
  <si>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</si>
  <si>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</si>
  <si>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</si>
  <si>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</si>
  <si>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</si>
  <si>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</si>
  <si>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</si>
  <si>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</si>
  <si>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</si>
  <si>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</si>
  <si>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</si>
  <si>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</si>
  <si>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</si>
  <si>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</si>
  <si>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</si>
  <si>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</si>
  <si>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</si>
  <si>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</si>
  <si>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</si>
  <si>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</si>
  <si>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</si>
  <si>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</si>
  <si>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</si>
  <si>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</si>
  <si>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</si>
  <si>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</si>
  <si>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</si>
  <si>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</si>
  <si>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</si>
  <si>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</si>
  <si>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</si>
  <si>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</si>
  <si>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</si>
  <si>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</si>
  <si>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</si>
  <si>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</si>
  <si>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</si>
  <si>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</si>
  <si>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</si>
  <si>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</si>
  <si>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</si>
  <si>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</si>
  <si>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</si>
  <si>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</si>
  <si>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</si>
  <si>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</si>
  <si>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</si>
  <si>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</si>
  <si>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</si>
  <si>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</si>
  <si>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</si>
  <si>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</si>
  <si>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</si>
  <si>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</si>
  <si>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</si>
  <si>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</si>
  <si>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</si>
  <si>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</si>
  <si>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</si>
  <si>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</si>
  <si>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</si>
  <si>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</si>
  <si>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</si>
  <si>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</si>
  <si>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</si>
  <si>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</si>
  <si>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</si>
  <si>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</si>
  <si>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</si>
  <si>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</si>
  <si>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</si>
  <si>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</si>
  <si>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</si>
  <si>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</si>
  <si>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</si>
  <si>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</si>
  <si>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</si>
  <si>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</si>
  <si>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</si>
  <si>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</si>
  <si>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</si>
  <si>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</si>
  <si>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</si>
  <si>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</si>
  <si>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</si>
  <si>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</si>
  <si>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</si>
  <si>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</si>
  <si>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</si>
  <si>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</si>
  <si>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</si>
  <si>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</si>
  <si>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</si>
  <si>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</si>
  <si>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</si>
  <si>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</si>
  <si>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</si>
  <si>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</si>
  <si>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</si>
  <si>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</si>
  <si>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</si>
  <si>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</si>
  <si>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</si>
  <si>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</si>
  <si>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</si>
  <si>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</si>
  <si>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</si>
  <si>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</si>
  <si>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</si>
  <si>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</si>
  <si>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</si>
  <si>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</si>
  <si>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</si>
  <si>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</si>
  <si>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</si>
  <si>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</si>
  <si>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</si>
  <si>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</si>
  <si>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</si>
  <si>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</si>
  <si>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</si>
  <si>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</si>
  <si>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</si>
  <si>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</si>
  <si>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</si>
  <si>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</si>
  <si>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</si>
  <si>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</si>
  <si>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</si>
  <si>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</si>
  <si>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</si>
  <si>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</si>
  <si>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</si>
  <si>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</si>
  <si>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</si>
  <si>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</si>
  <si>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</si>
  <si>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</si>
  <si>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</si>
  <si>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</si>
  <si>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</si>
  <si>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</si>
  <si>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</si>
  <si>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</si>
  <si>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</si>
  <si>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</si>
  <si>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</si>
  <si>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</si>
  <si>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</si>
  <si>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</si>
  <si>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</si>
  <si>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</si>
  <si>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</si>
  <si>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</si>
  <si>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</si>
  <si>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</si>
  <si>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</si>
  <si>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</si>
  <si>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</si>
  <si>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</si>
  <si>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</si>
  <si>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</si>
  <si>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</si>
  <si>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</si>
  <si>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</si>
  <si>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</si>
  <si>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</si>
  <si>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</si>
  <si>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</si>
  <si>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</si>
  <si>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</si>
  <si>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</si>
  <si>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</si>
  <si>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</si>
  <si>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</si>
  <si>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</si>
  <si>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</si>
  <si>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</si>
  <si>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</si>
  <si>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</si>
  <si>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</si>
  <si>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</si>
  <si>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</si>
  <si>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</si>
  <si>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</si>
  <si>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</si>
  <si>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</si>
  <si>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</si>
  <si>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</si>
  <si>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</si>
  <si>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</si>
  <si>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</si>
  <si>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</si>
  <si>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</si>
  <si>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</si>
  <si>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</si>
  <si>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</si>
  <si>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</si>
  <si>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</si>
  <si>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</si>
  <si>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</si>
  <si>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</si>
  <si>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</si>
  <si>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</si>
  <si>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</si>
  <si>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</si>
  <si>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</si>
  <si>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</si>
  <si>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</si>
  <si>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</si>
  <si>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</si>
  <si>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</si>
  <si>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</si>
  <si>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</si>
  <si>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</si>
  <si>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</si>
  <si>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</si>
  <si>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</si>
  <si>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</si>
  <si>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</si>
  <si>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</si>
  <si>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</si>
  <si>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</si>
  <si>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</si>
  <si>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</si>
  <si>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</si>
  <si>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</si>
  <si>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</si>
  <si>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</si>
  <si>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</si>
  <si>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</si>
  <si>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</si>
  <si>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</si>
  <si>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</si>
  <si>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</si>
  <si>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</si>
  <si>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</si>
  <si>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</si>
  <si>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</si>
  <si>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</si>
  <si>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</si>
  <si>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</si>
  <si>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</si>
  <si>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</si>
  <si>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</si>
  <si>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</si>
  <si>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</si>
  <si>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</si>
  <si>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</si>
  <si>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</si>
  <si>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</si>
  <si>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</si>
  <si>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</si>
  <si>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</si>
  <si>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</si>
  <si>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</si>
  <si>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</si>
  <si>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</si>
  <si>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</si>
  <si>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</si>
  <si>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</si>
  <si>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</si>
  <si>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</si>
  <si>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</si>
  <si>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</si>
  <si>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</si>
  <si>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</si>
  <si>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</si>
  <si>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</si>
  <si>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</si>
  <si>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</si>
  <si>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</si>
  <si>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</si>
  <si>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</si>
  <si>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</si>
  <si>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</si>
  <si>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</si>
  <si>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</si>
  <si>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</si>
  <si>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</si>
  <si>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</si>
  <si>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</si>
  <si>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</si>
  <si>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</si>
  <si>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</si>
  <si>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</si>
  <si>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</si>
  <si>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</si>
  <si>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</si>
  <si>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</si>
  <si>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</si>
  <si>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</si>
  <si>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</si>
  <si>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</si>
  <si>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</si>
  <si>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</si>
  <si>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</si>
  <si>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</si>
  <si>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</si>
  <si>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</si>
  <si>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</si>
  <si>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</si>
  <si>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</si>
  <si>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</si>
  <si>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</si>
  <si>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</si>
  <si>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</si>
  <si>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</si>
  <si>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</si>
  <si>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</si>
  <si>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</si>
  <si>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</si>
  <si>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</si>
  <si>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</si>
  <si>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</si>
  <si>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</si>
  <si>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</si>
  <si>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</si>
  <si>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</si>
  <si>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</si>
  <si>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</si>
  <si>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</si>
  <si>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</si>
  <si>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</si>
  <si>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</si>
  <si>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</si>
  <si>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</si>
  <si>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</si>
  <si>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</si>
  <si>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</si>
  <si>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</si>
  <si>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</si>
  <si>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</si>
  <si>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</si>
  <si>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</si>
  <si>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</si>
  <si>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</si>
  <si>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</si>
  <si>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</si>
  <si>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</si>
  <si>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</si>
  <si>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</si>
  <si>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</si>
  <si>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</si>
  <si>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</si>
  <si>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</si>
  <si>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</si>
  <si>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</si>
  <si>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</si>
  <si>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</si>
  <si>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</si>
  <si>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</si>
  <si>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</si>
  <si>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</si>
  <si>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</si>
  <si>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</si>
  <si>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</si>
  <si>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</si>
  <si>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</si>
  <si>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</si>
  <si>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</si>
  <si>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</si>
  <si>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</si>
  <si>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</si>
  <si>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</si>
  <si>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</si>
  <si>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</si>
  <si>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</si>
  <si>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</si>
  <si>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</si>
  <si>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</si>
  <si>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</si>
  <si>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</si>
  <si>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</si>
  <si>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</si>
  <si>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</si>
  <si>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</si>
  <si>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</si>
  <si>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</si>
  <si>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</si>
  <si>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</si>
  <si>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</si>
  <si>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</si>
  <si>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</si>
  <si>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</si>
  <si>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</si>
  <si>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</si>
  <si>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</si>
  <si>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</si>
  <si>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</si>
  <si>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</si>
  <si>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</si>
  <si>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</si>
  <si>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</si>
  <si>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</si>
  <si>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</si>
  <si>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</si>
  <si>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</si>
  <si>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</si>
  <si>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</si>
  <si>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</si>
  <si>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</si>
  <si>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</si>
  <si>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</si>
  <si>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</si>
  <si>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</si>
  <si>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</si>
  <si>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</si>
  <si>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</si>
  <si>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</si>
  <si>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</si>
  <si>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</si>
  <si>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</si>
  <si>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</si>
  <si>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</si>
  <si>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</si>
  <si>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</si>
  <si>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</si>
  <si>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</si>
  <si>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</si>
  <si>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</si>
  <si>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</si>
  <si>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</si>
  <si>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</si>
  <si>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</si>
  <si>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</si>
  <si>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</si>
  <si>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</si>
  <si>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</si>
  <si>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</si>
  <si>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</si>
  <si>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</si>
  <si>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</si>
  <si>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</si>
  <si>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</si>
  <si>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</si>
  <si>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</si>
  <si>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</si>
  <si>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</si>
  <si>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</si>
  <si>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</si>
  <si>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</si>
  <si>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</si>
  <si>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</si>
  <si>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</si>
  <si>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</si>
  <si>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</si>
  <si>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</si>
  <si>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</si>
  <si>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</si>
  <si>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</si>
  <si>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</si>
  <si>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</si>
  <si>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</si>
  <si>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</si>
  <si>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</si>
  <si>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</si>
  <si>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</si>
  <si>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</si>
  <si>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</si>
  <si>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</si>
  <si>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</si>
  <si>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</si>
  <si>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</si>
  <si>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</si>
  <si>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</si>
  <si>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</si>
  <si>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</si>
  <si>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</si>
  <si>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</si>
  <si>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</si>
  <si>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</si>
  <si>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</si>
  <si>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</si>
  <si>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</si>
  <si>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</si>
  <si>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</si>
  <si>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</si>
  <si>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</si>
  <si>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</si>
  <si>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</si>
  <si>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</si>
  <si>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</si>
  <si>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</si>
  <si>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</si>
  <si>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</si>
  <si>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</si>
  <si>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</si>
  <si>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</si>
  <si>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</si>
  <si>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</si>
  <si>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</si>
  <si>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</si>
  <si>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</si>
  <si>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</si>
  <si>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</si>
  <si>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</si>
  <si>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</si>
  <si>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</si>
  <si>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</si>
  <si>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</si>
  <si>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</si>
  <si>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</si>
  <si>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</si>
  <si>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</si>
  <si>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</si>
  <si>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</si>
  <si>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</si>
  <si>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</si>
  <si>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</si>
  <si>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</si>
  <si>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</si>
  <si>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</si>
  <si>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</si>
  <si>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</si>
  <si>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</si>
  <si>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</si>
  <si>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</si>
  <si>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</si>
  <si>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</si>
  <si>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</si>
  <si>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</si>
  <si>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</si>
  <si>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</si>
  <si>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</si>
  <si>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</si>
  <si>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</si>
  <si>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</si>
  <si>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</si>
  <si>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</si>
  <si>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</si>
  <si>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</si>
  <si>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</si>
  <si>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</si>
  <si>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</si>
  <si>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</si>
  <si>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</si>
  <si>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</si>
  <si>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</si>
  <si>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</si>
  <si>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</si>
  <si>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</si>
  <si>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</si>
  <si>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</si>
  <si>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</si>
  <si>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</si>
  <si>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</si>
  <si>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</si>
  <si>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</si>
  <si>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</si>
  <si>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</si>
  <si>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</si>
  <si>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</si>
  <si>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</si>
  <si>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</si>
  <si>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</si>
  <si>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</si>
  <si>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</si>
  <si>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</si>
  <si>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</si>
  <si>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</si>
  <si>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</si>
  <si>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</si>
  <si>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</si>
  <si>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</si>
  <si>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</si>
  <si>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</si>
  <si>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</si>
  <si>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</si>
  <si>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</si>
  <si>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</si>
  <si>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</si>
  <si>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</si>
  <si>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</si>
  <si>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</si>
  <si>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</si>
  <si>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</si>
  <si>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</si>
  <si>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</si>
  <si>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</si>
  <si>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</si>
  <si>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</si>
  <si>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</si>
  <si>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</si>
  <si>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</si>
  <si>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</si>
  <si>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</si>
  <si>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</si>
  <si>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</si>
  <si>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</si>
  <si>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</si>
  <si>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</si>
  <si>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</si>
  <si>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</si>
  <si>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</si>
  <si>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</si>
  <si>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</si>
  <si>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</si>
  <si>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</si>
  <si>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</si>
  <si>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</si>
  <si>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</si>
  <si>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</si>
  <si>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</si>
  <si>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</si>
  <si>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</si>
  <si>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</si>
  <si>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</si>
  <si>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</si>
  <si>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</si>
  <si>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</si>
  <si>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</si>
  <si>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</si>
  <si>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</si>
  <si>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</si>
  <si>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</si>
  <si>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</si>
  <si>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</si>
  <si>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</si>
  <si>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</si>
  <si>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</si>
  <si>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</si>
  <si>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</si>
  <si>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</si>
  <si>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</si>
  <si>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</si>
  <si>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</si>
  <si>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</si>
  <si>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</si>
  <si>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</si>
  <si>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</si>
  <si>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</si>
  <si>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</si>
  <si>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</si>
  <si>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</si>
  <si>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</si>
  <si>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</si>
  <si>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</si>
  <si>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</si>
  <si>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</si>
  <si>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</si>
  <si>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</si>
  <si>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</si>
  <si>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</si>
  <si>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</si>
  <si>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</si>
  <si>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</si>
  <si>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</si>
  <si>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</si>
  <si>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</si>
  <si>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</si>
  <si>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</si>
  <si>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</si>
  <si>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</si>
  <si>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</si>
  <si>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</si>
  <si>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</si>
  <si>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</si>
  <si>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</si>
  <si>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</si>
  <si>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</si>
  <si>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</si>
  <si>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</si>
  <si>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</si>
  <si>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</si>
  <si>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</si>
  <si>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</si>
  <si>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</si>
  <si>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</si>
  <si>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</si>
  <si>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</si>
  <si>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</si>
  <si>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</si>
  <si>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</si>
  <si>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</si>
  <si>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</si>
  <si>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</si>
  <si>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</si>
  <si>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</si>
  <si>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</si>
  <si>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</si>
  <si>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</si>
  <si>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</si>
  <si>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</si>
  <si>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</si>
  <si>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</si>
  <si>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</si>
  <si>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</si>
  <si>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</si>
  <si>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</si>
  <si>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</si>
  <si>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</si>
  <si>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</si>
  <si>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</si>
  <si>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</si>
  <si>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</si>
  <si>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</si>
  <si>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</si>
  <si>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</si>
  <si>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</si>
  <si>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</si>
  <si>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</si>
  <si>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</si>
  <si>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</si>
  <si>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</si>
  <si>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</si>
  <si>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</si>
  <si>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</si>
  <si>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</si>
  <si>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</si>
  <si>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</si>
  <si>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</si>
  <si>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</si>
  <si>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</si>
  <si>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</si>
  <si>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</si>
  <si>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</si>
  <si>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</si>
  <si>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</si>
  <si>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</si>
  <si>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</si>
  <si>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</si>
  <si>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</si>
  <si>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</si>
  <si>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</si>
  <si>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</si>
  <si>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</si>
  <si>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</si>
  <si>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</si>
  <si>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</si>
  <si>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</si>
  <si>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</si>
  <si>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</si>
  <si>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</si>
  <si>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</si>
  <si>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</si>
  <si>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</si>
  <si>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</si>
  <si>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</si>
  <si>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</si>
  <si>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</si>
  <si>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</si>
  <si>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</si>
  <si>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</si>
  <si>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</si>
  <si>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</si>
  <si>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</si>
  <si>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</si>
  <si>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</si>
  <si>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</si>
  <si>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</si>
  <si>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</si>
  <si>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</si>
  <si>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</si>
  <si>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</si>
  <si>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</si>
  <si>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</si>
  <si>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</si>
  <si>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</si>
  <si>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</si>
  <si>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</si>
  <si>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</si>
  <si>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</si>
  <si>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</si>
  <si>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</si>
  <si>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</si>
  <si>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</si>
  <si>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</si>
  <si>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</si>
  <si>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</si>
  <si>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</si>
  <si>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</si>
  <si>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</si>
  <si>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</si>
  <si>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</si>
  <si>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</si>
  <si>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</si>
  <si>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</si>
  <si>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</si>
  <si>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</si>
  <si>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</si>
  <si>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</si>
  <si>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</si>
  <si>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</si>
  <si>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</si>
  <si>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</si>
  <si>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</si>
  <si>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</si>
  <si>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</si>
  <si>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</si>
  <si>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</si>
  <si>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</si>
  <si>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</si>
  <si>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</si>
  <si>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</si>
  <si>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</si>
  <si>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</si>
  <si>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</si>
  <si>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</si>
  <si>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</si>
  <si>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</si>
  <si>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</si>
  <si>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</si>
  <si>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</si>
  <si>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</si>
  <si>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</si>
  <si>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</si>
  <si>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</si>
  <si>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</si>
  <si>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</si>
  <si>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</si>
  <si>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</si>
  <si>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</si>
  <si>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</si>
  <si>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</si>
  <si>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</si>
  <si>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</si>
  <si>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</si>
  <si>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</si>
  <si>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</si>
  <si>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</si>
  <si>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</si>
  <si>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</si>
  <si>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</si>
  <si>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</si>
  <si>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</si>
  <si>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</si>
  <si>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</si>
  <si>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</si>
  <si>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</si>
  <si>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</si>
  <si>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</si>
  <si>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</si>
  <si>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</si>
  <si>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</si>
  <si>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</si>
  <si>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</si>
  <si>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</si>
  <si>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</si>
  <si>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</si>
  <si>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</si>
  <si>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</si>
  <si>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</si>
  <si>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</si>
  <si>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</si>
  <si>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</si>
  <si>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</si>
  <si>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</si>
  <si>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</si>
  <si>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</si>
  <si>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</si>
  <si>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</si>
  <si>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</si>
  <si>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</si>
  <si>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</si>
  <si>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</si>
  <si>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</si>
  <si>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</si>
  <si>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</si>
  <si>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</si>
  <si>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</si>
  <si>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</si>
  <si>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</si>
  <si>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</si>
  <si>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</si>
  <si>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</si>
  <si>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</si>
  <si>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</si>
  <si>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</si>
  <si>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</si>
  <si>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</si>
  <si>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</si>
  <si>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</si>
  <si>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</si>
  <si>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</si>
  <si>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</si>
  <si>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</si>
  <si>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</si>
  <si>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</si>
  <si>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</si>
  <si>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</si>
  <si>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</si>
  <si>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</si>
  <si>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</si>
  <si>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</si>
  <si>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</si>
  <si>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</si>
  <si>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</si>
  <si>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</si>
  <si>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</si>
  <si>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</si>
  <si>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</si>
  <si>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</si>
  <si>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</si>
  <si>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</si>
  <si>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</si>
  <si>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</si>
  <si>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</si>
  <si>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</si>
  <si>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</si>
  <si>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</si>
  <si>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</si>
  <si>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</si>
  <si>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</si>
  <si>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</si>
  <si>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</si>
  <si>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</si>
  <si>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</si>
  <si>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</si>
  <si>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</si>
  <si>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</si>
  <si>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</si>
  <si>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</si>
  <si>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</si>
  <si>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</si>
  <si>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</si>
  <si>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</si>
  <si>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</si>
  <si>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</si>
  <si>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</si>
  <si>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</si>
  <si>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</si>
  <si>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</si>
  <si>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</si>
  <si>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</si>
  <si>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</si>
  <si>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</si>
  <si>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</si>
  <si>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</si>
  <si>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</si>
  <si>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</si>
  <si>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</si>
  <si>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</si>
  <si>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</si>
  <si>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</si>
  <si>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</si>
  <si>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</si>
  <si>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</si>
  <si>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</si>
  <si>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</si>
  <si>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</si>
  <si>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</si>
  <si>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</si>
  <si>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</si>
  <si>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</si>
  <si>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</si>
  <si>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</si>
  <si>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</si>
  <si>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</si>
  <si>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</si>
  <si>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</si>
  <si>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</si>
  <si>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</si>
  <si>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</si>
  <si>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</si>
  <si>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</si>
  <si>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</si>
  <si>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</si>
  <si>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</si>
  <si>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</si>
  <si>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</si>
  <si>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</si>
  <si>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</si>
  <si>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</si>
  <si>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</si>
  <si>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</si>
  <si>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</si>
  <si>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</si>
  <si>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</si>
  <si>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</si>
  <si>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</si>
  <si>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</si>
  <si>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</si>
  <si>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</si>
  <si>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</si>
  <si>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</si>
  <si>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</si>
  <si>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</si>
  <si>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</si>
  <si>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</si>
  <si>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</si>
  <si>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</si>
  <si>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</si>
  <si>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</si>
  <si>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</si>
  <si>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</si>
  <si>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</si>
  <si>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</si>
  <si>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</si>
  <si>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</si>
  <si>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</si>
  <si>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</si>
  <si>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</si>
  <si>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</si>
  <si>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</si>
  <si>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</si>
  <si>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</si>
  <si>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</si>
  <si>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</si>
  <si>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</si>
  <si>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</si>
  <si>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</si>
  <si>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</si>
  <si>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</si>
  <si>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</si>
  <si>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</si>
  <si>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</si>
  <si>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</si>
  <si>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</si>
  <si>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</si>
  <si>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</si>
  <si>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</si>
  <si>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</si>
  <si>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</si>
  <si>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</si>
  <si>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</si>
  <si>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</si>
  <si>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</si>
  <si>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</si>
  <si>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</si>
  <si>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</si>
  <si>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</si>
  <si>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</si>
  <si>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</si>
  <si>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</si>
  <si>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</si>
  <si>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</si>
  <si>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</si>
  <si>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</si>
  <si>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</si>
  <si>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</si>
  <si>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</si>
  <si>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</si>
  <si>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</si>
  <si>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</si>
  <si>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</si>
  <si>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</si>
  <si>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</si>
  <si>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</si>
  <si>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</si>
  <si>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</si>
  <si>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</si>
  <si>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</si>
  <si>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</si>
  <si>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</si>
  <si>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</si>
  <si>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</si>
  <si>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</si>
  <si>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</si>
  <si>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</si>
  <si>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</si>
  <si>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</si>
  <si>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</si>
  <si>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</si>
  <si>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</si>
  <si>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</si>
  <si>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</si>
  <si>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</si>
  <si>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</si>
  <si>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</si>
  <si>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</si>
  <si>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</si>
  <si>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</si>
  <si>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</si>
  <si>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</si>
  <si>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</si>
  <si>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</si>
  <si>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</si>
  <si>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</si>
  <si>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</si>
  <si>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</si>
  <si>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</si>
  <si>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</si>
  <si>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</si>
  <si>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</si>
  <si>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</si>
  <si>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</si>
  <si>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</si>
  <si>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</si>
  <si>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</si>
  <si>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</si>
  <si>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</si>
  <si>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</si>
  <si>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</si>
  <si>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</si>
  <si>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</si>
  <si>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</si>
  <si>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</si>
  <si>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</si>
  <si>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</si>
  <si>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</si>
  <si>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</si>
  <si>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</si>
  <si>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</si>
  <si>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</si>
  <si>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</si>
  <si>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</si>
  <si>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</si>
  <si>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</si>
  <si>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</si>
  <si>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</si>
  <si>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</si>
  <si>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</si>
  <si>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</si>
  <si>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</si>
  <si>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</si>
  <si>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</si>
  <si>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</si>
  <si>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</si>
  <si>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</si>
  <si>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</si>
  <si>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</si>
  <si>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</si>
  <si>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</si>
  <si>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</si>
  <si>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</si>
  <si>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</si>
  <si>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</si>
  <si>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</si>
  <si>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</si>
  <si>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</si>
  <si>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</si>
  <si>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</si>
  <si>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</si>
  <si>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</si>
  <si>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</si>
  <si>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</si>
  <si>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</si>
  <si>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</si>
  <si>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</si>
  <si>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</si>
  <si>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</si>
  <si>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</si>
  <si>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</si>
  <si>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</si>
  <si>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</si>
  <si>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</si>
  <si>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</si>
  <si>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</si>
  <si>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</si>
  <si>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</si>
  <si>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</si>
  <si>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</si>
  <si>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</si>
  <si>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</si>
  <si>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</si>
  <si>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</si>
  <si>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</si>
  <si>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</si>
  <si>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</si>
  <si>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</si>
  <si>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</si>
  <si>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</si>
  <si>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</si>
  <si>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</si>
  <si>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</si>
  <si>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</si>
  <si>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</si>
  <si>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</si>
  <si>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</si>
  <si>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</si>
  <si>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</si>
  <si>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</si>
  <si>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</si>
  <si>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</si>
  <si>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</si>
  <si>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</si>
  <si>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</si>
  <si>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</si>
  <si>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</si>
  <si>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</si>
  <si>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</si>
  <si>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</si>
  <si>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</si>
  <si>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</si>
  <si>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</si>
  <si>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</si>
  <si>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</si>
  <si>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</si>
  <si>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</si>
  <si>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</si>
  <si>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</si>
  <si>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</si>
  <si>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</si>
  <si>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</si>
  <si>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</si>
  <si>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</si>
  <si>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</si>
  <si>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</si>
  <si>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</si>
  <si>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</si>
  <si>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</si>
  <si>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</si>
  <si>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</si>
  <si>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</si>
  <si>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</si>
  <si>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</si>
  <si>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</si>
  <si>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</si>
  <si>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</si>
  <si>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</si>
  <si>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</si>
  <si>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</si>
  <si>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</si>
  <si>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</si>
  <si>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</si>
  <si>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</si>
  <si>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</si>
  <si>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</si>
  <si>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</si>
  <si>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</si>
  <si>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</si>
  <si>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</si>
  <si>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</si>
  <si>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</si>
  <si>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</si>
  <si>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</si>
  <si>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</si>
  <si>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</si>
  <si>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</si>
  <si>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</si>
  <si>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</si>
  <si>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</si>
  <si>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</si>
  <si>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</si>
  <si>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</si>
  <si>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</si>
  <si>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</si>
  <si>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</si>
  <si>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</si>
  <si>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</si>
  <si>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</si>
  <si>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</si>
  <si>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</si>
  <si>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</si>
  <si>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</si>
  <si>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</si>
  <si>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</si>
  <si>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</si>
  <si>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</si>
  <si>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</si>
  <si>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</si>
  <si>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</si>
  <si>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</si>
  <si>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</si>
  <si>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</si>
  <si>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</si>
  <si>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</si>
  <si>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</si>
  <si>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</si>
  <si>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</si>
  <si>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</si>
  <si>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</si>
  <si>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</si>
  <si>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</si>
  <si>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</si>
  <si>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</si>
  <si>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</si>
  <si>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</si>
  <si>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</si>
  <si>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</si>
  <si>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</si>
  <si>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</si>
  <si>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</si>
  <si>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</si>
  <si>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</si>
  <si>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</si>
  <si>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</si>
  <si>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</si>
  <si>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</si>
  <si>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</si>
  <si>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</si>
  <si>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</si>
  <si>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</si>
  <si>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</si>
  <si>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</si>
  <si>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</si>
  <si>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</si>
  <si>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</si>
  <si>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</si>
  <si>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</si>
  <si>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</si>
  <si>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</si>
  <si>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</si>
  <si>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</si>
  <si>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</si>
  <si>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</si>
  <si>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</si>
  <si>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</si>
  <si>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</si>
  <si>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</si>
  <si>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</si>
  <si>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</si>
  <si>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</si>
  <si>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</si>
  <si>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</si>
  <si>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</si>
  <si>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</si>
  <si>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</si>
  <si>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</si>
  <si>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</si>
  <si>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</si>
  <si>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</si>
  <si>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</si>
  <si>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</si>
  <si>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</si>
  <si>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</si>
  <si>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</si>
  <si>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</si>
  <si>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</si>
  <si>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</si>
  <si>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</si>
  <si>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</si>
  <si>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</si>
  <si>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</si>
  <si>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</si>
  <si>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</si>
  <si>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</si>
  <si>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</si>
  <si>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</si>
  <si>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</si>
  <si>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</si>
  <si>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</si>
  <si>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</si>
  <si>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</si>
  <si>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</si>
  <si>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</si>
  <si>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</si>
  <si>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</si>
  <si>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</si>
  <si>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</si>
  <si>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</si>
  <si>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</si>
  <si>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</si>
  <si>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</si>
  <si>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</si>
  <si>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</si>
  <si>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</si>
  <si>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</si>
  <si>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</si>
  <si>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</si>
  <si>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</si>
  <si>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</si>
  <si>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</si>
  <si>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</si>
  <si>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</si>
  <si>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</si>
  <si>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</si>
  <si>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</si>
  <si>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</si>
  <si>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</si>
  <si>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</si>
  <si>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</si>
  <si>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</si>
  <si>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</si>
  <si>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</si>
  <si>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</si>
  <si>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</si>
  <si>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</si>
  <si>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</si>
  <si>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</si>
  <si>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</si>
  <si>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</si>
  <si>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</si>
  <si>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</si>
  <si>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</si>
  <si>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</si>
  <si>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</si>
  <si>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</si>
  <si>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</si>
  <si>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</si>
  <si>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</si>
  <si>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</si>
  <si>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</si>
  <si>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</si>
  <si>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</si>
  <si>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</si>
  <si>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</si>
  <si>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</si>
  <si>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</si>
  <si>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</si>
  <si>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</si>
  <si>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</si>
  <si>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</si>
  <si>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</si>
  <si>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</si>
  <si>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</si>
  <si>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</si>
  <si>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</si>
  <si>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</si>
  <si>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</si>
  <si>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</si>
  <si>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</si>
  <si>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</si>
  <si>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</si>
  <si>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</si>
  <si>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</si>
  <si>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</si>
  <si>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</si>
  <si>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</si>
  <si>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</si>
  <si>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</si>
  <si>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</si>
  <si>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</si>
  <si>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</si>
  <si>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</si>
  <si>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</si>
  <si>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</si>
  <si>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</si>
  <si>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</si>
  <si>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</si>
  <si>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</si>
  <si>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</si>
  <si>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</si>
  <si>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</si>
  <si>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</si>
  <si>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</si>
  <si>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</si>
  <si>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</si>
  <si>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</si>
  <si>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</si>
  <si>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</si>
  <si>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</si>
  <si>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</si>
  <si>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</si>
  <si>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</si>
  <si>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</si>
  <si>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</si>
  <si>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</si>
  <si>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</si>
  <si>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</si>
  <si>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</si>
  <si>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</si>
  <si>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</si>
  <si>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</si>
  <si>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</si>
  <si>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</si>
  <si>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</si>
  <si>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</si>
  <si>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</si>
  <si>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</si>
  <si>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</si>
  <si>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</si>
  <si>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</si>
  <si>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</si>
  <si>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</si>
  <si>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</si>
  <si>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</si>
  <si>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</si>
  <si>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</si>
  <si>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</si>
  <si>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</si>
  <si>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</si>
  <si>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</si>
  <si>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</si>
  <si>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</si>
  <si>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</si>
  <si>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</si>
  <si>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</si>
  <si>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</si>
  <si>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</si>
  <si>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</si>
  <si>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</si>
  <si>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</si>
  <si>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</si>
  <si>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</si>
  <si>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</si>
  <si>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</si>
  <si>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</si>
  <si>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</si>
  <si>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</si>
  <si>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</si>
  <si>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</si>
  <si>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</si>
  <si>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</si>
  <si>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</si>
  <si>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</si>
  <si>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</si>
  <si>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</si>
  <si>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</si>
  <si>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</si>
  <si>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</si>
  <si>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</si>
  <si>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</si>
  <si>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</si>
  <si>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</si>
  <si>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</si>
  <si>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</si>
  <si>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</si>
  <si>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</si>
  <si>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</si>
  <si>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</si>
  <si>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</si>
  <si>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</si>
  <si>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</si>
  <si>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</si>
  <si>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</si>
  <si>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</si>
  <si>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</si>
  <si>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</si>
  <si>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</si>
  <si>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</si>
  <si>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</si>
  <si>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</si>
  <si>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</si>
  <si>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</si>
  <si>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</si>
  <si>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</si>
  <si>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</si>
  <si>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</si>
  <si>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</si>
  <si>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</si>
  <si>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</si>
  <si>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</si>
  <si>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</si>
  <si>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</si>
  <si>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</si>
  <si>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</si>
  <si>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</si>
  <si>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</si>
  <si>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</si>
  <si>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</si>
  <si>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</si>
  <si>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</si>
  <si>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</si>
  <si>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</si>
  <si>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</si>
  <si>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</si>
  <si>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</si>
  <si>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</si>
  <si>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</si>
  <si>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</si>
  <si>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</si>
  <si>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</si>
  <si>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</si>
  <si>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</si>
  <si>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</si>
  <si>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</si>
  <si>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</si>
  <si>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</si>
  <si>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</si>
  <si>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</si>
  <si>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</si>
  <si>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</si>
  <si>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</si>
  <si>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</si>
  <si>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</si>
  <si>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</si>
  <si>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</si>
  <si>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</si>
  <si>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</si>
  <si>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</si>
  <si>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</si>
  <si>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</si>
  <si>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</si>
  <si>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</si>
  <si>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</si>
  <si>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</si>
  <si>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</si>
  <si>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</si>
  <si>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</si>
  <si>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</si>
  <si>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</si>
  <si>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</si>
  <si>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</si>
  <si>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</si>
  <si>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</si>
  <si>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</si>
  <si>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</si>
  <si>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</si>
  <si>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</si>
  <si>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</si>
  <si>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</si>
  <si>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</si>
  <si>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</si>
  <si>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</si>
  <si>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</si>
  <si>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</si>
  <si>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</si>
  <si>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</si>
  <si>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</si>
  <si>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</si>
  <si>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</si>
  <si>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</si>
  <si>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</si>
  <si>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</si>
  <si>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</si>
  <si>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</si>
  <si>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</si>
  <si>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</si>
  <si>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</si>
  <si>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</si>
  <si>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</si>
  <si>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</si>
  <si>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</si>
  <si>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</si>
  <si>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</si>
  <si>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</si>
  <si>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</si>
  <si>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</si>
  <si>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</si>
  <si>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</si>
  <si>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</si>
  <si>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</si>
  <si>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</si>
  <si>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</si>
  <si>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</si>
  <si>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</si>
  <si>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</si>
  <si>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</si>
  <si>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</si>
  <si>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</si>
  <si>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</si>
  <si>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</si>
  <si>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</si>
  <si>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</si>
  <si>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</si>
  <si>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</si>
  <si>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</si>
  <si>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</si>
  <si>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</si>
  <si>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</si>
  <si>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</si>
  <si>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</si>
  <si>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</si>
  <si>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</si>
  <si>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</si>
  <si>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</si>
  <si>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</si>
  <si>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</si>
  <si>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</si>
  <si>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</si>
  <si>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</si>
  <si>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</si>
  <si>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</si>
  <si>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</si>
  <si>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</si>
  <si>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</si>
  <si>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</si>
  <si>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</si>
  <si>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</si>
  <si>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</si>
  <si>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</si>
  <si>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</si>
  <si>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</si>
  <si>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</si>
  <si>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</si>
  <si>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</si>
  <si>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</si>
  <si>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</si>
  <si>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</si>
  <si>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</si>
  <si>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</si>
  <si>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</si>
  <si>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</si>
  <si>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</si>
  <si>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</si>
  <si>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</si>
  <si>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</si>
  <si>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</si>
  <si>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</si>
  <si>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</si>
  <si>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</si>
  <si>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</si>
  <si>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</si>
  <si>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</si>
  <si>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</si>
  <si>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</si>
  <si>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</si>
  <si>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</si>
  <si>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</si>
  <si>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</si>
  <si>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</si>
  <si>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</si>
  <si>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</si>
  <si>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</si>
  <si>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</si>
  <si>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</si>
  <si>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</si>
  <si>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</si>
  <si>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</si>
  <si>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</si>
  <si>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</si>
  <si>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</si>
  <si>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</si>
  <si>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</si>
  <si>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</si>
  <si>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</si>
  <si>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</si>
  <si>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</si>
  <si>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</si>
  <si>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</si>
  <si>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</si>
  <si>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</si>
  <si>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</si>
  <si>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</si>
  <si>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</si>
  <si>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</si>
  <si>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</si>
  <si>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</si>
  <si>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</si>
  <si>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</si>
  <si>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</si>
  <si>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</si>
  <si>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</si>
  <si>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</si>
  <si>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</si>
  <si>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</si>
  <si>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</si>
  <si>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</si>
  <si>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</si>
  <si>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</si>
  <si>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</si>
  <si>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</si>
  <si>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</si>
  <si>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</si>
  <si>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</si>
  <si>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</si>
  <si>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</si>
  <si>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</si>
  <si>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</si>
  <si>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</si>
  <si>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</si>
  <si>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</si>
  <si>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</si>
  <si>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</si>
  <si>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</si>
  <si>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</si>
  <si>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</si>
  <si>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</si>
  <si>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</si>
  <si>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</si>
  <si>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</si>
  <si>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</si>
  <si>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</si>
  <si>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</si>
  <si>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</si>
  <si>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</si>
  <si>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</si>
  <si>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</si>
  <si>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</si>
  <si>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</si>
  <si>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</si>
  <si>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</si>
  <si>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</si>
  <si>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</si>
  <si>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</si>
  <si>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</si>
  <si>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</si>
  <si>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</si>
  <si>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</si>
  <si>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</si>
  <si>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</si>
  <si>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</si>
  <si>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</si>
  <si>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</si>
  <si>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</si>
  <si>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</si>
  <si>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</si>
  <si>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</si>
  <si>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</si>
  <si>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</si>
  <si>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</si>
  <si>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</si>
  <si>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</si>
  <si>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</si>
  <si>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</si>
  <si>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</si>
  <si>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</si>
  <si>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</si>
  <si>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</si>
  <si>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</si>
  <si>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</si>
  <si>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</si>
  <si>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</si>
  <si>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</si>
  <si>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</si>
  <si>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</si>
  <si>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</si>
  <si>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</si>
  <si>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</si>
  <si>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</si>
  <si>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</si>
  <si>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</si>
  <si>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</si>
  <si>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</si>
  <si>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</si>
  <si>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</si>
  <si>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</si>
  <si>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</si>
  <si>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</si>
  <si>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</si>
  <si>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</si>
  <si>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</si>
  <si>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</si>
  <si>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</si>
  <si>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</si>
  <si>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</si>
  <si>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</si>
  <si>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</si>
  <si>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</si>
  <si>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</si>
  <si>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</si>
  <si>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</si>
  <si>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</si>
  <si>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</si>
  <si>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</si>
  <si>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</si>
  <si>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</si>
  <si>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</si>
  <si>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</si>
  <si>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</si>
  <si>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</si>
  <si>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</si>
  <si>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</si>
  <si>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</si>
  <si>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</si>
  <si>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</si>
  <si>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</si>
  <si>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</si>
  <si>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</si>
  <si>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</si>
  <si>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</si>
  <si>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</si>
  <si>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</si>
  <si>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</si>
  <si>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</si>
  <si>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</si>
  <si>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</si>
  <si>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</si>
  <si>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</si>
  <si>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</si>
  <si>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</si>
  <si>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</si>
  <si>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</si>
  <si>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</si>
  <si>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</si>
  <si>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</si>
  <si>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</si>
  <si>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</si>
  <si>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</si>
  <si>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</si>
  <si>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</si>
  <si>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</si>
  <si>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</si>
  <si>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</si>
  <si>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</si>
  <si>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</si>
  <si>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</si>
  <si>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</si>
  <si>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</si>
  <si>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</si>
  <si>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</si>
  <si>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</si>
  <si>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</si>
  <si>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</si>
  <si>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</si>
  <si>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</si>
  <si>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</si>
  <si>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</si>
  <si>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</si>
  <si>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</si>
  <si>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</si>
  <si>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</si>
  <si>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</si>
  <si>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</si>
  <si>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</si>
  <si>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</si>
  <si>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</si>
  <si>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</si>
  <si>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</si>
  <si>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</si>
  <si>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</si>
  <si>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</si>
  <si>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</si>
  <si>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</si>
  <si>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</si>
  <si>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</si>
  <si>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</si>
  <si>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</si>
  <si>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</si>
  <si>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</si>
  <si>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</si>
  <si>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</si>
  <si>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</si>
  <si>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</si>
  <si>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</si>
  <si>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</si>
  <si>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</si>
  <si>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</si>
  <si>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</si>
  <si>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</si>
  <si>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</si>
  <si>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</si>
  <si>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</si>
  <si>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</si>
  <si>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</si>
  <si>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</si>
  <si>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</si>
  <si>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</si>
  <si>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</si>
  <si>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</si>
  <si>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</si>
  <si>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</si>
  <si>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</si>
  <si>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</si>
  <si>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</si>
  <si>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</si>
  <si>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</si>
  <si>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</si>
  <si>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</si>
  <si>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</si>
  <si>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</si>
  <si>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</si>
  <si>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</si>
  <si>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</si>
  <si>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</si>
  <si>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</si>
  <si>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</si>
  <si>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</si>
  <si>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</si>
  <si>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</si>
  <si>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</si>
  <si>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</si>
  <si>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</si>
  <si>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</si>
  <si>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</si>
  <si>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</si>
  <si>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</si>
  <si>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</si>
  <si>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</si>
  <si>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</si>
  <si>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</si>
  <si>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</si>
  <si>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</si>
  <si>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</si>
  <si>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</si>
  <si>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</si>
  <si>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</si>
  <si>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</si>
  <si>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</si>
  <si>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</si>
  <si>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</si>
  <si>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</si>
  <si>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</si>
  <si>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</si>
  <si>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</si>
  <si>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</si>
  <si>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</si>
  <si>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</si>
  <si>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</si>
  <si>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</si>
  <si>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</si>
  <si>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</si>
  <si>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</si>
  <si>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</si>
  <si>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</si>
  <si>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</si>
  <si>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</si>
  <si>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</si>
  <si>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</si>
  <si>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</si>
  <si>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</si>
  <si>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</si>
  <si>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</si>
  <si>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</si>
  <si>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</si>
  <si>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</si>
  <si>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</si>
  <si>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</si>
  <si>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</si>
  <si>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</si>
  <si>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</si>
  <si>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</si>
  <si>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</si>
  <si>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</si>
  <si>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</si>
  <si>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</si>
  <si>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</si>
  <si>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</si>
  <si>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</si>
  <si>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</si>
  <si>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</si>
  <si>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</si>
  <si>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</si>
  <si>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</si>
  <si>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</si>
  <si>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</si>
  <si>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</si>
  <si>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</si>
  <si>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</si>
  <si>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</si>
  <si>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</si>
  <si>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</si>
  <si>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</si>
  <si>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</si>
  <si>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</si>
  <si>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</si>
  <si>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</si>
  <si>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</si>
  <si>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</si>
  <si>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</si>
  <si>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</si>
  <si>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</si>
  <si>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</si>
  <si>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</si>
  <si>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</si>
  <si>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</si>
  <si>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</si>
  <si>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</si>
  <si>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</si>
  <si>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</si>
  <si>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</si>
  <si>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</si>
  <si>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</si>
  <si>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</si>
  <si>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</si>
  <si>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</si>
  <si>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</si>
  <si>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</si>
  <si>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</si>
  <si>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</si>
  <si>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</si>
  <si>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</si>
  <si>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</si>
  <si>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</si>
  <si>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</si>
  <si>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</si>
  <si>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</si>
  <si>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</si>
  <si>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</si>
  <si>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</si>
  <si>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</si>
  <si>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</si>
  <si>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</si>
  <si>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</si>
  <si>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</si>
  <si>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</si>
  <si>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</si>
  <si>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</si>
  <si>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</si>
  <si>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</si>
  <si>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</si>
  <si>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</si>
  <si>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</si>
  <si>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</si>
  <si>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</si>
  <si>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</si>
  <si>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</si>
  <si>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</si>
  <si>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</si>
  <si>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</si>
  <si>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</si>
  <si>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</si>
  <si>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</si>
  <si>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</si>
  <si>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</si>
  <si>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</si>
  <si>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</si>
  <si>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</si>
  <si>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</si>
  <si>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</si>
  <si>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</si>
  <si>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</si>
  <si>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</si>
  <si>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</si>
  <si>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</si>
  <si>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</si>
  <si>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</si>
  <si>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</si>
  <si>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</si>
  <si>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</si>
  <si>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</si>
  <si>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</si>
  <si>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</si>
  <si>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</si>
  <si>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</si>
  <si>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</si>
  <si>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</si>
  <si>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</si>
  <si>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</si>
  <si>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</si>
  <si>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</si>
  <si>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</si>
  <si>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</si>
  <si>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</si>
  <si>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</si>
  <si>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</si>
  <si>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</si>
  <si>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</si>
  <si>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</si>
  <si>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</si>
  <si>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</si>
  <si>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</si>
  <si>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</si>
  <si>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</si>
  <si>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</si>
  <si>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</si>
  <si>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</si>
  <si>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</si>
  <si>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</si>
  <si>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</si>
  <si>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</si>
  <si>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</si>
  <si>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</si>
  <si>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</si>
  <si>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</si>
  <si>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</si>
  <si>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</si>
  <si>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</si>
  <si>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</si>
  <si>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</si>
  <si>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</si>
  <si>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</si>
  <si>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</si>
  <si>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</si>
  <si>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</si>
  <si>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</si>
  <si>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</si>
  <si>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</si>
  <si>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</si>
  <si>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</si>
  <si>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</si>
  <si>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</si>
  <si>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</si>
  <si>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</si>
  <si>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</si>
  <si>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</si>
  <si>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</si>
  <si>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</si>
  <si>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</si>
  <si>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</si>
  <si>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</si>
  <si>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</si>
  <si>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</si>
  <si>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</si>
  <si>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</si>
  <si>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</si>
  <si>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</si>
  <si>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</si>
  <si>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</si>
  <si>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</si>
  <si>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</si>
  <si>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</si>
  <si>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</si>
  <si>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</si>
  <si>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</si>
  <si>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</si>
  <si>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</si>
  <si>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</si>
  <si>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</si>
  <si>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</si>
  <si>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</si>
  <si>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</si>
  <si>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</si>
  <si>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</si>
  <si>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</si>
  <si>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</si>
  <si>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</si>
  <si>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</si>
  <si>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</si>
  <si>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</si>
  <si>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</si>
  <si>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</si>
  <si>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</si>
  <si>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</si>
  <si>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</si>
  <si>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</si>
  <si>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</si>
  <si>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</si>
  <si>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</si>
  <si>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</si>
  <si>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</si>
  <si>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</si>
  <si>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</si>
  <si>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</si>
  <si>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</si>
  <si>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</si>
  <si>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</si>
  <si>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</si>
  <si>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</si>
  <si>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</si>
  <si>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</si>
  <si>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</si>
  <si>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</si>
  <si>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</si>
  <si>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</si>
  <si>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</si>
  <si>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</si>
  <si>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</si>
  <si>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</si>
  <si>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</si>
  <si>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</si>
  <si>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</si>
  <si>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</si>
  <si>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</si>
  <si>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</si>
  <si>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</si>
  <si>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</si>
  <si>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</si>
  <si>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</si>
  <si>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</si>
  <si>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</si>
  <si>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</si>
  <si>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</si>
  <si>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</si>
  <si>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</si>
  <si>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</si>
  <si>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</si>
  <si>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</si>
  <si>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</si>
  <si>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</si>
  <si>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</si>
  <si>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</si>
  <si>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</si>
  <si>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</si>
  <si>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</si>
  <si>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</si>
  <si>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</si>
  <si>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</si>
  <si>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</si>
  <si>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</si>
  <si>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</si>
  <si>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</si>
  <si>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</si>
  <si>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</si>
  <si>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</si>
  <si>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</si>
  <si>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</si>
  <si>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</si>
  <si>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</si>
  <si>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</si>
  <si>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</si>
  <si>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</si>
  <si>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</si>
  <si>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</si>
  <si>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</si>
  <si>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</si>
  <si>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</si>
  <si>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</si>
  <si>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</si>
  <si>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</si>
  <si>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</si>
  <si>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</si>
  <si>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</si>
  <si>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</si>
  <si>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</si>
  <si>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</si>
  <si>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</si>
  <si>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</si>
  <si>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</si>
  <si>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</si>
  <si>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</si>
  <si>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</si>
  <si>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</si>
  <si>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</si>
  <si>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</si>
  <si>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</si>
  <si>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</si>
  <si>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</si>
  <si>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</si>
  <si>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</si>
  <si>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</si>
  <si>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</si>
  <si>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</si>
  <si>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</si>
  <si>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</si>
  <si>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</si>
  <si>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</si>
  <si>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</si>
  <si>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</si>
  <si>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</si>
  <si>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</si>
  <si>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</si>
  <si>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</si>
  <si>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</si>
  <si>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</si>
  <si>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</si>
  <si>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</si>
  <si>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</si>
  <si>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</si>
  <si>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</si>
  <si>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</si>
  <si>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</si>
  <si>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</si>
  <si>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</si>
  <si>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</si>
  <si>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</si>
  <si>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</si>
  <si>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</si>
  <si>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</si>
  <si>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</si>
  <si>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</si>
  <si>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</si>
  <si>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</si>
  <si>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</si>
  <si>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</si>
  <si>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</si>
  <si>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</si>
  <si>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</si>
  <si>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</si>
  <si>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</si>
  <si>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</si>
  <si>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</si>
  <si>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</si>
  <si>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</si>
  <si>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</si>
  <si>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</si>
  <si>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</si>
  <si>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</si>
  <si>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</si>
  <si>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</si>
  <si>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</si>
  <si>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</si>
  <si>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</si>
  <si>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</si>
  <si>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</si>
  <si>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</si>
  <si>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</si>
  <si>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</si>
  <si>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</si>
  <si>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</si>
  <si>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</si>
  <si>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</si>
  <si>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</si>
  <si>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</si>
  <si>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</si>
  <si>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</si>
  <si>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</si>
  <si>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</si>
  <si>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</si>
  <si>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</si>
  <si>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</si>
  <si>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</si>
  <si>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</si>
  <si>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</si>
  <si>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</si>
  <si>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</si>
  <si>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</si>
  <si>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</si>
  <si>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</si>
  <si>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</si>
  <si>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</si>
  <si>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</si>
  <si>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</si>
  <si>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</si>
  <si>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</si>
  <si>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</si>
  <si>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</si>
  <si>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</si>
  <si>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</si>
  <si>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</si>
  <si>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</si>
  <si>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</si>
  <si>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</si>
  <si>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</si>
  <si>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</si>
  <si>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</si>
  <si>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</si>
  <si>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</si>
  <si>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</si>
  <si>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</si>
  <si>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</si>
  <si>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</si>
  <si>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</si>
  <si>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</si>
  <si>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</si>
  <si>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</si>
  <si>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</si>
  <si>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</si>
  <si>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</si>
  <si>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</si>
  <si>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</si>
  <si>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</si>
  <si>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</si>
  <si>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</si>
  <si>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</si>
  <si>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</si>
  <si>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</si>
  <si>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</si>
  <si>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</si>
  <si>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</si>
  <si>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</si>
  <si>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</si>
  <si>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</si>
  <si>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</si>
  <si>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</si>
  <si>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</si>
  <si>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</si>
  <si>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</si>
  <si>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</si>
  <si>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</si>
  <si>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</si>
  <si>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</si>
  <si>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</si>
  <si>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</si>
  <si>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</si>
  <si>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</si>
  <si>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</si>
  <si>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</si>
  <si>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</si>
  <si>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</si>
  <si>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</si>
  <si>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</si>
  <si>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</si>
  <si>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</si>
  <si>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</si>
  <si>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</si>
  <si>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</si>
  <si>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</si>
  <si>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</si>
  <si>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</si>
  <si>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</si>
  <si>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</si>
  <si>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</si>
  <si>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</si>
  <si>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</si>
  <si>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</si>
  <si>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</si>
  <si>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</si>
  <si>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</si>
  <si>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</si>
  <si>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</si>
  <si>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</si>
  <si>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</si>
  <si>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</si>
  <si>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</si>
  <si>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</si>
  <si>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</si>
  <si>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</si>
  <si>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</si>
  <si>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</si>
  <si>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</si>
  <si>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</si>
  <si>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</si>
  <si>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</si>
  <si>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</si>
  <si>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</si>
  <si>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</si>
  <si>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</si>
  <si>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</si>
  <si>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</si>
  <si>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</si>
  <si>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</si>
  <si>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</si>
  <si>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</si>
  <si>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</si>
  <si>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</si>
  <si>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</si>
  <si>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</si>
  <si>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</si>
  <si>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</si>
  <si>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</si>
  <si>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</si>
  <si>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</si>
  <si>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</si>
  <si>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</si>
  <si>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</si>
  <si>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</si>
  <si>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</si>
  <si>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</si>
  <si>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</si>
  <si>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</si>
  <si>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</si>
  <si>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</si>
  <si>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</si>
  <si>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</si>
  <si>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</si>
  <si>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</si>
  <si>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</si>
  <si>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</si>
  <si>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</si>
  <si>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</si>
  <si>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</si>
  <si>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</si>
  <si>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</si>
  <si>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</si>
  <si>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</si>
  <si>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</si>
  <si>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</si>
  <si>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</si>
  <si>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</si>
  <si>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</si>
  <si>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</si>
  <si>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</si>
  <si>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</si>
  <si>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</si>
  <si>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</si>
  <si>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</si>
  <si>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</si>
  <si>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</si>
  <si>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</si>
  <si>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</si>
  <si>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</si>
  <si>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</si>
  <si>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</si>
  <si>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</si>
  <si>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</si>
  <si>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</si>
  <si>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</si>
  <si>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</si>
  <si>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</si>
  <si>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</si>
  <si>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</si>
  <si>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</si>
  <si>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</si>
  <si>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</si>
  <si>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</si>
  <si>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</si>
  <si>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</si>
  <si>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</si>
  <si>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</si>
  <si>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</si>
  <si>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</si>
  <si>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</si>
  <si>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</si>
  <si>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</si>
  <si>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</si>
  <si>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</si>
  <si>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</si>
  <si>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</si>
  <si>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</si>
  <si>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</si>
  <si>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</si>
  <si>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</si>
  <si>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</si>
  <si>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</si>
  <si>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</si>
  <si>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</si>
  <si>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</si>
  <si>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</si>
  <si>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</si>
  <si>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</si>
  <si>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</si>
  <si>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</si>
  <si>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</si>
  <si>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</si>
  <si>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</si>
  <si>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</si>
  <si>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</si>
  <si>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</si>
  <si>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</si>
  <si>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</si>
  <si>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</si>
  <si>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</si>
  <si>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</si>
  <si>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</si>
  <si>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</si>
  <si>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</si>
  <si>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</si>
  <si>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</si>
  <si>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</si>
  <si>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</si>
  <si>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</si>
  <si>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</si>
  <si>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</si>
  <si>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</si>
  <si>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</si>
  <si>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</si>
  <si>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</si>
  <si>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</si>
  <si>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</si>
  <si>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</si>
  <si>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</si>
  <si>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</si>
  <si>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</si>
  <si>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</si>
  <si>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</si>
  <si>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</si>
  <si>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</si>
  <si>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</si>
  <si>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</si>
  <si>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</si>
  <si>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</si>
  <si>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</si>
  <si>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</si>
  <si>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</si>
  <si>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</si>
  <si>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</si>
  <si>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</si>
  <si>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</si>
  <si>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</si>
  <si>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</si>
  <si>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</si>
  <si>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</si>
  <si>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</si>
  <si>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</si>
  <si>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</si>
  <si>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</si>
  <si>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</si>
  <si>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</si>
  <si>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</si>
  <si>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</si>
  <si>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</si>
  <si>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</si>
  <si>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</si>
  <si>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</si>
  <si>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</si>
  <si>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</si>
  <si>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</si>
  <si>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</si>
  <si>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</si>
  <si>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</si>
  <si>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</si>
  <si>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</si>
  <si>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</si>
  <si>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</si>
  <si>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</si>
  <si>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</si>
  <si>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</si>
  <si>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</si>
  <si>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</si>
  <si>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</si>
  <si>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</si>
  <si>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</si>
  <si>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</si>
  <si>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</si>
  <si>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</si>
  <si>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</si>
  <si>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</si>
  <si>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</si>
  <si>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</si>
  <si>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</si>
  <si>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</si>
  <si>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</si>
  <si>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</si>
  <si>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</si>
  <si>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</si>
  <si>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</si>
  <si>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</si>
  <si>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</si>
  <si>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</si>
  <si>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</si>
  <si>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</si>
  <si>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</si>
  <si>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</si>
  <si>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</si>
  <si>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</si>
  <si>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</si>
  <si>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</si>
  <si>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</si>
  <si>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</si>
  <si>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</si>
  <si>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</si>
  <si>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</si>
  <si>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</si>
  <si>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</si>
  <si>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</si>
  <si>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</si>
  <si>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</si>
  <si>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</si>
  <si>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</si>
  <si>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</si>
  <si>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</si>
  <si>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</si>
  <si>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</si>
  <si>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</si>
  <si>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</si>
  <si>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</si>
  <si>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</si>
  <si>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</si>
  <si>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</si>
  <si>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</si>
  <si>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</si>
  <si>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</si>
  <si>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</si>
  <si>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</si>
  <si>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</si>
  <si>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</si>
  <si>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</si>
  <si>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</si>
  <si>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</si>
  <si>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</si>
  <si>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</si>
  <si>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</si>
  <si>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</si>
  <si>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</si>
  <si>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</si>
  <si>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</si>
  <si>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</si>
  <si>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</si>
  <si>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</si>
  <si>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</si>
  <si>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</si>
  <si>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</si>
  <si>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</si>
  <si>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</si>
  <si>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</si>
  <si>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</si>
  <si>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</si>
  <si>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</si>
  <si>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</si>
  <si>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</si>
  <si>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</si>
  <si>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</si>
  <si>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</si>
  <si>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</si>
  <si>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</si>
  <si>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</si>
  <si>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</si>
  <si>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</si>
  <si>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</si>
  <si>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</si>
  <si>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</si>
  <si>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</si>
  <si>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</si>
  <si>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</si>
  <si>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</si>
  <si>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</si>
  <si>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</si>
  <si>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</si>
  <si>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</si>
  <si>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</si>
  <si>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</si>
  <si>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</si>
  <si>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</si>
  <si>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</si>
  <si>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</si>
  <si>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</si>
  <si>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</si>
  <si>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</si>
  <si>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</si>
  <si>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</si>
  <si>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</si>
  <si>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</si>
  <si>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</si>
  <si>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</si>
  <si>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</si>
  <si>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</si>
  <si>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</si>
  <si>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</si>
  <si>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</si>
  <si>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</si>
  <si>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</si>
  <si>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</si>
  <si>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</si>
  <si>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</si>
  <si>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</si>
  <si>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</si>
  <si>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</si>
  <si>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</si>
  <si>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</si>
  <si>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</si>
  <si>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</si>
  <si>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</si>
  <si>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</si>
  <si>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</si>
  <si>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</si>
  <si>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</si>
  <si>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</si>
  <si>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</si>
  <si>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</si>
  <si>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</si>
  <si>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</si>
  <si>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</si>
  <si>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</si>
  <si>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</si>
  <si>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</si>
  <si>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</si>
  <si>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</si>
  <si>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</si>
  <si>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</si>
  <si>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</si>
  <si>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</si>
  <si>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</si>
  <si>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</si>
  <si>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</si>
  <si>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</si>
  <si>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</si>
  <si>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</si>
  <si>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</si>
  <si>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</si>
  <si>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</si>
  <si>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</si>
  <si>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</si>
  <si>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</si>
  <si>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</si>
  <si>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</si>
  <si>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</si>
  <si>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</si>
  <si>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</si>
  <si>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</si>
  <si>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</si>
  <si>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</si>
  <si>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</si>
  <si>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</si>
  <si>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</si>
  <si>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</si>
  <si>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</si>
  <si>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</si>
  <si>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</si>
  <si>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</si>
  <si>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</si>
  <si>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</si>
  <si>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</si>
  <si>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</si>
  <si>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</si>
  <si>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</si>
  <si>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</si>
  <si>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</si>
  <si>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</si>
  <si>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</si>
  <si>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</si>
  <si>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</si>
  <si>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</si>
  <si>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</si>
  <si>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</si>
  <si>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</si>
  <si>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</si>
  <si>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</si>
  <si>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</si>
  <si>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</si>
  <si>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</si>
  <si>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</si>
  <si>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</si>
  <si>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</si>
  <si>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</si>
  <si>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</si>
  <si>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</si>
  <si>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</si>
  <si>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</si>
  <si>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</si>
  <si>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</si>
  <si>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</si>
  <si>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</si>
  <si>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</si>
  <si>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</si>
  <si>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</si>
  <si>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</si>
  <si>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</si>
  <si>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</si>
  <si>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</si>
  <si>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</si>
  <si>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</si>
  <si>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</si>
  <si>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</si>
  <si>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</si>
  <si>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</si>
  <si>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</si>
  <si>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</si>
  <si>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</si>
  <si>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</si>
  <si>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</si>
  <si>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</si>
  <si>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</si>
  <si>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</si>
  <si>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</si>
  <si>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</si>
  <si>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</si>
  <si>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</si>
  <si>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</si>
  <si>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</si>
  <si>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</si>
  <si>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</si>
  <si>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</si>
  <si>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</si>
  <si>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</si>
  <si>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</si>
  <si>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</si>
  <si>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</si>
  <si>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</si>
  <si>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</si>
  <si>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</si>
  <si>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</si>
  <si>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</si>
  <si>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</si>
  <si>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</si>
  <si>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</si>
  <si>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</si>
  <si>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</si>
  <si>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</si>
  <si>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</si>
  <si>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</si>
  <si>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</si>
  <si>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</si>
  <si>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</si>
  <si>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</si>
  <si>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</si>
  <si>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</si>
  <si>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</si>
  <si>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</si>
  <si>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</si>
  <si>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</si>
  <si>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</si>
  <si>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</si>
  <si>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</si>
  <si>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</si>
  <si>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</si>
  <si>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</si>
  <si>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</si>
  <si>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</si>
  <si>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</si>
  <si>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</si>
  <si>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</si>
  <si>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</si>
  <si>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</si>
  <si>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</si>
  <si>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</si>
  <si>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</si>
  <si>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</si>
  <si>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</si>
  <si>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</si>
  <si>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</si>
  <si>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</si>
  <si>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</si>
  <si>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</si>
  <si>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</si>
  <si>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</si>
  <si>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</si>
  <si>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</si>
  <si>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</si>
  <si>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</si>
  <si>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</si>
  <si>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</si>
  <si>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</si>
  <si>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</si>
  <si>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</si>
  <si>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</si>
  <si>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</si>
  <si>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</si>
  <si>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</si>
  <si>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</si>
  <si>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</si>
  <si>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</si>
  <si>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</si>
  <si>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</si>
  <si>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</si>
  <si>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</si>
  <si>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</si>
  <si>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</si>
  <si>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</si>
  <si>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</si>
  <si>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</si>
  <si>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</si>
  <si>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</si>
  <si>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</si>
  <si>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</si>
  <si>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</si>
  <si>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</si>
  <si>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</si>
  <si>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</si>
  <si>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</si>
  <si>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</si>
  <si>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</si>
  <si>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</si>
  <si>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</si>
  <si>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</si>
  <si>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</si>
  <si>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</si>
  <si>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</si>
  <si>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</si>
  <si>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</si>
  <si>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</si>
  <si>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</si>
  <si>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</si>
  <si>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</si>
  <si>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</si>
  <si>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</si>
  <si>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</si>
  <si>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</si>
  <si>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</si>
  <si>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</si>
  <si>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</si>
  <si>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</si>
  <si>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</si>
  <si>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</si>
  <si>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</si>
  <si>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</si>
  <si>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</si>
  <si>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</si>
  <si>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</si>
  <si>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</si>
  <si>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</si>
  <si>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</si>
  <si>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</si>
  <si>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</si>
  <si>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</si>
  <si>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</si>
  <si>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</si>
  <si>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</si>
  <si>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</si>
  <si>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</si>
  <si>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</si>
  <si>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</si>
  <si>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</si>
  <si>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</si>
  <si>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</si>
  <si>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</si>
  <si>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</si>
  <si>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</si>
  <si>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</si>
  <si>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</si>
  <si>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</si>
  <si>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</si>
  <si>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</si>
  <si>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</si>
  <si>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</si>
  <si>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</si>
  <si>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</si>
  <si>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</si>
  <si>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</si>
  <si>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</si>
  <si>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</si>
  <si>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</si>
  <si>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</si>
  <si>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</si>
  <si>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</si>
  <si>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</si>
  <si>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</si>
  <si>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</si>
  <si>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</si>
  <si>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</si>
  <si>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</si>
  <si>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</si>
  <si>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</si>
  <si>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</si>
  <si>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</si>
  <si>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</si>
  <si>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</si>
  <si>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</si>
  <si>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</si>
  <si>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</si>
  <si>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</si>
  <si>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</si>
  <si>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</si>
  <si>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</si>
  <si>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</si>
  <si>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</si>
  <si>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</si>
  <si>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</si>
  <si>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</si>
  <si>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</si>
  <si>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</si>
  <si>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</si>
  <si>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</si>
  <si>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</si>
  <si>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</si>
  <si>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</si>
  <si>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</si>
  <si>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</si>
  <si>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</si>
  <si>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</si>
  <si>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</si>
  <si>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</si>
  <si>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</si>
  <si>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</si>
  <si>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</si>
  <si>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</si>
  <si>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</si>
  <si>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</si>
  <si>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</si>
  <si>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</si>
  <si>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</si>
  <si>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</si>
  <si>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</si>
  <si>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</si>
  <si>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</si>
  <si>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</si>
  <si>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</si>
  <si>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</si>
  <si>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</si>
  <si>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</si>
  <si>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</si>
  <si>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</si>
  <si>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</si>
  <si>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</si>
  <si>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</si>
  <si>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</si>
  <si>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</si>
  <si>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</si>
  <si>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</si>
  <si>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</si>
  <si>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</si>
  <si>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</si>
  <si>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</si>
  <si>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</si>
  <si>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</si>
  <si>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</si>
  <si>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</si>
  <si>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</si>
  <si>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</si>
  <si>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</si>
  <si>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</si>
  <si>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</si>
  <si>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</si>
  <si>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</si>
  <si>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</si>
  <si>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</si>
  <si>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</si>
  <si>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</si>
  <si>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</si>
  <si>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</si>
  <si>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</si>
  <si>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</si>
  <si>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</si>
  <si>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</si>
  <si>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</si>
  <si>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</si>
  <si>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</si>
  <si>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</si>
  <si>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</si>
  <si>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</si>
  <si>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</si>
  <si>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</si>
  <si>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</si>
  <si>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</si>
  <si>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</si>
  <si>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</si>
  <si>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</si>
  <si>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</si>
  <si>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</si>
  <si>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</si>
  <si>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</si>
  <si>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</si>
  <si>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</si>
  <si>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</si>
  <si>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</si>
  <si>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</si>
  <si>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</si>
  <si>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</si>
  <si>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</si>
  <si>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</si>
  <si>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</si>
  <si>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</si>
  <si>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</si>
  <si>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</si>
  <si>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</si>
  <si>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</si>
  <si>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</si>
  <si>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</si>
  <si>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</si>
  <si>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</si>
  <si>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</si>
  <si>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</si>
  <si>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</si>
  <si>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</si>
  <si>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</si>
  <si>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</si>
  <si>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</si>
  <si>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</si>
  <si>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</si>
  <si>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</si>
  <si>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</si>
  <si>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</si>
  <si>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</si>
  <si>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</si>
  <si>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</si>
  <si>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</si>
  <si>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</si>
  <si>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</si>
  <si>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</si>
  <si>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</si>
  <si>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</si>
  <si>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</si>
  <si>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</si>
  <si>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</si>
  <si>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</si>
  <si>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</si>
  <si>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</si>
  <si>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</si>
  <si>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</si>
  <si>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</si>
  <si>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</si>
  <si>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</si>
  <si>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</si>
  <si>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</si>
  <si>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</si>
  <si>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</si>
  <si>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</si>
  <si>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</si>
  <si>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</si>
  <si>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</si>
  <si>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</si>
  <si>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</si>
  <si>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</si>
  <si>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</si>
  <si>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</si>
  <si>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</si>
  <si>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</si>
  <si>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</si>
  <si>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</si>
  <si>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</si>
  <si>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</si>
  <si>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</si>
  <si>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</si>
  <si>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</si>
  <si>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</si>
  <si>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</si>
  <si>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</si>
  <si>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</si>
  <si>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</si>
  <si>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</si>
  <si>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</si>
  <si>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</si>
  <si>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</si>
  <si>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</si>
  <si>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</si>
  <si>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</si>
  <si>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</si>
  <si>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</si>
  <si>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</si>
  <si>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</si>
  <si>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</si>
  <si>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</si>
  <si>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</si>
  <si>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</si>
  <si>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</si>
  <si>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</si>
  <si>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</si>
  <si>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</si>
  <si>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</si>
  <si>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</si>
  <si>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</si>
  <si>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</si>
  <si>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</si>
  <si>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</si>
  <si>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</si>
  <si>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</si>
  <si>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</si>
  <si>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</si>
  <si>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</si>
  <si>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</si>
  <si>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</si>
  <si>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</si>
  <si>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</si>
  <si>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</si>
  <si>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</si>
  <si>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</si>
  <si>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</si>
  <si>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</si>
  <si>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</si>
  <si>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</si>
  <si>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</si>
  <si>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</si>
  <si>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</si>
  <si>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</si>
  <si>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</si>
  <si>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</si>
  <si>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</si>
  <si>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</si>
  <si>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</si>
  <si>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</si>
  <si>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</si>
  <si>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</si>
  <si>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</si>
  <si>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</si>
  <si>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</si>
  <si>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</si>
  <si>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</si>
  <si>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</si>
  <si>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</si>
  <si>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</si>
  <si>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</si>
  <si>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</si>
  <si>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</si>
  <si>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</si>
  <si>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</si>
  <si>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</si>
  <si>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</si>
  <si>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</si>
  <si>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</si>
  <si>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</si>
  <si>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</si>
  <si>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</si>
  <si>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</si>
  <si>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</si>
  <si>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</si>
  <si>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</si>
  <si>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</si>
  <si>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</si>
  <si>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</si>
  <si>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</si>
  <si>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</si>
  <si>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</si>
  <si>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</si>
  <si>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</si>
  <si>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</si>
  <si>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</si>
  <si>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</si>
  <si>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</si>
  <si>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</si>
  <si>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</si>
  <si>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</si>
  <si>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</si>
  <si>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</si>
  <si>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</si>
  <si>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</si>
  <si>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</si>
  <si>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</si>
  <si>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</si>
  <si>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</si>
  <si>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</si>
  <si>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</si>
  <si>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</si>
  <si>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</si>
  <si>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</si>
  <si>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</si>
  <si>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</si>
  <si>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</si>
  <si>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</si>
  <si>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</si>
  <si>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</si>
  <si>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</si>
  <si>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</si>
  <si>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</si>
  <si>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</si>
  <si>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</si>
  <si>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</si>
  <si>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</si>
  <si>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</si>
  <si>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</si>
  <si>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</si>
  <si>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</si>
  <si>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</si>
  <si>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</si>
  <si>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</si>
  <si>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</si>
  <si>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</si>
  <si>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</si>
  <si>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</si>
  <si>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</si>
  <si>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</si>
  <si>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</si>
  <si>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</si>
  <si>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</si>
  <si>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</si>
  <si>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</si>
  <si>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</si>
  <si>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</si>
  <si>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</si>
  <si>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</si>
  <si>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</si>
  <si>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</si>
  <si>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</si>
  <si>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</si>
  <si>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</si>
  <si>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</si>
  <si>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</si>
  <si>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</si>
  <si>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</si>
  <si>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</si>
  <si>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</si>
  <si>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</si>
  <si>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</si>
  <si>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</si>
  <si>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</si>
  <si>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</si>
  <si>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</si>
  <si>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</si>
  <si>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</si>
  <si>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</si>
  <si>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</si>
  <si>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</si>
  <si>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</si>
  <si>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</si>
  <si>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</si>
  <si>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</si>
  <si>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</si>
  <si>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</si>
  <si>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</si>
  <si>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</si>
  <si>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</si>
  <si>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</si>
  <si>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</si>
  <si>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</si>
  <si>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</si>
  <si>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</si>
  <si>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</si>
  <si>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</si>
  <si>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</si>
  <si>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</si>
  <si>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</si>
  <si>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</si>
  <si>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</si>
  <si>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</si>
  <si>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</si>
  <si>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</si>
  <si>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</si>
  <si>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</si>
  <si>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</si>
  <si>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</si>
  <si>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</si>
  <si>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</si>
  <si>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</si>
  <si>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</si>
  <si>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</si>
  <si>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</si>
  <si>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</si>
  <si>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</si>
  <si>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</si>
  <si>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</si>
  <si>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</si>
  <si>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</si>
  <si>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</si>
  <si>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</si>
  <si>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</si>
  <si>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</si>
  <si>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</si>
  <si>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</si>
  <si>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</si>
  <si>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</si>
  <si>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</si>
  <si>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</si>
  <si>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</si>
  <si>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</si>
  <si>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</si>
  <si>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</si>
  <si>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</si>
  <si>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</si>
  <si>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</si>
  <si>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</si>
  <si>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</si>
  <si>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</si>
  <si>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</si>
  <si>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</si>
  <si>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</si>
  <si>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</si>
  <si>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</si>
  <si>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</si>
  <si>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</si>
  <si>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</si>
  <si>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</si>
  <si>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</si>
  <si>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</si>
  <si>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</si>
  <si>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</si>
  <si>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</si>
  <si>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</si>
  <si>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</si>
  <si>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</si>
  <si>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</si>
  <si>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</si>
  <si>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</si>
  <si>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</si>
  <si>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</si>
  <si>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</si>
  <si>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</si>
  <si>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</si>
  <si>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</si>
  <si>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</si>
  <si>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</si>
  <si>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</si>
  <si>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</si>
  <si>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</si>
  <si>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</si>
  <si>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</si>
  <si>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</si>
  <si>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</si>
  <si>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</si>
  <si>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</si>
  <si>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</si>
  <si>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</si>
  <si>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</si>
  <si>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</si>
  <si>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</si>
  <si>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</si>
  <si>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</si>
  <si>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</si>
  <si>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</si>
  <si>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</si>
  <si>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</si>
  <si>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</si>
  <si>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</si>
  <si>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</si>
  <si>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</si>
  <si>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</si>
  <si>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</si>
  <si>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</si>
  <si>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</si>
  <si>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</si>
  <si>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</si>
  <si>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</si>
  <si>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</si>
  <si>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</si>
  <si>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</si>
  <si>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</si>
  <si>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</si>
  <si>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</si>
  <si>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</si>
  <si>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</si>
  <si>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</si>
  <si>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</si>
  <si>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</si>
  <si>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</si>
  <si>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</si>
  <si>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</si>
  <si>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</si>
  <si>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</si>
  <si>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</si>
  <si>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</si>
  <si>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</si>
  <si>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</si>
  <si>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</si>
  <si>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</si>
  <si>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</si>
  <si>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</si>
  <si>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</si>
  <si>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</si>
  <si>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</si>
  <si>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</si>
  <si>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</si>
  <si>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</si>
  <si>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</si>
  <si>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</si>
  <si>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</si>
  <si>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</si>
  <si>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</si>
  <si>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</si>
  <si>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</si>
  <si>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</si>
  <si>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</si>
  <si>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</si>
  <si>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</si>
  <si>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</si>
  <si>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</si>
  <si>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</si>
  <si>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</si>
  <si>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</si>
  <si>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</si>
  <si>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</si>
  <si>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</si>
  <si>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</si>
  <si>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</si>
  <si>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</si>
  <si>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</si>
  <si>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</si>
  <si>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</si>
  <si>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</si>
  <si>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</si>
  <si>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</si>
  <si>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</si>
  <si>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</si>
  <si>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</si>
  <si>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</si>
  <si>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</si>
  <si>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</si>
  <si>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</si>
  <si>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</si>
  <si>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</si>
  <si>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</si>
  <si>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</si>
  <si>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</si>
  <si>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</si>
  <si>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</si>
  <si>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</si>
  <si>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</si>
  <si>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</si>
  <si>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</si>
  <si>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</si>
  <si>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</si>
  <si>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</si>
  <si>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</si>
  <si>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</si>
  <si>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</si>
  <si>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</si>
  <si>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</si>
  <si>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</si>
  <si>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</si>
  <si>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</si>
  <si>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</si>
  <si>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</si>
  <si>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</si>
  <si>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</si>
  <si>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</si>
  <si>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</si>
  <si>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</si>
  <si>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</si>
  <si>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</si>
  <si>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</si>
  <si>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</si>
  <si>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</si>
  <si>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</si>
  <si>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</si>
  <si>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</si>
  <si>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</si>
  <si>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</si>
  <si>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</si>
  <si>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</si>
  <si>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</si>
  <si>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</si>
  <si>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</si>
  <si>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</si>
  <si>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</si>
  <si>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</si>
  <si>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</si>
  <si>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</si>
  <si>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</si>
  <si>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</si>
  <si>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</si>
  <si>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</si>
  <si>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</si>
  <si>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</si>
  <si>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</si>
  <si>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</si>
  <si>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</si>
  <si>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</si>
  <si>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</si>
  <si>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</si>
  <si>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</si>
  <si>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</si>
  <si>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</si>
  <si>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</si>
  <si>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</si>
  <si>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</si>
  <si>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</si>
  <si>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</si>
  <si>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</si>
  <si>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</si>
  <si>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</si>
  <si>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</si>
  <si>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</si>
  <si>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</si>
  <si>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</si>
  <si>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</si>
  <si>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</si>
  <si>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</si>
  <si>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</si>
  <si>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</si>
  <si>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</si>
  <si>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</si>
  <si>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</si>
  <si>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</si>
  <si>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</si>
  <si>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</si>
  <si>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</si>
  <si>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</si>
  <si>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</si>
  <si>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</si>
  <si>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</si>
  <si>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</si>
  <si>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</si>
  <si>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</si>
  <si>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</si>
  <si>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</si>
  <si>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</si>
  <si>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</si>
  <si>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</si>
  <si>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</si>
  <si>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</si>
  <si>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</si>
  <si>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</si>
  <si>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</si>
  <si>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</si>
  <si>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</si>
  <si>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</si>
  <si>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</si>
  <si>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</si>
  <si>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</si>
  <si>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</si>
  <si>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</si>
  <si>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</si>
  <si>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</si>
  <si>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</si>
  <si>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</si>
  <si>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</si>
  <si>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</si>
  <si>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</si>
  <si>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</si>
  <si>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</si>
  <si>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</si>
  <si>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</si>
  <si>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</si>
  <si>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</si>
  <si>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</si>
  <si>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</si>
  <si>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</si>
  <si>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</si>
  <si>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</si>
  <si>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</si>
  <si>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</si>
  <si>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</si>
  <si>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</si>
  <si>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</si>
  <si>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</si>
  <si>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</si>
  <si>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</si>
  <si>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</si>
  <si>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</si>
  <si>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</si>
  <si>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</si>
  <si>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</si>
  <si>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</si>
  <si>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</si>
  <si>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</si>
  <si>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</si>
  <si>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</si>
  <si>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</si>
  <si>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</si>
  <si>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</si>
  <si>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</si>
  <si>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</si>
  <si>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</si>
  <si>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</si>
  <si>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</si>
  <si>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</si>
  <si>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</si>
  <si>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</si>
  <si>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</si>
  <si>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</si>
  <si>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</si>
  <si>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</si>
  <si>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</si>
  <si>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</si>
  <si>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</si>
  <si>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</si>
  <si>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</si>
  <si>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</si>
  <si>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</si>
  <si>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</si>
  <si>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</si>
  <si>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</si>
  <si>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</si>
  <si>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</si>
  <si>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</si>
  <si>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</si>
  <si>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</si>
  <si>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</si>
  <si>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</si>
  <si>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</si>
  <si>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</si>
  <si>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</si>
  <si>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</si>
  <si>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</si>
  <si>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</si>
  <si>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</si>
  <si>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</si>
  <si>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</si>
  <si>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</si>
  <si>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</si>
  <si>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</si>
  <si>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</si>
  <si>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</si>
  <si>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</si>
  <si>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</si>
  <si>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</si>
  <si>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</si>
  <si>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</si>
  <si>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</si>
  <si>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</si>
  <si>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</si>
  <si>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</si>
  <si>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</si>
  <si>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</si>
  <si>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</si>
  <si>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</si>
  <si>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</si>
  <si>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</si>
  <si>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</si>
  <si>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</si>
  <si>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</si>
  <si>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</si>
  <si>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</si>
  <si>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</si>
  <si>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</si>
  <si>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</si>
  <si>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</si>
  <si>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</si>
  <si>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</si>
  <si>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</si>
  <si>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</si>
  <si>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</si>
  <si>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</si>
  <si>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</si>
  <si>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</si>
  <si>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</si>
  <si>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</si>
  <si>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</si>
  <si>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</si>
  <si>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</si>
  <si>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</si>
  <si>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</si>
  <si>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</si>
  <si>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</si>
  <si>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</si>
  <si>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</si>
  <si>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</si>
  <si>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</si>
  <si>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</si>
  <si>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</si>
  <si>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</si>
  <si>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</si>
  <si>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</si>
  <si>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</si>
  <si>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</si>
  <si>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</si>
  <si>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</si>
  <si>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</si>
  <si>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</si>
  <si>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</si>
  <si>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</si>
  <si>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</si>
  <si>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</si>
  <si>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</si>
  <si>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</si>
  <si>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</si>
  <si>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</si>
  <si>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</si>
  <si>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</si>
  <si>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</si>
  <si>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</si>
  <si>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</si>
  <si>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</si>
  <si>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</si>
  <si>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</si>
  <si>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</si>
  <si>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</si>
  <si>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</si>
  <si>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</si>
  <si>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</si>
  <si>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</si>
  <si>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</si>
  <si>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</si>
  <si>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</si>
  <si>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</si>
  <si>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</si>
  <si>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</si>
  <si>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</si>
  <si>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</si>
  <si>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</si>
  <si>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</si>
  <si>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</si>
  <si>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</si>
  <si>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</si>
  <si>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</si>
  <si>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</si>
  <si>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</si>
  <si>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</si>
  <si>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</si>
  <si>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</si>
  <si>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</si>
  <si>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</si>
  <si>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</si>
  <si>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</si>
  <si>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</si>
  <si>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</si>
  <si>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</si>
  <si>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</si>
  <si>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</si>
  <si>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</si>
  <si>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</si>
  <si>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</si>
  <si>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</si>
  <si>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</si>
  <si>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</si>
  <si>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</si>
  <si>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</si>
  <si>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</si>
  <si>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</si>
  <si>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</si>
  <si>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</si>
  <si>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</si>
  <si>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</si>
  <si>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</si>
  <si>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</si>
  <si>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</si>
  <si>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</si>
  <si>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</si>
  <si>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</si>
  <si>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</si>
  <si>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</si>
  <si>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</si>
  <si>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</si>
  <si>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</si>
  <si>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</si>
  <si>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</si>
  <si>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</si>
  <si>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</si>
  <si>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</si>
  <si>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</si>
  <si>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</si>
  <si>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</si>
  <si>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</si>
  <si>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</si>
  <si>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</si>
  <si>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</si>
  <si>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</si>
  <si>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</si>
  <si>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</si>
  <si>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</si>
  <si>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</si>
  <si>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</si>
  <si>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</si>
  <si>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</si>
  <si>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</si>
  <si>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</si>
  <si>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</si>
  <si>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</si>
  <si>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</si>
  <si>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</si>
  <si>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</si>
  <si>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</si>
  <si>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</si>
  <si>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</si>
  <si>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</si>
  <si>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</si>
  <si>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</si>
  <si>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</si>
  <si>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</si>
  <si>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</si>
  <si>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</si>
  <si>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</si>
  <si>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</si>
  <si>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</si>
  <si>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</si>
  <si>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</si>
  <si>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</si>
  <si>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</si>
  <si>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</si>
  <si>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</si>
  <si>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</si>
  <si>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</si>
  <si>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</si>
  <si>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</si>
  <si>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</si>
  <si>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</si>
  <si>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</si>
  <si>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</si>
  <si>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</si>
  <si>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</si>
  <si>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</si>
  <si>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</si>
  <si>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</si>
  <si>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</si>
  <si>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</si>
  <si>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</si>
  <si>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</si>
  <si>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</si>
  <si>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</si>
  <si>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</si>
  <si>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</si>
  <si>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</si>
  <si>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</si>
  <si>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</si>
  <si>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</si>
  <si>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</si>
  <si>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</si>
  <si>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</si>
  <si>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</si>
  <si>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</si>
  <si>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</si>
  <si>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</si>
  <si>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</si>
  <si>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</si>
  <si>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</si>
  <si>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</si>
  <si>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</si>
  <si>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</si>
  <si>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</si>
  <si>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</si>
  <si>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</si>
  <si>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</si>
  <si>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</si>
  <si>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</si>
  <si>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</si>
  <si>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</si>
  <si>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</si>
  <si>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</si>
  <si>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</si>
  <si>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</si>
  <si>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</si>
  <si>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</si>
  <si>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</si>
  <si>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</si>
  <si>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</si>
  <si>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</si>
  <si>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</si>
  <si>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</si>
  <si>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</si>
  <si>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</si>
  <si>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</si>
  <si>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</si>
  <si>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</si>
  <si>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</si>
  <si>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</si>
  <si>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</si>
  <si>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</si>
  <si>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</si>
  <si>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</si>
  <si>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</si>
  <si>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</si>
  <si>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</si>
  <si>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</si>
  <si>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</si>
  <si>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</si>
  <si>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</si>
  <si>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</si>
  <si>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</si>
  <si>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</si>
  <si>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</si>
  <si>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</si>
  <si>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</si>
  <si>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</si>
  <si>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</si>
  <si>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</si>
  <si>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</si>
  <si>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</si>
  <si>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</si>
  <si>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</si>
  <si>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</si>
  <si>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</si>
  <si>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</si>
  <si>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</si>
  <si>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</si>
  <si>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</si>
  <si>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</si>
  <si>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</si>
  <si>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</si>
  <si>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</si>
  <si>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</si>
  <si>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</si>
  <si>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</si>
  <si>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</si>
  <si>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</si>
  <si>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</si>
  <si>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</si>
  <si>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</si>
  <si>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</si>
  <si>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</si>
  <si>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</si>
  <si>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</si>
  <si>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</si>
  <si>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</si>
  <si>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</si>
  <si>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</si>
  <si>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</si>
  <si>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</si>
  <si>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</si>
  <si>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</si>
  <si>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</si>
  <si>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</si>
  <si>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</si>
  <si>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</si>
  <si>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</si>
  <si>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</si>
  <si>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</si>
  <si>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</si>
  <si>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</si>
  <si>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</si>
  <si>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</si>
  <si>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</si>
  <si>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</si>
  <si>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</si>
  <si>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</si>
  <si>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</si>
  <si>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</si>
  <si>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</si>
  <si>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</si>
  <si>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</si>
  <si>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</si>
  <si>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</si>
  <si>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</si>
  <si>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</si>
  <si>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</si>
  <si>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</si>
  <si>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</si>
  <si>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</si>
  <si>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</si>
  <si>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</si>
  <si>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</si>
  <si>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</si>
  <si>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</si>
  <si>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</si>
  <si>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</si>
  <si>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</si>
  <si>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</si>
  <si>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</si>
  <si>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</si>
  <si>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</si>
  <si>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</si>
  <si>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</si>
  <si>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</si>
  <si>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</si>
  <si>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</si>
  <si>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</si>
  <si>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</si>
  <si>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</si>
  <si>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</si>
  <si>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</si>
  <si>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</si>
  <si>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</si>
  <si>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</si>
  <si>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</si>
  <si>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</si>
  <si>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</si>
  <si>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</si>
  <si>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</si>
  <si>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</si>
  <si>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</si>
  <si>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</si>
  <si>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</si>
  <si>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</si>
  <si>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</si>
  <si>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</si>
  <si>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</si>
  <si>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</si>
  <si>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</si>
  <si>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</si>
  <si>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</si>
  <si>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</si>
  <si>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</si>
  <si>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</si>
  <si>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</si>
  <si>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</si>
  <si>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</si>
  <si>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</si>
  <si>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</si>
  <si>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</si>
  <si>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</si>
  <si>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</si>
  <si>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</si>
  <si>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</si>
  <si>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</si>
  <si>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</si>
  <si>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</si>
  <si>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</si>
  <si>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</si>
  <si>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</si>
  <si>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</si>
  <si>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</si>
  <si>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</si>
  <si>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</si>
  <si>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</si>
  <si>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</si>
  <si>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</si>
  <si>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</si>
  <si>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</si>
  <si>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</si>
  <si>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</si>
  <si>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</si>
  <si>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</si>
  <si>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</si>
  <si>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</si>
  <si>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</si>
  <si>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</si>
  <si>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</si>
  <si>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</si>
  <si>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</si>
  <si>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</si>
  <si>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</si>
  <si>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</si>
  <si>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</si>
  <si>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</si>
  <si>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</si>
  <si>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</si>
  <si>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</si>
  <si>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</si>
  <si>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</si>
  <si>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</si>
  <si>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</si>
  <si>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</si>
  <si>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</si>
  <si>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</si>
  <si>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</si>
  <si>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</si>
  <si>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</si>
  <si>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</si>
  <si>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</si>
  <si>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</si>
  <si>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</si>
  <si>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</si>
  <si>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</si>
  <si>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</si>
  <si>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</si>
  <si>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</si>
  <si>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</si>
  <si>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</si>
  <si>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</si>
  <si>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</si>
  <si>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</si>
  <si>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</si>
  <si>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</si>
  <si>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</si>
  <si>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</si>
  <si>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</si>
  <si>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</si>
  <si>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</si>
  <si>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</si>
  <si>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</si>
  <si>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</si>
  <si>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</si>
  <si>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</si>
  <si>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</si>
  <si>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</si>
  <si>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</si>
  <si>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</si>
  <si>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</si>
  <si>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</si>
  <si>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</si>
  <si>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</si>
  <si>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</si>
  <si>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</si>
  <si>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</si>
  <si>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</si>
  <si>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</si>
  <si>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</si>
  <si>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</si>
  <si>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</si>
  <si>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</si>
  <si>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</si>
  <si>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</si>
  <si>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</si>
  <si>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</si>
  <si>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</si>
  <si>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</si>
  <si>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</si>
  <si>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</si>
  <si>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</si>
  <si>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</si>
  <si>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</si>
  <si>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</si>
  <si>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</si>
  <si>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</si>
  <si>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</si>
  <si>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</si>
  <si>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</si>
  <si>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</si>
  <si>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</si>
  <si>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</si>
  <si>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</si>
  <si>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</si>
  <si>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</si>
  <si>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</si>
  <si>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</si>
  <si>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</si>
  <si>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</si>
  <si>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</si>
  <si>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</si>
  <si>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</si>
  <si>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</si>
  <si>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</si>
  <si>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</si>
  <si>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</si>
  <si>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</si>
  <si>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</si>
  <si>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</si>
  <si>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</si>
  <si>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</si>
  <si>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</si>
  <si>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</si>
  <si>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</si>
  <si>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</si>
  <si>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</si>
  <si>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</si>
  <si>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</si>
  <si>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</si>
  <si>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</si>
  <si>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</si>
  <si>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</si>
  <si>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</si>
  <si>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</si>
  <si>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</si>
  <si>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</si>
  <si>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</si>
  <si>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</si>
  <si>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</si>
  <si>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</si>
  <si>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</si>
  <si>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</si>
  <si>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</si>
  <si>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</si>
  <si>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</si>
  <si>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</si>
  <si>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</si>
  <si>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</si>
  <si>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</si>
  <si>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</si>
  <si>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</si>
  <si>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</si>
  <si>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</si>
  <si>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</si>
  <si>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</si>
  <si>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</si>
  <si>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</si>
  <si>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</si>
  <si>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</si>
  <si>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</si>
  <si>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</si>
  <si>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</si>
  <si>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</si>
  <si>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</si>
  <si>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</si>
  <si>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</si>
  <si>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</si>
  <si>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</si>
  <si>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</si>
  <si>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</si>
  <si>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</si>
  <si>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</si>
  <si>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</si>
  <si>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</si>
  <si>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</si>
  <si>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</si>
  <si>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</si>
  <si>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</si>
  <si>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</si>
  <si>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</si>
  <si>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</si>
  <si>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</si>
  <si>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</si>
  <si>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</si>
  <si>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</si>
  <si>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</si>
  <si>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</si>
  <si>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</si>
  <si>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</si>
  <si>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</si>
  <si>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</si>
  <si>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</si>
  <si>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</si>
  <si>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</si>
  <si>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</si>
  <si>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</si>
  <si>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</si>
  <si>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</si>
  <si>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</si>
  <si>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</si>
  <si>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</si>
  <si>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</si>
  <si>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</si>
  <si>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</si>
  <si>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</si>
  <si>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</si>
  <si>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</si>
  <si>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</si>
  <si>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</si>
  <si>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</si>
  <si>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</si>
  <si>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</si>
  <si>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</si>
  <si>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</si>
  <si>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</si>
  <si>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</si>
  <si>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</si>
  <si>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</si>
  <si>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</si>
  <si>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</si>
  <si>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</si>
  <si>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</si>
  <si>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</si>
  <si>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</si>
  <si>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</si>
  <si>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</si>
  <si>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</si>
  <si>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</si>
  <si>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</si>
  <si>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</si>
  <si>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</si>
  <si>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</si>
  <si>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</si>
  <si>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</si>
  <si>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</si>
  <si>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</si>
  <si>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</si>
  <si>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</si>
  <si>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</si>
  <si>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</si>
  <si>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</si>
  <si>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</si>
  <si>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</si>
  <si>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</si>
  <si>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</si>
  <si>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</si>
  <si>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</si>
  <si>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</si>
  <si>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</si>
  <si>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</si>
  <si>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</si>
  <si>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</si>
  <si>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</si>
  <si>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</si>
  <si>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</si>
  <si>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</si>
  <si>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</si>
  <si>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</si>
  <si>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</si>
  <si>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</si>
  <si>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</si>
  <si>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</si>
  <si>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</si>
  <si>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</si>
  <si>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</si>
  <si>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</si>
  <si>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</si>
  <si>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</si>
  <si>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</si>
  <si>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</si>
  <si>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</si>
  <si>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</si>
  <si>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</si>
  <si>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</si>
  <si>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</si>
  <si>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</si>
  <si>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</si>
  <si>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</si>
  <si>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</si>
  <si>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</si>
  <si>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</si>
  <si>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</si>
  <si>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</si>
  <si>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</si>
  <si>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</si>
  <si>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</si>
  <si>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</si>
  <si>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</si>
  <si>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</si>
  <si>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</si>
  <si>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</si>
  <si>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</si>
  <si>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</si>
  <si>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</si>
  <si>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</si>
  <si>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</si>
  <si>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</si>
  <si>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</si>
  <si>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</si>
  <si>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</si>
  <si>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</si>
  <si>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</si>
  <si>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</si>
  <si>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</si>
  <si>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</si>
  <si>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</si>
  <si>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</si>
  <si>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</si>
  <si>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</si>
  <si>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</si>
  <si>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</si>
  <si>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</si>
  <si>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</si>
  <si>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</si>
  <si>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</si>
  <si>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</si>
  <si>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</si>
  <si>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</si>
  <si>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</si>
  <si>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</si>
  <si>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</si>
  <si>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</si>
  <si>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</si>
  <si>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</si>
  <si>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</si>
  <si>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</si>
  <si>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</si>
  <si>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</si>
  <si>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</si>
  <si>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</si>
  <si>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</si>
  <si>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</si>
  <si>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</si>
  <si>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</si>
  <si>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</si>
  <si>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</si>
  <si>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</si>
  <si>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</si>
  <si>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</si>
  <si>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</si>
  <si>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</si>
  <si>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</si>
  <si>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</si>
  <si>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</si>
  <si>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</si>
  <si>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</si>
  <si>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</si>
  <si>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</si>
  <si>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</si>
  <si>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</si>
  <si>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</si>
  <si>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</si>
  <si>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</si>
  <si>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</si>
  <si>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</si>
  <si>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</si>
  <si>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</si>
  <si>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</si>
  <si>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</si>
  <si>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</si>
  <si>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</si>
  <si>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</si>
  <si>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</si>
  <si>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</si>
  <si>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</si>
  <si>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</si>
  <si>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</si>
  <si>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</si>
  <si>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</si>
  <si>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</si>
  <si>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</si>
  <si>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</si>
  <si>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</si>
  <si>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</si>
  <si>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</si>
  <si>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</si>
  <si>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</si>
  <si>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</si>
  <si>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</si>
  <si>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</si>
  <si>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</si>
  <si>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</si>
  <si>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</si>
  <si>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</si>
  <si>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</si>
  <si>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</si>
  <si>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</si>
  <si>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</si>
  <si>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</si>
  <si>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</si>
  <si>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</si>
  <si>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</si>
  <si>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</si>
  <si>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</si>
  <si>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</si>
  <si>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</si>
  <si>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</si>
  <si>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</si>
  <si>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</si>
  <si>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</si>
  <si>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</si>
  <si>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</si>
  <si>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</si>
  <si>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</si>
  <si>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</si>
  <si>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</si>
  <si>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</si>
  <si>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</si>
  <si>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</si>
  <si>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</si>
  <si>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</si>
  <si>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</si>
  <si>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</si>
  <si>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</si>
  <si>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</si>
  <si>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</si>
  <si>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</si>
  <si>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</si>
  <si>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</si>
  <si>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</si>
  <si>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</si>
  <si>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</si>
  <si>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</si>
  <si>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</si>
  <si>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</si>
  <si>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</si>
  <si>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</si>
  <si>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</si>
  <si>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</si>
  <si>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</si>
  <si>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</si>
  <si>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</si>
  <si>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</si>
  <si>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</si>
  <si>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</si>
  <si>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</si>
  <si>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</si>
  <si>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</si>
  <si>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</si>
  <si>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</si>
  <si>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</si>
  <si>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</si>
  <si>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</si>
  <si>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</si>
  <si>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</si>
  <si>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</si>
  <si>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</si>
  <si>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</si>
  <si>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</si>
  <si>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</si>
  <si>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</si>
  <si>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</si>
  <si>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</si>
  <si>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</si>
  <si>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</si>
  <si>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</si>
  <si>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</si>
  <si>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</si>
  <si>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</si>
  <si>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</si>
  <si>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</si>
  <si>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</si>
  <si>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</si>
  <si>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</si>
  <si>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</si>
  <si>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</si>
  <si>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</si>
  <si>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</si>
  <si>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</si>
  <si>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</si>
  <si>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</si>
  <si>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</si>
  <si>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</si>
  <si>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</si>
  <si>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</si>
  <si>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</si>
  <si>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</si>
  <si>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</si>
  <si>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</si>
  <si>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</si>
  <si>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</si>
  <si>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</si>
  <si>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</si>
  <si>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</si>
  <si>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</si>
  <si>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</si>
  <si>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</si>
  <si>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</si>
  <si>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</si>
  <si>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</si>
  <si>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</si>
  <si>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</si>
  <si>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</si>
  <si>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</si>
  <si>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</si>
  <si>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</si>
  <si>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</si>
  <si>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</si>
  <si>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</si>
  <si>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</si>
  <si>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</si>
  <si>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</si>
  <si>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</si>
  <si>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</si>
  <si>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</si>
  <si>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</si>
  <si>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</si>
  <si>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</si>
  <si>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</si>
  <si>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</si>
  <si>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</si>
  <si>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</si>
  <si>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</si>
  <si>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</si>
  <si>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</si>
  <si>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</si>
  <si>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</si>
  <si>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</si>
  <si>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</si>
  <si>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</si>
  <si>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</si>
  <si>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</si>
  <si>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</si>
  <si>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</si>
  <si>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</si>
  <si>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</si>
  <si>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</si>
  <si>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</si>
  <si>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</si>
  <si>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</si>
  <si>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</si>
  <si>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</si>
  <si>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</si>
  <si>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</si>
  <si>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</si>
  <si>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</si>
  <si>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</si>
  <si>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</si>
  <si>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</si>
  <si>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</si>
  <si>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</si>
  <si>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</si>
  <si>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</si>
  <si>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</si>
  <si>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</si>
  <si>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</si>
  <si>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</si>
  <si>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</si>
  <si>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</si>
  <si>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</si>
  <si>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</si>
  <si>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</si>
  <si>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</si>
  <si>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</si>
  <si>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</si>
  <si>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</si>
  <si>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</si>
  <si>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</si>
  <si>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</si>
  <si>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</si>
  <si>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</si>
  <si>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</si>
  <si>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</si>
  <si>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</si>
  <si>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</si>
  <si>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</si>
  <si>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</si>
  <si>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</si>
  <si>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</si>
  <si>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</si>
  <si>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</si>
  <si>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</si>
  <si>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</si>
  <si>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</si>
  <si>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</si>
  <si>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</si>
  <si>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</si>
  <si>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</si>
  <si>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</si>
  <si>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</si>
  <si>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</si>
  <si>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</si>
  <si>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</si>
  <si>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</si>
  <si>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</si>
  <si>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</si>
  <si>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</si>
  <si>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</si>
  <si>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</si>
  <si>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</si>
  <si>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</si>
  <si>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</si>
  <si>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</si>
  <si>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</si>
  <si>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</si>
  <si>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</si>
  <si>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</si>
  <si>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</si>
  <si>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</si>
  <si>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</si>
  <si>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</si>
  <si>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</si>
  <si>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</si>
  <si>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</si>
  <si>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</si>
  <si>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</si>
  <si>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</si>
  <si>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</si>
  <si>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</si>
  <si>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</si>
  <si>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</si>
  <si>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</si>
  <si>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</si>
  <si>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</si>
  <si>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</si>
  <si>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</si>
  <si>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</si>
  <si>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</si>
  <si>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</si>
  <si>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</si>
  <si>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</si>
  <si>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</si>
  <si>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</si>
  <si>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</si>
  <si>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</si>
  <si>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</si>
  <si>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</si>
  <si>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</si>
  <si>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</si>
  <si>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</si>
  <si>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</si>
  <si>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</si>
  <si>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</si>
  <si>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</si>
  <si>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</si>
  <si>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</si>
  <si>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</si>
  <si>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</si>
  <si>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</si>
  <si>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</si>
  <si>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</si>
  <si>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</si>
  <si>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</si>
  <si>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</si>
  <si>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</si>
  <si>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</si>
  <si>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</si>
  <si>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</si>
  <si>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</si>
  <si>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</si>
  <si>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</si>
  <si>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</si>
  <si>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</si>
  <si>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</si>
  <si>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</si>
  <si>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</si>
  <si>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</si>
  <si>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</si>
  <si>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</si>
  <si>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</si>
  <si>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</si>
  <si>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</si>
  <si>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</si>
  <si>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</si>
  <si>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</si>
  <si>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</si>
  <si>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</si>
  <si>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</si>
  <si>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</si>
  <si>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</si>
  <si>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</si>
  <si>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</si>
  <si>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</si>
  <si>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</si>
  <si>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</si>
  <si>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</si>
  <si>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</si>
  <si>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</si>
  <si>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</si>
  <si>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</si>
  <si>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</si>
  <si>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</si>
  <si>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</si>
  <si>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</si>
  <si>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</si>
  <si>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</si>
  <si>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</si>
  <si>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</si>
  <si>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</si>
  <si>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</si>
  <si>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</si>
  <si>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</si>
  <si>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</si>
  <si>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</si>
  <si>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</si>
  <si>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</si>
  <si>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</si>
  <si>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</si>
  <si>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</si>
  <si>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</si>
  <si>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</si>
  <si>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</si>
  <si>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</si>
  <si>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</si>
  <si>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</si>
  <si>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</si>
  <si>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</si>
  <si>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</si>
  <si>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</si>
  <si>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</si>
  <si>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</si>
  <si>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</si>
  <si>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</si>
  <si>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</si>
  <si>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</si>
  <si>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</si>
  <si>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</si>
  <si>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</si>
  <si>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</si>
  <si>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</si>
  <si>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</si>
  <si>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</si>
  <si>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</si>
  <si>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</si>
  <si>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</si>
  <si>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</si>
  <si>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</si>
  <si>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</si>
  <si>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</si>
  <si>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</si>
  <si>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</si>
  <si>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</si>
  <si>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</si>
  <si>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</si>
  <si>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</si>
  <si>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</si>
  <si>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</si>
  <si>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</si>
  <si>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</si>
  <si>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</si>
  <si>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</si>
  <si>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</si>
  <si>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</si>
  <si>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</si>
  <si>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</si>
  <si>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</si>
  <si>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</si>
  <si>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</si>
  <si>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</si>
  <si>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</si>
  <si>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</si>
  <si>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</si>
  <si>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</si>
  <si>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</si>
  <si>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</si>
  <si>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</si>
  <si>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</si>
  <si>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</si>
  <si>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</si>
  <si>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</si>
  <si>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</si>
  <si>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</si>
  <si>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</si>
  <si>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</si>
  <si>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</si>
  <si>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</si>
  <si>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</si>
  <si>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</si>
  <si>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</si>
  <si>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</si>
  <si>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</si>
  <si>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</si>
  <si>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</si>
  <si>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</si>
  <si>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</si>
  <si>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</si>
  <si>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</si>
  <si>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</si>
  <si>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</si>
  <si>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</si>
  <si>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</si>
  <si>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</si>
  <si>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</si>
  <si>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</si>
  <si>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</si>
  <si>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</si>
  <si>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</si>
  <si>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</si>
  <si>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</si>
  <si>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</si>
  <si>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</si>
  <si>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</si>
  <si>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</si>
  <si>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</si>
  <si>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</si>
  <si>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</si>
  <si>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</si>
  <si>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</si>
  <si>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</si>
  <si>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</si>
  <si>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</si>
  <si>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</si>
  <si>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</si>
  <si>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</si>
  <si>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</si>
  <si>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</si>
  <si>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</si>
  <si>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</si>
  <si>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</si>
  <si>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</si>
  <si>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</si>
  <si>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</si>
  <si>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</si>
  <si>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</si>
  <si>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</si>
  <si>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</si>
  <si>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</si>
  <si>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</si>
  <si>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</si>
  <si>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</si>
  <si>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</si>
  <si>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</si>
  <si>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</si>
  <si>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</si>
  <si>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</si>
  <si>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</si>
  <si>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</si>
  <si>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</si>
  <si>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</si>
  <si>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</si>
  <si>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</si>
  <si>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</si>
  <si>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</si>
  <si>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</si>
  <si>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</si>
  <si>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</si>
  <si>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</si>
  <si>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</si>
  <si>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</si>
  <si>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</si>
  <si>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</si>
  <si>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</si>
  <si>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</si>
  <si>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</si>
  <si>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</si>
  <si>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</si>
  <si>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</si>
  <si>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</si>
  <si>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</si>
  <si>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</si>
  <si>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</si>
  <si>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</si>
  <si>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</si>
  <si>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</si>
  <si>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</si>
  <si>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</si>
  <si>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</si>
  <si>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</si>
  <si>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</si>
  <si>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</si>
  <si>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</si>
  <si>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</si>
  <si>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</si>
  <si>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</si>
  <si>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</si>
  <si>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</si>
  <si>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</si>
  <si>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</si>
  <si>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</si>
  <si>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</si>
  <si>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</si>
  <si>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</si>
  <si>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</si>
  <si>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</si>
  <si>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</si>
  <si>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</si>
  <si>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</si>
  <si>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</si>
  <si>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</si>
  <si>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</si>
  <si>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</si>
  <si>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</si>
  <si>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</si>
  <si>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</si>
  <si>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</si>
  <si>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</si>
  <si>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</si>
  <si>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</si>
  <si>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</si>
  <si>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</si>
  <si>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</si>
  <si>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</si>
  <si>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</si>
  <si>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</si>
  <si>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</si>
  <si>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</si>
  <si>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</si>
  <si>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</si>
  <si>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</si>
  <si>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</si>
  <si>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</si>
  <si>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</si>
  <si>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</si>
  <si>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</si>
  <si>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</si>
  <si>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</si>
  <si>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</si>
  <si>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</si>
  <si>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</si>
  <si>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</si>
  <si>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</si>
  <si>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</si>
  <si>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</si>
  <si>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</si>
  <si>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</si>
  <si>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</si>
  <si>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</si>
  <si>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</si>
  <si>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</si>
  <si>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</si>
  <si>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</si>
  <si>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</si>
  <si>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</si>
  <si>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</si>
  <si>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</si>
  <si>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</si>
  <si>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</si>
  <si>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</si>
  <si>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</si>
  <si>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</si>
  <si>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</si>
  <si>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</si>
  <si>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</si>
  <si>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</si>
  <si>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</si>
  <si>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</si>
  <si>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</si>
  <si>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</si>
  <si>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</si>
  <si>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</si>
  <si>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</si>
  <si>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</si>
  <si>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</si>
  <si>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</si>
  <si>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</si>
  <si>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</si>
  <si>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</si>
  <si>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</si>
  <si>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</si>
  <si>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</si>
  <si>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</si>
  <si>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</si>
  <si>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</si>
  <si>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</si>
  <si>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</si>
  <si>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</si>
  <si>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</si>
  <si>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</si>
  <si>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</si>
  <si>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</si>
  <si>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</si>
  <si>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</si>
  <si>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</si>
  <si>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</si>
  <si>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</si>
  <si>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</si>
  <si>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</si>
  <si>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</si>
  <si>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</si>
  <si>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</si>
  <si>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</si>
  <si>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</si>
  <si>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</si>
  <si>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</si>
  <si>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</si>
  <si>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</si>
  <si>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</si>
  <si>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</si>
  <si>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</si>
  <si>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</si>
  <si>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</si>
  <si>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</si>
  <si>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</si>
  <si>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</si>
  <si>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</si>
  <si>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</si>
  <si>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</si>
  <si>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</si>
  <si>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</si>
  <si>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</si>
  <si>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</si>
  <si>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</si>
  <si>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</si>
  <si>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</si>
  <si>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</si>
  <si>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</si>
  <si>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</si>
  <si>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</si>
  <si>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</si>
  <si>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</si>
  <si>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</si>
  <si>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</si>
  <si>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</si>
  <si>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</si>
  <si>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</si>
  <si>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</si>
  <si>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</si>
  <si>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</si>
  <si>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</si>
  <si>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</si>
  <si>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</si>
  <si>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</si>
  <si>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</si>
  <si>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</si>
  <si>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</si>
  <si>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</si>
  <si>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</si>
  <si>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</si>
  <si>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</si>
  <si>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</si>
  <si>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</si>
  <si>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</si>
  <si>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</si>
  <si>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</si>
  <si>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</si>
  <si>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</si>
  <si>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</si>
  <si>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</si>
  <si>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</si>
  <si>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</si>
  <si>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</si>
  <si>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</si>
  <si>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</si>
  <si>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</si>
  <si>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</si>
  <si>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</si>
  <si>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</si>
  <si>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</si>
  <si>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</si>
  <si>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</si>
  <si>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</si>
  <si>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</si>
  <si>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</si>
  <si>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</si>
  <si>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</si>
  <si>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</si>
  <si>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</si>
  <si>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</si>
  <si>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</si>
  <si>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</si>
  <si>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</si>
  <si>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</si>
  <si>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</si>
  <si>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</si>
  <si>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</si>
  <si>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</si>
  <si>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</si>
  <si>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</si>
  <si>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</si>
  <si>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</si>
  <si>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</si>
  <si>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</si>
  <si>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</si>
  <si>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</si>
  <si>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</si>
  <si>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</si>
  <si>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</si>
  <si>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</si>
  <si>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</si>
  <si>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</si>
  <si>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</si>
  <si>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</si>
  <si>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</si>
  <si>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</si>
  <si>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</si>
  <si>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</si>
  <si>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</si>
  <si>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</si>
  <si>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</si>
  <si>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</si>
  <si>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</si>
  <si>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</si>
  <si>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</si>
  <si>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</si>
  <si>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</si>
  <si>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</si>
  <si>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</si>
  <si>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</si>
  <si>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</si>
  <si>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</si>
  <si>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</si>
  <si>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</si>
  <si>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</si>
  <si>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</si>
  <si>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</si>
  <si>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</si>
  <si>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</si>
  <si>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</si>
  <si>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</si>
  <si>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</si>
  <si>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</si>
  <si>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</si>
  <si>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</si>
  <si>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</si>
  <si>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</si>
  <si>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</si>
  <si>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</si>
  <si>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</si>
  <si>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</si>
  <si>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</si>
  <si>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</si>
  <si>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</si>
  <si>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</si>
  <si>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</si>
  <si>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</si>
  <si>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</si>
  <si>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</si>
  <si>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</si>
  <si>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</si>
  <si>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</si>
  <si>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</si>
  <si>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</si>
  <si>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</si>
  <si>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</si>
  <si>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</si>
  <si>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</si>
  <si>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</si>
  <si>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</si>
  <si>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</si>
  <si>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</si>
  <si>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</si>
  <si>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</si>
  <si>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</si>
  <si>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</si>
  <si>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</si>
  <si>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</si>
  <si>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</si>
  <si>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</si>
  <si>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</si>
  <si>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</si>
  <si>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</si>
  <si>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</si>
  <si>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</si>
  <si>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</si>
  <si>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</si>
  <si>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</si>
  <si>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</si>
  <si>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</si>
  <si>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</si>
  <si>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</si>
  <si>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</si>
  <si>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</si>
  <si>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</si>
  <si>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</si>
  <si>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</si>
  <si>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</si>
  <si>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</si>
  <si>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</si>
  <si>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</si>
  <si>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</si>
  <si>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</si>
  <si>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</si>
  <si>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</si>
  <si>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</si>
  <si>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</si>
  <si>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</si>
  <si>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</si>
  <si>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</si>
  <si>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</si>
  <si>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</si>
  <si>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</si>
  <si>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</si>
  <si>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</si>
  <si>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</si>
  <si>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</si>
  <si>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</si>
  <si>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</si>
  <si>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</si>
  <si>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</si>
  <si>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</si>
  <si>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</si>
  <si>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</si>
  <si>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</si>
  <si>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</si>
  <si>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</si>
  <si>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</si>
  <si>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</si>
  <si>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</si>
  <si>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</si>
  <si>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</si>
  <si>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</si>
  <si>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</si>
  <si>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</si>
  <si>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</si>
  <si>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</si>
  <si>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</si>
  <si>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</si>
  <si>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</si>
  <si>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</si>
  <si>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</si>
  <si>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</si>
  <si>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</si>
  <si>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</si>
  <si>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</si>
  <si>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</si>
  <si>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</si>
  <si>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</si>
  <si>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</si>
  <si>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</si>
  <si>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</si>
  <si>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</si>
  <si>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</si>
  <si>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</si>
  <si>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</si>
  <si>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</si>
  <si>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</si>
  <si>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</si>
  <si>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</si>
  <si>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</si>
  <si>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</si>
  <si>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</si>
  <si>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</si>
  <si>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</si>
  <si>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</si>
  <si>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</si>
  <si>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</si>
  <si>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</si>
  <si>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</si>
  <si>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</si>
  <si>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</si>
  <si>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</si>
  <si>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</si>
  <si>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</si>
  <si>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</si>
  <si>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</si>
  <si>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</si>
  <si>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</si>
  <si>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</si>
  <si>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</si>
  <si>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</si>
  <si>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</si>
  <si>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</si>
  <si>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</si>
  <si>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</si>
  <si>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</si>
  <si>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</si>
  <si>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</si>
  <si>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</si>
  <si>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</si>
  <si>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</si>
  <si>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</si>
  <si>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</si>
  <si>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</si>
  <si>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</si>
  <si>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</si>
  <si>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</si>
  <si>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</si>
  <si>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</si>
  <si>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</si>
  <si>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</si>
  <si>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</si>
  <si>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</si>
  <si>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</si>
  <si>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</si>
  <si>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</si>
  <si>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</si>
  <si>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</si>
  <si>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</si>
  <si>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</si>
  <si>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</si>
  <si>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</si>
  <si>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</si>
  <si>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</si>
  <si>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</si>
  <si>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</si>
  <si>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</si>
  <si>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</si>
  <si>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</si>
  <si>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</si>
  <si>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</si>
  <si>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</si>
  <si>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</si>
  <si>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</si>
  <si>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</si>
  <si>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</si>
  <si>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</si>
  <si>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</si>
  <si>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</si>
  <si>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</si>
  <si>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</si>
  <si>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</si>
  <si>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</si>
  <si>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</si>
  <si>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</si>
  <si>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</si>
  <si>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</si>
  <si>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</si>
  <si>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</si>
  <si>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</si>
  <si>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</si>
  <si>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</si>
  <si>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</si>
  <si>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</si>
  <si>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</si>
  <si>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</si>
  <si>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</si>
  <si>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</si>
  <si>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</si>
  <si>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</si>
  <si>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</si>
  <si>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</si>
  <si>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</si>
  <si>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</si>
  <si>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</si>
  <si>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</si>
  <si>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</si>
  <si>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</si>
  <si>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</si>
  <si>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</si>
  <si>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</si>
  <si>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</si>
  <si>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</si>
  <si>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</si>
  <si>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</si>
  <si>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</si>
  <si>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</si>
  <si>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</si>
  <si>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</si>
  <si>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</si>
  <si>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</si>
  <si>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</si>
  <si>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</si>
  <si>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</si>
  <si>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</si>
  <si>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</si>
  <si>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</si>
  <si>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</si>
  <si>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</si>
  <si>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</si>
  <si>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</si>
  <si>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</si>
  <si>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</si>
  <si>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</si>
  <si>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</si>
  <si>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</si>
  <si>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</si>
  <si>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</si>
  <si>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</si>
  <si>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</si>
  <si>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</si>
  <si>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</si>
  <si>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</si>
  <si>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</si>
  <si>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</si>
  <si>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</si>
  <si>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</si>
  <si>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</si>
  <si>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</si>
  <si>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</si>
  <si>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</si>
  <si>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</si>
  <si>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</si>
  <si>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</si>
  <si>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</si>
  <si>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</si>
  <si>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</si>
  <si>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</si>
  <si>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</si>
  <si>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</si>
  <si>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</si>
  <si>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</si>
  <si>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</si>
  <si>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</si>
  <si>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</si>
  <si>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</si>
  <si>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</si>
  <si>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</si>
  <si>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</si>
  <si>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</si>
  <si>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</si>
  <si>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</si>
  <si>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</si>
  <si>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</si>
  <si>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</si>
  <si>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</si>
  <si>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</si>
  <si>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</si>
  <si>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</si>
  <si>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</si>
  <si>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</si>
  <si>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</si>
  <si>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</si>
  <si>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</si>
  <si>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</si>
  <si>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</si>
  <si>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</si>
  <si>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</si>
  <si>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</si>
  <si>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</si>
  <si>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</si>
  <si>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</si>
  <si>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</si>
  <si>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</si>
  <si>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</si>
  <si>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</si>
  <si>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</si>
  <si>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</si>
  <si>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</si>
  <si>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</si>
  <si>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</si>
  <si>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</si>
  <si>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</si>
  <si>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</si>
  <si>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</si>
  <si>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</si>
  <si>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</si>
  <si>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</si>
  <si>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</si>
  <si>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</si>
  <si>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</si>
  <si>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</si>
  <si>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</si>
  <si>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</si>
  <si>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</si>
  <si>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</si>
  <si>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</si>
  <si>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</si>
  <si>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</si>
  <si>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</si>
  <si>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</si>
  <si>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</si>
  <si>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</si>
  <si>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</si>
  <si>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</si>
  <si>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</si>
  <si>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</si>
  <si>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</si>
  <si>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</si>
  <si>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</si>
  <si>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</si>
  <si>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</si>
  <si>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</si>
  <si>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</si>
  <si>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</si>
  <si>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</si>
  <si>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</si>
  <si>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</si>
  <si>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</si>
  <si>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</si>
  <si>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</si>
  <si>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</si>
  <si>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</si>
  <si>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</si>
  <si>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</si>
  <si>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</si>
  <si>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</si>
  <si>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</si>
  <si>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</si>
  <si>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</si>
  <si>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</si>
  <si>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</si>
  <si>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</si>
  <si>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</si>
  <si>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</si>
  <si>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</si>
  <si>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</si>
  <si>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</si>
  <si>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</si>
  <si>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</si>
  <si>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</si>
  <si>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</si>
  <si>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</si>
  <si>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</si>
  <si>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</si>
  <si>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</si>
  <si>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</si>
  <si>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</si>
  <si>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</si>
  <si>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</si>
  <si>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</si>
  <si>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</si>
  <si>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</si>
  <si>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</si>
  <si>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</si>
  <si>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</si>
  <si>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</si>
  <si>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</si>
  <si>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</si>
  <si>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</si>
  <si>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</si>
  <si>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</si>
  <si>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</si>
  <si>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</si>
  <si>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</si>
  <si>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</si>
  <si>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</si>
  <si>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</si>
  <si>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</si>
  <si>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</si>
  <si>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</si>
  <si>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</si>
  <si>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</si>
  <si>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</si>
  <si>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</si>
  <si>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</si>
  <si>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</si>
  <si>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</si>
  <si>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</si>
  <si>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</si>
  <si>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</si>
  <si>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</si>
  <si>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</si>
  <si>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</si>
  <si>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</si>
  <si>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</si>
  <si>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</si>
  <si>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</si>
  <si>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</si>
  <si>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</si>
  <si>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</si>
  <si>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</si>
  <si>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</si>
  <si>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</si>
  <si>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</si>
  <si>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</si>
  <si>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</si>
  <si>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</si>
  <si>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</si>
  <si>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</si>
  <si>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</si>
  <si>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</si>
  <si>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</si>
  <si>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</si>
  <si>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</si>
  <si>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</si>
  <si>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</si>
  <si>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</si>
  <si>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</si>
  <si>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</si>
  <si>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</si>
  <si>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</si>
  <si>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</si>
  <si>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</si>
  <si>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</si>
  <si>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</si>
  <si>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</si>
  <si>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</si>
  <si>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</si>
  <si>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</si>
  <si>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</si>
  <si>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</si>
  <si>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</si>
  <si>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</si>
  <si>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</si>
  <si>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</si>
  <si>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</si>
  <si>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</si>
  <si>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</si>
  <si>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</si>
  <si>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</si>
  <si>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</si>
  <si>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</si>
  <si>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</si>
  <si>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</si>
  <si>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</si>
  <si>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</si>
  <si>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</si>
  <si>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</si>
  <si>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</si>
  <si>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</si>
  <si>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</si>
  <si>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</si>
  <si>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</si>
  <si>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</si>
  <si>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</si>
  <si>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</si>
  <si>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</si>
  <si>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</si>
  <si>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</si>
  <si>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</si>
  <si>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</si>
  <si>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</si>
  <si>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</si>
  <si>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</si>
  <si>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</si>
  <si>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</si>
  <si>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</si>
  <si>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</si>
  <si>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</si>
  <si>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</si>
  <si>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</si>
  <si>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</si>
  <si>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</si>
  <si>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</si>
  <si>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</si>
  <si>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</si>
  <si>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</si>
  <si>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</si>
  <si>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</si>
  <si>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</si>
  <si>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</si>
  <si>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</si>
  <si>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</si>
  <si>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</si>
  <si>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</si>
  <si>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</si>
  <si>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</si>
  <si>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</si>
  <si>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</si>
  <si>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</si>
  <si>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</si>
  <si>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</si>
  <si>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</si>
  <si>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</si>
  <si>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</si>
  <si>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</si>
  <si>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</si>
  <si>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</si>
  <si>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</si>
  <si>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</si>
  <si>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</si>
  <si>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</si>
  <si>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</si>
  <si>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</si>
  <si>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</si>
  <si>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</si>
  <si>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</si>
  <si>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</si>
  <si>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</si>
  <si>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</si>
  <si>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</si>
  <si>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</si>
  <si>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</si>
  <si>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</si>
  <si>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</si>
  <si>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</si>
  <si>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</si>
  <si>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</si>
  <si>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</si>
  <si>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</si>
  <si>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</si>
  <si>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</si>
  <si>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</si>
  <si>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</si>
  <si>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</si>
  <si>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</si>
  <si>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</si>
  <si>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</si>
  <si>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</si>
  <si>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</si>
  <si>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</si>
  <si>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</si>
  <si>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</si>
  <si>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</si>
  <si>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</si>
  <si>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</si>
  <si>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</si>
  <si>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</si>
  <si>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</si>
  <si>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</si>
  <si>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</si>
  <si>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</si>
  <si>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</si>
  <si>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</si>
  <si>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</si>
  <si>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</si>
  <si>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</si>
  <si>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</si>
  <si>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</si>
  <si>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</si>
  <si>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</si>
  <si>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</si>
  <si>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</si>
  <si>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</si>
  <si>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</si>
  <si>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</si>
  <si>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</si>
  <si>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</si>
  <si>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</si>
  <si>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</si>
  <si>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</si>
  <si>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</si>
  <si>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</si>
  <si>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</si>
  <si>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</si>
  <si>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</si>
  <si>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</si>
  <si>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</si>
  <si>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</si>
  <si>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</si>
  <si>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</si>
  <si>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</si>
  <si>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</si>
  <si>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</si>
  <si>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</si>
  <si>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</si>
  <si>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</si>
  <si>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</si>
  <si>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</si>
  <si>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</si>
  <si>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</si>
  <si>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</si>
  <si>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</si>
  <si>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</si>
  <si>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</si>
  <si>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</si>
  <si>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</si>
  <si>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</si>
  <si>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</si>
  <si>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</si>
  <si>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</si>
  <si>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</si>
  <si>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</si>
  <si>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</si>
  <si>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</si>
  <si>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</si>
  <si>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</si>
  <si>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</si>
  <si>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</si>
  <si>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</si>
  <si>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</si>
  <si>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</si>
  <si>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</si>
  <si>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</si>
  <si>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</si>
  <si>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</si>
  <si>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</si>
  <si>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</si>
  <si>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</si>
  <si>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</si>
  <si>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</si>
  <si>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</si>
  <si>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</si>
  <si>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</si>
  <si>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</si>
  <si>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</si>
  <si>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</si>
  <si>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</si>
  <si>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</si>
  <si>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</si>
  <si>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</si>
  <si>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</si>
  <si>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</si>
  <si>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</si>
  <si>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</si>
  <si>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</si>
  <si>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</si>
  <si>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</si>
  <si>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</si>
  <si>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</si>
  <si>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</si>
  <si>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</si>
  <si>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</si>
  <si>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</si>
  <si>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</si>
  <si>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</si>
  <si>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</si>
  <si>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</si>
  <si>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</si>
  <si>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</si>
  <si>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</si>
  <si>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</si>
  <si>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</si>
  <si>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</si>
  <si>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</si>
  <si>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</si>
  <si>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</si>
  <si>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</si>
  <si>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</si>
  <si>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</si>
  <si>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</si>
  <si>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</si>
  <si>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</si>
  <si>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</si>
  <si>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</si>
  <si>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</si>
  <si>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</si>
  <si>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</si>
  <si>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</si>
  <si>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</si>
  <si>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</si>
  <si>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</si>
  <si>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</si>
  <si>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</si>
  <si>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</si>
  <si>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</si>
  <si>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</si>
  <si>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</si>
  <si>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</si>
  <si>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</si>
  <si>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</si>
  <si>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</si>
  <si>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</si>
  <si>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</si>
  <si>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</si>
  <si>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</si>
  <si>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</si>
  <si>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</si>
  <si>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</si>
  <si>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</si>
  <si>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</si>
  <si>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</si>
  <si>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</si>
  <si>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</si>
  <si>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</si>
  <si>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</si>
  <si>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</si>
  <si>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</si>
  <si>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</si>
  <si>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</si>
  <si>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</si>
  <si>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</si>
  <si>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</si>
  <si>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</si>
  <si>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</si>
  <si>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</si>
  <si>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</si>
  <si>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</si>
  <si>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</si>
  <si>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</si>
  <si>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</si>
  <si>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</si>
  <si>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</si>
  <si>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</si>
  <si>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</si>
  <si>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</si>
  <si>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</si>
  <si>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</si>
  <si>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</si>
  <si>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</si>
  <si>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</si>
  <si>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</si>
  <si>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</si>
  <si>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</si>
  <si>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</si>
  <si>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</si>
  <si>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</si>
  <si>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</si>
  <si>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</si>
  <si>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</si>
  <si>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</si>
  <si>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</si>
  <si>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</si>
  <si>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</si>
  <si>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</si>
  <si>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</si>
  <si>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</si>
  <si>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</si>
  <si>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</si>
  <si>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</si>
  <si>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</si>
  <si>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</si>
  <si>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</si>
  <si>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</si>
  <si>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</si>
  <si>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</si>
  <si>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</si>
  <si>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</si>
  <si>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</si>
  <si>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</si>
  <si>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</si>
  <si>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</si>
  <si>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</si>
  <si>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</si>
  <si>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</si>
  <si>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</si>
  <si>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</si>
  <si>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</si>
  <si>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</si>
  <si>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</si>
  <si>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</si>
  <si>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</si>
  <si>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</si>
  <si>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</si>
  <si>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</si>
  <si>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</si>
  <si>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</si>
  <si>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</si>
  <si>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</si>
  <si>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</si>
  <si>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</si>
  <si>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</si>
  <si>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</si>
  <si>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</si>
  <si>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</si>
  <si>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</si>
  <si>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</si>
  <si>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</si>
  <si>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</si>
  <si>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</si>
  <si>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</si>
  <si>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</si>
  <si>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</si>
  <si>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</si>
  <si>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</si>
  <si>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</si>
  <si>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</si>
  <si>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</si>
  <si>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</si>
  <si>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</si>
  <si>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</si>
  <si>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</si>
  <si>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</si>
  <si>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</si>
  <si>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</si>
  <si>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</si>
  <si>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</si>
  <si>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</si>
  <si>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</si>
  <si>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</si>
  <si>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</si>
  <si>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</si>
  <si>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</si>
  <si>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</si>
  <si>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</si>
  <si>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</si>
  <si>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</si>
  <si>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</si>
  <si>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</si>
  <si>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</si>
  <si>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</si>
  <si>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</si>
  <si>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</si>
  <si>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</si>
  <si>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</si>
  <si>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</si>
  <si>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</si>
  <si>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</si>
  <si>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</si>
  <si>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</si>
  <si>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</si>
  <si>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</si>
  <si>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</si>
  <si>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</si>
  <si>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</si>
  <si>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</si>
  <si>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</si>
  <si>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</si>
  <si>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</si>
  <si>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</si>
  <si>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</si>
  <si>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</si>
  <si>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</si>
  <si>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</si>
  <si>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</si>
  <si>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</si>
  <si>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</si>
  <si>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</si>
  <si>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</si>
  <si>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</si>
  <si>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</si>
  <si>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</si>
  <si>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</si>
  <si>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</si>
  <si>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</si>
  <si>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</si>
  <si>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</si>
  <si>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</si>
  <si>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</si>
  <si>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</si>
  <si>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</si>
  <si>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</si>
  <si>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</si>
  <si>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</si>
  <si>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</si>
  <si>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</si>
  <si>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</si>
  <si>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</si>
  <si>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</si>
  <si>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</si>
  <si>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</si>
  <si>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</si>
  <si>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</si>
  <si>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</si>
  <si>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</si>
  <si>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</si>
  <si>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</si>
  <si>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</si>
  <si>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</si>
  <si>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</si>
  <si>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</si>
  <si>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</si>
  <si>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</si>
  <si>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</si>
  <si>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</si>
  <si>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</si>
  <si>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</si>
  <si>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</si>
  <si>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</si>
  <si>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</si>
  <si>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</si>
  <si>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</si>
  <si>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</si>
  <si>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</si>
  <si>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</si>
  <si>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</si>
  <si>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</si>
  <si>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</si>
  <si>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</si>
  <si>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</si>
  <si>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</si>
  <si>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</si>
  <si>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</si>
  <si>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</si>
  <si>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</si>
  <si>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</si>
  <si>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</si>
  <si>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</si>
  <si>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</si>
  <si>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</si>
  <si>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</si>
  <si>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</si>
  <si>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</si>
  <si>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</si>
  <si>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</si>
  <si>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</si>
  <si>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</si>
  <si>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</si>
  <si>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</si>
  <si>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</si>
  <si>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</si>
  <si>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</si>
  <si>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</si>
  <si>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</si>
  <si>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</si>
  <si>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</si>
  <si>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</si>
  <si>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</si>
  <si>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</si>
  <si>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</si>
  <si>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</si>
  <si>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</si>
  <si>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</si>
  <si>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</si>
  <si>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</si>
  <si>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</si>
  <si>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</si>
  <si>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</si>
  <si>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</si>
  <si>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</si>
  <si>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</si>
  <si>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</si>
  <si>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</si>
  <si>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</si>
  <si>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</si>
  <si>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</si>
  <si>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</si>
  <si>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</si>
  <si>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</si>
  <si>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</si>
  <si>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</si>
  <si>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</si>
  <si>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</si>
  <si>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</si>
  <si>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</si>
  <si>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</si>
  <si>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</si>
  <si>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</si>
  <si>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</si>
  <si>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</si>
  <si>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</si>
  <si>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</si>
  <si>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</si>
  <si>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</si>
  <si>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</si>
  <si>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</si>
  <si>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</si>
  <si>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</si>
  <si>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</si>
  <si>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</si>
  <si>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</si>
  <si>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</si>
  <si>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</si>
  <si>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</si>
  <si>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</si>
  <si>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</si>
  <si>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</si>
  <si>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</si>
  <si>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</si>
  <si>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</si>
  <si>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</si>
  <si>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</si>
  <si>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</si>
  <si>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</si>
  <si>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</si>
  <si>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</si>
  <si>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</si>
  <si>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</si>
  <si>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</si>
  <si>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</si>
  <si>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</si>
  <si>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</si>
  <si>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</si>
  <si>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</si>
  <si>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</si>
  <si>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</si>
  <si>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</si>
  <si>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</si>
  <si>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</si>
  <si>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</si>
  <si>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</si>
  <si>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</si>
  <si>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</si>
  <si>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</si>
  <si>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</si>
  <si>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</si>
  <si>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</si>
  <si>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</si>
  <si>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</si>
  <si>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</si>
  <si>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</si>
  <si>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</si>
  <si>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</si>
  <si>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</si>
  <si>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</si>
  <si>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</si>
  <si>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</si>
  <si>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</si>
  <si>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</si>
  <si>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</si>
  <si>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</si>
  <si>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</si>
  <si>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</si>
  <si>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</si>
  <si>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</si>
  <si>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</si>
  <si>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</si>
  <si>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</si>
  <si>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</si>
  <si>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</si>
  <si>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</si>
  <si>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</si>
  <si>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</si>
  <si>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</si>
  <si>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</si>
  <si>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</si>
  <si>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</si>
  <si>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</si>
  <si>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</si>
  <si>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</si>
  <si>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</si>
  <si>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</si>
  <si>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</si>
  <si>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</si>
  <si>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</si>
  <si>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</si>
  <si>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</si>
  <si>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</si>
  <si>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</si>
  <si>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</si>
  <si>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</si>
  <si>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</si>
  <si>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</si>
  <si>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</si>
  <si>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</si>
  <si>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</si>
  <si>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</si>
  <si>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</si>
  <si>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</si>
  <si>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</si>
  <si>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</si>
  <si>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</si>
  <si>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</si>
  <si>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</si>
  <si>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</si>
  <si>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</si>
  <si>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</si>
  <si>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</si>
  <si>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</si>
  <si>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</si>
  <si>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</si>
  <si>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</si>
  <si>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</si>
  <si>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</si>
  <si>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</si>
  <si>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</si>
  <si>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</si>
  <si>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</si>
  <si>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</si>
  <si>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</si>
  <si>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</si>
  <si>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</si>
  <si>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</si>
  <si>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</si>
  <si>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</si>
  <si>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</si>
  <si>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</si>
  <si>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</si>
  <si>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</si>
  <si>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</si>
  <si>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</si>
  <si>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</si>
  <si>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</si>
  <si>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</si>
  <si>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</si>
  <si>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</si>
  <si>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</si>
  <si>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</si>
  <si>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</si>
  <si>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</si>
  <si>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</si>
  <si>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</si>
  <si>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</si>
  <si>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</si>
  <si>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</si>
  <si>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</si>
  <si>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</si>
  <si>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</si>
  <si>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</si>
  <si>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</si>
  <si>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</si>
  <si>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</si>
  <si>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</si>
  <si>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</si>
  <si>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</si>
  <si>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</si>
  <si>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</si>
  <si>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</si>
  <si>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</si>
  <si>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</si>
  <si>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</si>
  <si>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</si>
  <si>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</si>
  <si>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</si>
  <si>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</si>
  <si>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</si>
  <si>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</si>
  <si>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</si>
  <si>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</si>
  <si>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</si>
  <si>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</si>
  <si>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</si>
  <si>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</si>
  <si>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</si>
  <si>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</si>
  <si>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</si>
  <si>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</si>
  <si>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</si>
  <si>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</si>
  <si>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</si>
  <si>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</si>
  <si>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</si>
  <si>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</si>
  <si>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</si>
  <si>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</si>
  <si>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</si>
  <si>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</si>
  <si>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</si>
  <si>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</si>
  <si>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</si>
  <si>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</si>
  <si>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</si>
  <si>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</si>
  <si>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</si>
  <si>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</si>
  <si>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</si>
  <si>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</si>
  <si>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</si>
  <si>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</si>
  <si>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</si>
  <si>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</si>
  <si>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</si>
  <si>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</si>
  <si>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</si>
  <si>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</si>
  <si>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</si>
  <si>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</si>
  <si>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</si>
  <si>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</si>
  <si>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</si>
  <si>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</si>
  <si>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</si>
  <si>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</si>
  <si>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</si>
  <si>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</si>
  <si>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</si>
  <si>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</si>
  <si>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</si>
  <si>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</si>
  <si>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</si>
  <si>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</si>
  <si>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</si>
  <si>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</si>
  <si>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</si>
  <si>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</si>
  <si>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</si>
  <si>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</si>
  <si>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</si>
  <si>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</si>
  <si>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</si>
  <si>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</si>
  <si>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</si>
  <si>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</si>
  <si>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</si>
  <si>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</si>
  <si>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</si>
  <si>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</si>
  <si>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</si>
  <si>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</si>
  <si>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</si>
  <si>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</si>
  <si>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</si>
  <si>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</si>
  <si>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</si>
  <si>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</si>
  <si>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</si>
  <si>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</si>
  <si>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</si>
  <si>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</si>
  <si>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</si>
  <si>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</si>
  <si>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</si>
  <si>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</si>
  <si>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</si>
  <si>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</si>
  <si>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</si>
  <si>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</si>
  <si>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</si>
  <si>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</si>
  <si>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</si>
  <si>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</si>
  <si>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</si>
  <si>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</si>
  <si>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</si>
  <si>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</si>
  <si>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</si>
  <si>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</si>
  <si>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</si>
  <si>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</si>
  <si>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</si>
  <si>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</si>
  <si>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</si>
  <si>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</si>
  <si>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</si>
  <si>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</si>
  <si>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</si>
  <si>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</si>
  <si>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</si>
  <si>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</si>
  <si>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</si>
  <si>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</si>
  <si>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</si>
  <si>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</si>
  <si>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</si>
  <si>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</si>
  <si>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</si>
  <si>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</si>
  <si>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</si>
  <si>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</si>
  <si>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</si>
  <si>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</si>
  <si>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</si>
  <si>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</si>
  <si>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</si>
  <si>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</si>
  <si>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</si>
  <si>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</si>
  <si>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</si>
  <si>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</si>
  <si>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</si>
  <si>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</si>
  <si>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</si>
  <si>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</si>
  <si>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</si>
  <si>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</si>
  <si>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</si>
  <si>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</si>
  <si>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</si>
  <si>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</si>
  <si>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</si>
  <si>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</si>
  <si>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</si>
  <si>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</si>
  <si>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</si>
  <si>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</si>
  <si>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</si>
  <si>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</si>
  <si>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</si>
  <si>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</si>
  <si>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</si>
  <si>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</si>
  <si>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</si>
  <si>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</si>
  <si>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</si>
  <si>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</si>
  <si>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</si>
  <si>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</si>
  <si>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</si>
  <si>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</si>
  <si>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</si>
  <si>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</si>
  <si>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</si>
  <si>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</si>
  <si>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</si>
  <si>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</si>
  <si>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</si>
  <si>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</si>
  <si>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</si>
  <si>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</si>
  <si>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</si>
  <si>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</si>
  <si>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</si>
  <si>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</si>
  <si>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</si>
  <si>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</si>
  <si>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</si>
  <si>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</si>
  <si>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</si>
  <si>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</si>
  <si>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</si>
  <si>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</si>
  <si>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</si>
  <si>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</si>
  <si>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</si>
  <si>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</si>
  <si>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</si>
  <si>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</si>
  <si>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</si>
  <si>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</si>
  <si>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</si>
  <si>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</si>
  <si>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</si>
  <si>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</si>
  <si>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</si>
  <si>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</si>
  <si>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</si>
  <si>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</si>
  <si>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</si>
  <si>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</si>
  <si>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</si>
  <si>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</si>
  <si>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</si>
  <si>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</si>
  <si>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</si>
  <si>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</si>
  <si>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</si>
  <si>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</si>
  <si>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</si>
  <si>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</si>
  <si>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</si>
  <si>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</si>
  <si>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</si>
  <si>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</si>
  <si>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</si>
  <si>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</si>
  <si>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</si>
  <si>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</si>
  <si>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</si>
  <si>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</si>
  <si>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</si>
  <si>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</si>
  <si>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</si>
  <si>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</si>
  <si>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</si>
  <si>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</si>
  <si>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</si>
  <si>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</si>
  <si>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</si>
  <si>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</si>
  <si>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</si>
  <si>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</si>
  <si>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</si>
  <si>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</si>
  <si>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</si>
  <si>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</si>
  <si>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</si>
  <si>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</si>
  <si>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</si>
  <si>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</si>
  <si>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</si>
  <si>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</si>
  <si>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</si>
  <si>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</si>
  <si>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</si>
  <si>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</si>
  <si>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</si>
  <si>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</si>
  <si>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</si>
  <si>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</si>
  <si>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</si>
  <si>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</si>
  <si>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</si>
  <si>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</si>
  <si>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</si>
  <si>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</si>
  <si>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</si>
  <si>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</si>
  <si>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</si>
  <si>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</si>
  <si>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</si>
  <si>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</si>
  <si>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</si>
  <si>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</si>
  <si>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</si>
  <si>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</si>
  <si>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</si>
  <si>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</si>
  <si>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</si>
  <si>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</si>
  <si>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</si>
  <si>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</si>
  <si>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</si>
  <si>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</si>
  <si>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</si>
  <si>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</si>
  <si>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</si>
  <si>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</si>
  <si>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</si>
  <si>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</si>
  <si>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</si>
  <si>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</si>
  <si>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</si>
  <si>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</si>
  <si>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</si>
  <si>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</si>
  <si>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</si>
  <si>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</si>
  <si>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</si>
  <si>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</si>
  <si>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</si>
  <si>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</si>
  <si>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</si>
  <si>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</si>
  <si>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</si>
  <si>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</si>
  <si>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</si>
  <si>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</si>
  <si>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</si>
  <si>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</si>
  <si>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</si>
  <si>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</si>
  <si>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</si>
  <si>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</si>
  <si>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</si>
  <si>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</si>
  <si>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</si>
  <si>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</si>
  <si>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</si>
  <si>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</si>
  <si>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</si>
  <si>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</si>
  <si>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</si>
  <si>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</si>
  <si>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</si>
  <si>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</si>
  <si>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</si>
  <si>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</si>
  <si>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</si>
  <si>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</si>
  <si>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</si>
  <si>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</si>
  <si>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</si>
  <si>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</si>
  <si>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</si>
  <si>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</si>
  <si>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</si>
  <si>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</si>
  <si>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</si>
  <si>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</si>
  <si>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</si>
  <si>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</si>
  <si>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</si>
  <si>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</si>
  <si>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</si>
  <si>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</si>
  <si>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</si>
  <si>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</si>
  <si>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</si>
  <si>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</si>
  <si>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</si>
  <si>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</si>
  <si>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</si>
  <si>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</si>
  <si>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</si>
  <si>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</si>
  <si>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</si>
  <si>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</si>
  <si>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</si>
  <si>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</si>
  <si>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</si>
  <si>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</si>
  <si>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</si>
  <si>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</si>
  <si>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</si>
  <si>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</si>
  <si>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</si>
  <si>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</si>
  <si>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</si>
  <si>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</si>
  <si>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</si>
  <si>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</si>
  <si>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</si>
  <si>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</si>
  <si>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</si>
  <si>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</si>
  <si>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</si>
  <si>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</si>
  <si>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</si>
  <si>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</si>
  <si>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</si>
  <si>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</si>
  <si>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</si>
  <si>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</si>
  <si>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</si>
  <si>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</si>
  <si>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</si>
  <si>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</si>
  <si>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</si>
  <si>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</si>
  <si>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</si>
  <si>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</si>
  <si>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</si>
  <si>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</si>
  <si>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</si>
  <si>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</si>
  <si>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</si>
  <si>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</si>
  <si>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</si>
  <si>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</si>
  <si>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</si>
  <si>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</si>
  <si>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</si>
  <si>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</si>
  <si>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</si>
  <si>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</si>
  <si>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</si>
  <si>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</si>
  <si>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</si>
  <si>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</si>
  <si>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</si>
  <si>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</si>
  <si>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</si>
  <si>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</si>
  <si>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</si>
  <si>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</si>
  <si>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</si>
  <si>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</si>
  <si>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</si>
  <si>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</si>
  <si>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</si>
  <si>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</si>
  <si>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</si>
  <si>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</si>
  <si>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</si>
  <si>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</si>
  <si>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</si>
  <si>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</si>
  <si>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</si>
  <si>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</si>
  <si>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</si>
  <si>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</si>
  <si>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</si>
  <si>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</si>
  <si>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</si>
  <si>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</si>
  <si>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</si>
  <si>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</si>
  <si>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</si>
  <si>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</si>
  <si>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</si>
  <si>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</si>
  <si>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</si>
  <si>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</si>
  <si>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</si>
  <si>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</si>
  <si>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</si>
  <si>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</si>
  <si>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</si>
  <si>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</si>
  <si>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</si>
  <si>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</si>
  <si>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</si>
  <si>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</si>
  <si>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</si>
  <si>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</si>
  <si>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</si>
  <si>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</si>
  <si>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</si>
  <si>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</si>
  <si>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</si>
  <si>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</si>
  <si>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</si>
  <si>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</si>
  <si>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</si>
  <si>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</si>
  <si>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</si>
  <si>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</si>
  <si>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</si>
  <si>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</si>
  <si>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</si>
  <si>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</si>
  <si>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</si>
  <si>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</si>
  <si>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</si>
  <si>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</si>
  <si>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</si>
  <si>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</si>
  <si>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</si>
  <si>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</si>
  <si>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</si>
  <si>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</si>
  <si>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</si>
  <si>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</si>
  <si>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</si>
  <si>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</si>
  <si>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</si>
  <si>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</si>
  <si>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</si>
  <si>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</si>
  <si>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</si>
  <si>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</si>
  <si>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</si>
  <si>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</si>
  <si>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</si>
  <si>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</si>
  <si>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</si>
  <si>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</si>
  <si>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</si>
  <si>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</si>
  <si>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</si>
  <si>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</si>
  <si>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</si>
  <si>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</si>
  <si>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</si>
  <si>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</si>
  <si>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</si>
  <si>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</si>
  <si>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</si>
  <si>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</si>
  <si>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</si>
  <si>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</si>
  <si>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</si>
  <si>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</si>
  <si>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</si>
  <si>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</si>
  <si>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</si>
  <si>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</si>
  <si>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</si>
  <si>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</si>
  <si>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</si>
  <si>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</si>
  <si>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</si>
  <si>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</si>
  <si>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</si>
  <si>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</si>
  <si>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</si>
  <si>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</si>
  <si>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</si>
  <si>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</si>
  <si>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</si>
  <si>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</si>
  <si>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</si>
  <si>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</si>
  <si>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</si>
  <si>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</si>
  <si>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</si>
  <si>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</si>
  <si>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</si>
  <si>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</si>
  <si>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</si>
  <si>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</si>
  <si>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</si>
  <si>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</si>
  <si>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</si>
  <si>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</si>
  <si>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</si>
  <si>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</si>
  <si>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</si>
  <si>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</si>
  <si>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</si>
  <si>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</si>
  <si>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</si>
  <si>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</si>
  <si>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</si>
  <si>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</si>
  <si>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</si>
  <si>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</si>
  <si>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</si>
  <si>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</si>
  <si>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</si>
  <si>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</si>
  <si>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</si>
  <si>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</si>
  <si>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</si>
  <si>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</si>
  <si>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</si>
  <si>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</si>
  <si>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</si>
  <si>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</si>
  <si>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</si>
  <si>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</si>
  <si>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</si>
  <si>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</si>
  <si>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</si>
  <si>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</si>
  <si>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</si>
  <si>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</si>
  <si>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</si>
  <si>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</si>
  <si>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</si>
  <si>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</si>
  <si>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</si>
  <si>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</si>
  <si>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</si>
  <si>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</si>
  <si>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</si>
  <si>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</si>
  <si>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</si>
  <si>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</si>
  <si>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</si>
  <si>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</si>
  <si>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</si>
  <si>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</si>
  <si>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</si>
  <si>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</si>
  <si>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</si>
  <si>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</si>
  <si>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</si>
  <si>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</si>
  <si>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</si>
  <si>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</si>
  <si>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</si>
  <si>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</si>
  <si>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</si>
  <si>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</si>
  <si>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</si>
  <si>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</si>
  <si>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</si>
  <si>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</si>
  <si>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</si>
  <si>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</si>
  <si>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</si>
  <si>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</si>
  <si>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</si>
  <si>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</si>
  <si>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</si>
  <si>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</si>
  <si>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</si>
  <si>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</si>
  <si>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</si>
  <si>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</si>
  <si>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</si>
  <si>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</si>
  <si>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</si>
  <si>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</si>
  <si>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</si>
  <si>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</si>
  <si>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</si>
  <si>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</si>
  <si>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</si>
  <si>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</si>
  <si>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</si>
  <si>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</si>
  <si>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</si>
  <si>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</si>
  <si>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</si>
  <si>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</si>
  <si>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</si>
  <si>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</si>
  <si>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</si>
  <si>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</si>
  <si>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</si>
  <si>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</si>
  <si>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</si>
  <si>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</si>
  <si>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</si>
  <si>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</si>
  <si>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</si>
  <si>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</si>
  <si>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</si>
  <si>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</si>
  <si>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</si>
  <si>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</si>
  <si>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</si>
  <si>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</si>
  <si>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</si>
  <si>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</si>
  <si>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</si>
  <si>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</si>
  <si>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</si>
  <si>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</si>
  <si>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</si>
  <si>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</si>
  <si>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</si>
  <si>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</si>
  <si>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</si>
  <si>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</si>
  <si>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</si>
  <si>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</si>
  <si>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</si>
  <si>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</si>
  <si>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</si>
  <si>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</si>
  <si>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</si>
  <si>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</si>
  <si>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</si>
  <si>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</si>
  <si>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</si>
  <si>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</si>
  <si>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</si>
  <si>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</si>
  <si>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</si>
  <si>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</si>
  <si>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</si>
  <si>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</si>
  <si>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</si>
  <si>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</si>
  <si>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</si>
  <si>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</si>
  <si>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</si>
  <si>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</si>
  <si>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</si>
  <si>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</si>
  <si>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</si>
  <si>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</si>
  <si>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</si>
  <si>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</si>
  <si>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</si>
  <si>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</si>
  <si>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</si>
  <si>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</si>
  <si>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</si>
  <si>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</si>
  <si>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</si>
  <si>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</si>
  <si>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</si>
  <si>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</si>
  <si>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</si>
  <si>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</si>
  <si>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</si>
  <si>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</si>
  <si>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</si>
  <si>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</si>
  <si>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</si>
  <si>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</si>
  <si>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</si>
  <si>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</si>
  <si>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</si>
  <si>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</si>
  <si>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</si>
  <si>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</si>
  <si>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</si>
  <si>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</si>
  <si>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</si>
  <si>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</si>
  <si>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</si>
  <si>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</si>
  <si>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</si>
  <si>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</si>
  <si>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</si>
  <si>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</si>
  <si>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</si>
  <si>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</si>
  <si>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</si>
  <si>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</si>
  <si>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</si>
  <si>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</si>
  <si>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</si>
  <si>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</si>
  <si>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</si>
  <si>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</si>
  <si>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</si>
  <si>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</si>
  <si>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</si>
  <si>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</si>
  <si>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</si>
  <si>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</si>
  <si>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</si>
  <si>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</si>
  <si>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</si>
  <si>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</si>
  <si>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</si>
  <si>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</si>
  <si>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</si>
  <si>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</si>
  <si>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</si>
  <si>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</si>
  <si>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</si>
  <si>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</si>
  <si>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</si>
  <si>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</si>
  <si>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</si>
  <si>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</si>
  <si>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</si>
  <si>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</si>
  <si>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</si>
  <si>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</si>
  <si>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</si>
  <si>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</si>
  <si>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</si>
  <si>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</si>
  <si>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</si>
  <si>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</si>
  <si>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</si>
  <si>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</si>
  <si>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</si>
  <si>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</si>
  <si>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</si>
  <si>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</si>
  <si>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</si>
  <si>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</si>
  <si>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</si>
  <si>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</si>
  <si>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</si>
  <si>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</si>
  <si>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</si>
  <si>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</si>
  <si>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</si>
  <si>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</si>
  <si>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</si>
  <si>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</si>
  <si>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</si>
  <si>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</si>
  <si>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</si>
  <si>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</si>
  <si>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</si>
  <si>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</si>
  <si>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</si>
  <si>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</si>
  <si>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</si>
  <si>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</si>
  <si>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</si>
  <si>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</si>
  <si>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</si>
  <si>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</si>
  <si>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</si>
  <si>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</si>
  <si>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</si>
  <si>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</si>
  <si>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</si>
  <si>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</si>
  <si>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</si>
  <si>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</si>
  <si>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</si>
  <si>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</si>
  <si>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</si>
  <si>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</si>
  <si>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</si>
  <si>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</si>
  <si>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</si>
  <si>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</si>
  <si>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</si>
  <si>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</si>
  <si>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</si>
  <si>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</si>
  <si>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</si>
  <si>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</si>
  <si>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</si>
  <si>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</si>
  <si>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</si>
  <si>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</si>
  <si>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</si>
  <si>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</si>
  <si>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</si>
  <si>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</si>
  <si>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</si>
  <si>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</si>
  <si>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</si>
  <si>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</si>
  <si>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</si>
  <si>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</si>
  <si>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</si>
  <si>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</si>
  <si>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</si>
  <si>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</si>
  <si>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</si>
  <si>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</si>
  <si>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</si>
  <si>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</si>
  <si>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</si>
  <si>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</si>
  <si>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</si>
  <si>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</si>
  <si>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</si>
  <si>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</si>
  <si>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</si>
  <si>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</si>
  <si>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</si>
  <si>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</si>
  <si>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</si>
  <si>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</si>
  <si>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</si>
  <si>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</si>
  <si>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</si>
  <si>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</si>
  <si>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</si>
  <si>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</si>
  <si>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</si>
  <si>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</si>
  <si>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</si>
  <si>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</si>
  <si>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</si>
  <si>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</si>
  <si>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</si>
  <si>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</si>
  <si>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</si>
  <si>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</si>
  <si>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</si>
  <si>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</si>
  <si>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</si>
  <si>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</si>
  <si>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</si>
  <si>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</si>
  <si>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</si>
  <si>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</si>
  <si>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</si>
  <si>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</si>
  <si>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</si>
  <si>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</si>
  <si>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</si>
  <si>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</si>
  <si>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</si>
  <si>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</si>
  <si>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</si>
  <si>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</si>
  <si>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</si>
  <si>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</si>
  <si>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</si>
  <si>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</si>
  <si>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</si>
  <si>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</si>
  <si>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</si>
  <si>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</si>
  <si>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</si>
  <si>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</si>
  <si>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</si>
  <si>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</si>
  <si>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</si>
  <si>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</si>
  <si>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</si>
  <si>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</si>
  <si>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</si>
  <si>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</si>
  <si>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</si>
  <si>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</si>
  <si>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</si>
  <si>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</si>
  <si>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</si>
  <si>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</si>
  <si>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</si>
  <si>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</si>
  <si>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</si>
  <si>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</si>
  <si>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</si>
  <si>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</si>
  <si>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</si>
  <si>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</si>
  <si>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</si>
  <si>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</si>
  <si>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</si>
  <si>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</si>
  <si>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</si>
  <si>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</si>
  <si>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</si>
  <si>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</si>
  <si>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</si>
  <si>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</si>
  <si>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</si>
  <si>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</si>
  <si>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</si>
  <si>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</si>
  <si>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</si>
  <si>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</si>
  <si>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</si>
  <si>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</si>
  <si>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</si>
  <si>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</si>
  <si>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</si>
  <si>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</si>
  <si>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</si>
  <si>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</si>
  <si>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</si>
  <si>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</si>
  <si>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</si>
  <si>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</si>
  <si>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</si>
  <si>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</si>
  <si>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</si>
  <si>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</si>
  <si>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</si>
  <si>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</si>
  <si>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</si>
  <si>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</si>
  <si>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</si>
  <si>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</si>
  <si>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</si>
  <si>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</si>
  <si>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</si>
  <si>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</si>
  <si>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</si>
  <si>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</si>
  <si>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</si>
  <si>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</si>
  <si>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</si>
  <si>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</si>
  <si>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</si>
  <si>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</si>
  <si>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</si>
  <si>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</si>
  <si>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</si>
  <si>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</si>
  <si>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</si>
  <si>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</si>
  <si>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</si>
  <si>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</si>
  <si>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</si>
  <si>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</si>
  <si>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</si>
  <si>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</si>
  <si>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</si>
  <si>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</si>
  <si>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</si>
  <si>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</si>
  <si>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</si>
  <si>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</si>
  <si>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</si>
  <si>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</si>
  <si>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</si>
  <si>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</si>
  <si>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</si>
  <si>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</si>
  <si>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</si>
  <si>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</si>
  <si>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</si>
  <si>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</si>
  <si>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</si>
  <si>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</si>
  <si>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</si>
  <si>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全</t>
    <rPh sb="0" eb="1">
      <t>ゼン</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</si>
  <si>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</si>
  <si>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</si>
  <si>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</si>
  <si>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</si>
  <si>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</si>
  <si>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</si>
  <si>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</si>
  <si>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</si>
  <si>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</si>
  <si>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</si>
  <si>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</si>
  <si>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</si>
  <si>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</si>
  <si>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</si>
  <si>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</si>
  <si>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</si>
  <si>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</si>
  <si>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</si>
  <si>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</si>
  <si>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</si>
  <si>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</si>
  <si>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</si>
  <si>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</si>
  <si>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</si>
  <si>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</si>
  <si>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</si>
  <si>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刀根山支援学校　関西医科大学附属病院分教室</t>
    <rPh sb="0" eb="7">
      <t>トネヤマシエンガッコウ</t>
    </rPh>
    <rPh sb="8" eb="10">
      <t>カンサイ</t>
    </rPh>
    <rPh sb="10" eb="12">
      <t>イカ</t>
    </rPh>
    <rPh sb="12" eb="14">
      <t>ダイガク</t>
    </rPh>
    <rPh sb="14" eb="16">
      <t>フゾク</t>
    </rPh>
    <rPh sb="16" eb="18">
      <t>ビョウイン</t>
    </rPh>
    <rPh sb="18" eb="19">
      <t>ブン</t>
    </rPh>
    <rPh sb="19" eb="21">
      <t>キョウシツ</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</si>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</sst>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B110" zoomScale="51" zoomScaleNormal="100" zoomScaleSheetLayoutView="51" workbookViewId="0">
      <selection activeCell="C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7927</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4" customHeight="1" x14ac:dyDescent="0.45">
      <c r="A17" s="294" t="s">
        <v>2020</v>
      </c>
      <c r="B17" s="309" t="s">
        <v>7886</v>
      </c>
      <c r="C17" s="295" t="s">
        <v>7886</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7900</v>
      </c>
      <c r="H17" s="326" t="s">
        <v>7917</v>
      </c>
      <c r="I17" s="296" t="s">
        <v>2021</v>
      </c>
      <c r="J17" s="309" t="s">
        <v>7886</v>
      </c>
      <c r="K17" s="295" t="s">
        <v>7886</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7900</v>
      </c>
      <c r="P17" s="305" t="s">
        <v>7918</v>
      </c>
      <c r="Q17" s="317"/>
      <c r="R17" s="296" t="s">
        <v>2022</v>
      </c>
      <c r="S17" s="309" t="s">
        <v>7886</v>
      </c>
      <c r="T17" s="295" t="s">
        <v>7886</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7900</v>
      </c>
      <c r="Y17" s="305" t="s">
        <v>7919</v>
      </c>
      <c r="Z17" s="307"/>
    </row>
    <row r="18" spans="1:26" s="187" customFormat="1" ht="24" customHeight="1" x14ac:dyDescent="0.45">
      <c r="A18" s="225" t="s">
        <v>5532</v>
      </c>
      <c r="B18" s="310"/>
      <c r="C18" s="297" t="s">
        <v>2144</v>
      </c>
      <c r="D18" s="312"/>
      <c r="E18" s="314"/>
      <c r="F18" s="316"/>
      <c r="G18" s="304"/>
      <c r="H18" s="329"/>
      <c r="I18" s="227" t="s">
        <v>5534</v>
      </c>
      <c r="J18" s="310"/>
      <c r="K18" s="297" t="s">
        <v>7887</v>
      </c>
      <c r="L18" s="312"/>
      <c r="M18" s="314"/>
      <c r="N18" s="316"/>
      <c r="O18" s="304"/>
      <c r="P18" s="306"/>
      <c r="Q18" s="318"/>
      <c r="R18" s="225" t="s">
        <v>7905</v>
      </c>
      <c r="S18" s="310"/>
      <c r="T18" s="297" t="s">
        <v>7887</v>
      </c>
      <c r="U18" s="312"/>
      <c r="V18" s="314"/>
      <c r="W18" s="316"/>
      <c r="X18" s="304"/>
      <c r="Y18" s="306"/>
      <c r="Z18" s="308"/>
    </row>
    <row r="19" spans="1:26" s="187" customFormat="1" ht="24" customHeight="1" x14ac:dyDescent="0.45">
      <c r="A19" s="294" t="s">
        <v>7784</v>
      </c>
      <c r="B19" s="309" t="s">
        <v>7886</v>
      </c>
      <c r="C19" s="295" t="s">
        <v>7894</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しょしゃ　一ねん</v>
      </c>
      <c r="F19" s="315" t="s">
        <v>7681</v>
      </c>
      <c r="G19" s="303" t="s">
        <v>7900</v>
      </c>
      <c r="H19" s="326" t="s">
        <v>7917</v>
      </c>
      <c r="I19" s="298" t="s">
        <v>7785</v>
      </c>
      <c r="J19" s="309" t="s">
        <v>7886</v>
      </c>
      <c r="K19" s="295" t="s">
        <v>7894</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しょしゃ　二年</v>
      </c>
      <c r="N19" s="315" t="s">
        <v>7681</v>
      </c>
      <c r="O19" s="303" t="s">
        <v>7900</v>
      </c>
      <c r="P19" s="326" t="s">
        <v>7918</v>
      </c>
      <c r="Q19" s="317"/>
      <c r="R19" s="294" t="s">
        <v>7786</v>
      </c>
      <c r="S19" s="309" t="s">
        <v>7886</v>
      </c>
      <c r="T19" s="295" t="s">
        <v>7894</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書写　三年</v>
      </c>
      <c r="W19" s="315" t="s">
        <v>7681</v>
      </c>
      <c r="X19" s="303" t="s">
        <v>7900</v>
      </c>
      <c r="Y19" s="305" t="s">
        <v>7919</v>
      </c>
      <c r="Z19" s="307"/>
    </row>
    <row r="20" spans="1:26" s="187" customFormat="1" ht="24" customHeight="1" x14ac:dyDescent="0.45">
      <c r="A20" s="225" t="s">
        <v>7888</v>
      </c>
      <c r="B20" s="310"/>
      <c r="C20" s="297" t="s">
        <v>7887</v>
      </c>
      <c r="D20" s="312"/>
      <c r="E20" s="314"/>
      <c r="F20" s="316"/>
      <c r="G20" s="304"/>
      <c r="H20" s="329"/>
      <c r="I20" s="227" t="s">
        <v>7903</v>
      </c>
      <c r="J20" s="310"/>
      <c r="K20" s="297" t="s">
        <v>7887</v>
      </c>
      <c r="L20" s="312"/>
      <c r="M20" s="314"/>
      <c r="N20" s="316"/>
      <c r="O20" s="304"/>
      <c r="P20" s="329"/>
      <c r="Q20" s="318"/>
      <c r="R20" s="225" t="s">
        <v>7904</v>
      </c>
      <c r="S20" s="310"/>
      <c r="T20" s="297" t="s">
        <v>7887</v>
      </c>
      <c r="U20" s="312"/>
      <c r="V20" s="314"/>
      <c r="W20" s="316"/>
      <c r="X20" s="304"/>
      <c r="Y20" s="306"/>
      <c r="Z20" s="308"/>
    </row>
    <row r="21" spans="1:26" s="187" customFormat="1" ht="24" customHeight="1" x14ac:dyDescent="0.45">
      <c r="A21" s="294" t="s">
        <v>7787</v>
      </c>
      <c r="B21" s="309" t="s">
        <v>7895</v>
      </c>
      <c r="C21" s="295" t="s">
        <v>7895</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7900</v>
      </c>
      <c r="H21" s="326" t="s">
        <v>7917</v>
      </c>
      <c r="I21" s="298" t="s">
        <v>7788</v>
      </c>
      <c r="J21" s="309" t="s">
        <v>7895</v>
      </c>
      <c r="K21" s="295" t="s">
        <v>7895</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7900</v>
      </c>
      <c r="P21" s="305" t="s">
        <v>7918</v>
      </c>
      <c r="Q21" s="317"/>
      <c r="R21" s="294" t="s">
        <v>7789</v>
      </c>
      <c r="S21" s="309" t="s">
        <v>7922</v>
      </c>
      <c r="T21" s="295" t="s">
        <v>7922</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小学社会３</v>
      </c>
      <c r="W21" s="315" t="s">
        <v>7681</v>
      </c>
      <c r="X21" s="303" t="s">
        <v>7900</v>
      </c>
      <c r="Y21" s="305" t="s">
        <v>7919</v>
      </c>
      <c r="Z21" s="307"/>
    </row>
    <row r="22" spans="1:26" s="187" customFormat="1" ht="24" customHeight="1" x14ac:dyDescent="0.45">
      <c r="A22" s="225" t="s">
        <v>7889</v>
      </c>
      <c r="B22" s="310"/>
      <c r="C22" s="297" t="s">
        <v>7887</v>
      </c>
      <c r="D22" s="312"/>
      <c r="E22" s="314"/>
      <c r="F22" s="316"/>
      <c r="G22" s="304"/>
      <c r="H22" s="329"/>
      <c r="I22" s="227" t="s">
        <v>7901</v>
      </c>
      <c r="J22" s="310"/>
      <c r="K22" s="297" t="s">
        <v>7887</v>
      </c>
      <c r="L22" s="312"/>
      <c r="M22" s="314"/>
      <c r="N22" s="316"/>
      <c r="O22" s="304"/>
      <c r="P22" s="306"/>
      <c r="Q22" s="318"/>
      <c r="R22" s="225" t="s">
        <v>7909</v>
      </c>
      <c r="S22" s="310"/>
      <c r="T22" s="297" t="s">
        <v>7887</v>
      </c>
      <c r="U22" s="312"/>
      <c r="V22" s="314"/>
      <c r="W22" s="316"/>
      <c r="X22" s="304"/>
      <c r="Y22" s="306"/>
      <c r="Z22" s="308"/>
    </row>
    <row r="23" spans="1:26" s="187" customFormat="1" ht="24" customHeight="1" x14ac:dyDescent="0.45">
      <c r="A23" s="294" t="s">
        <v>1943</v>
      </c>
      <c r="B23" s="309" t="s">
        <v>7896</v>
      </c>
      <c r="C23" s="295" t="s">
        <v>7896</v>
      </c>
      <c r="D23" s="311" t="str">
        <f xml:space="preserve">
IF(C24="ア",VLOOKUP(A24,ア!$A:$C,2,FALSE),
IF(C24="イ",VLOOKUP(A24,イ!$A:$C,2,FALSE),
IF(C24="ウ",HLOOKUP(A24,ウ!$1:$6,4,FALSE),
IF(C24="エ",VLOOKUP(A24,エ!$A:$E,4,FALSE),""))))</f>
        <v>啓林館</v>
      </c>
      <c r="E23" s="313" t="str">
        <f xml:space="preserve">
IF(C24="ア",VLOOKUP(A24,ア!$A:$C,3,FALSE),
IF(C24="イ",VLOOKUP(A24,イ!$A:$C,3,FALSE),
IF(C24="ウ",HLOOKUP(A24,ウ!$1:$6,5,FALSE)&amp;HLOOKUP(A24,ウ!$1:$6,6,FALSE),
IF(C24="エ",VLOOKUP(A24,エ!$A:$E,4,FALSE),""))))</f>
        <v>わくわく　せいかつ上
いきいき　せいかつ下</v>
      </c>
      <c r="F23" s="315" t="s">
        <v>7681</v>
      </c>
      <c r="G23" s="303" t="s">
        <v>7900</v>
      </c>
      <c r="H23" s="326" t="s">
        <v>7916</v>
      </c>
      <c r="I23" s="298" t="s">
        <v>1945</v>
      </c>
      <c r="J23" s="309" t="s">
        <v>7896</v>
      </c>
      <c r="K23" s="295" t="s">
        <v>7896</v>
      </c>
      <c r="L23" s="311" t="str">
        <f xml:space="preserve">
IF(K24="ア",VLOOKUP(I24,ア!$A:$C,2,FALSE),
IF(K24="イ",VLOOKUP(I24,イ!$A:$C,2,FALSE),
IF(K24="ウ",HLOOKUP(I24,ウ!$1:$6,4,FALSE),
IF(K24="エ",VLOOKUP(I24,エ!$A:$E,4,FALSE),""))))</f>
        <v>啓林館</v>
      </c>
      <c r="M23" s="313" t="str">
        <f xml:space="preserve">
IF(K24="ア",VLOOKUP(I24,ア!$A:$C,3,FALSE),
IF(K24="イ",VLOOKUP(I24,イ!$A:$C,3,FALSE),
IF(K24="ウ",HLOOKUP(I24,ウ!$1:$6,5,FALSE)&amp;HLOOKUP(I24,ウ!$1:$6,6,FALSE),
IF(K24="エ",VLOOKUP(I24,エ!$A:$E,4,FALSE),""))))</f>
        <v>わくわく　せいかつ上
いきいき　せいかつ下</v>
      </c>
      <c r="N23" s="315" t="s">
        <v>7681</v>
      </c>
      <c r="O23" s="303" t="s">
        <v>7900</v>
      </c>
      <c r="P23" s="326" t="s">
        <v>7916</v>
      </c>
      <c r="Q23" s="317" t="s">
        <v>7906</v>
      </c>
      <c r="R23" s="294" t="s">
        <v>1948</v>
      </c>
      <c r="S23" s="309" t="s">
        <v>7922</v>
      </c>
      <c r="T23" s="295" t="s">
        <v>7925</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7900</v>
      </c>
      <c r="Y23" s="305" t="s">
        <v>7920</v>
      </c>
      <c r="Z23" s="307"/>
    </row>
    <row r="24" spans="1:26" s="187" customFormat="1" ht="24" customHeight="1" x14ac:dyDescent="0.45">
      <c r="A24" s="225" t="s">
        <v>7890</v>
      </c>
      <c r="B24" s="310"/>
      <c r="C24" s="297" t="s">
        <v>7887</v>
      </c>
      <c r="D24" s="312"/>
      <c r="E24" s="314"/>
      <c r="F24" s="316"/>
      <c r="G24" s="304"/>
      <c r="H24" s="329"/>
      <c r="I24" s="227" t="s">
        <v>7890</v>
      </c>
      <c r="J24" s="310"/>
      <c r="K24" s="297" t="s">
        <v>7887</v>
      </c>
      <c r="L24" s="312"/>
      <c r="M24" s="314"/>
      <c r="N24" s="316"/>
      <c r="O24" s="304"/>
      <c r="P24" s="329"/>
      <c r="Q24" s="318"/>
      <c r="R24" s="225" t="s">
        <v>7910</v>
      </c>
      <c r="S24" s="310"/>
      <c r="T24" s="297" t="s">
        <v>7887</v>
      </c>
      <c r="U24" s="312"/>
      <c r="V24" s="314"/>
      <c r="W24" s="316"/>
      <c r="X24" s="304"/>
      <c r="Y24" s="306"/>
      <c r="Z24" s="308"/>
    </row>
    <row r="25" spans="1:26" s="187" customFormat="1" ht="24" customHeight="1" x14ac:dyDescent="0.45">
      <c r="A25" s="294" t="s">
        <v>1944</v>
      </c>
      <c r="B25" s="309" t="s">
        <v>7897</v>
      </c>
      <c r="C25" s="295" t="s">
        <v>7897</v>
      </c>
      <c r="D25" s="311" t="str">
        <f xml:space="preserve">
IF(C26="ア",VLOOKUP(A26,ア!$A:$C,2,FALSE),
IF(C26="イ",VLOOKUP(A26,イ!$A:$C,2,FALSE),
IF(C26="ウ",HLOOKUP(A26,ウ!$1:$6,4,FALSE),
IF(C26="エ",VLOOKUP(A26,エ!$A:$E,4,FALSE),""))))</f>
        <v>教芸</v>
      </c>
      <c r="E25" s="313" t="str">
        <f xml:space="preserve">
IF(C26="ア",VLOOKUP(A26,ア!$A:$C,3,FALSE),
IF(C26="イ",VLOOKUP(A26,イ!$A:$C,3,FALSE),
IF(C26="ウ",HLOOKUP(A26,ウ!$1:$6,5,FALSE)&amp;HLOOKUP(A26,ウ!$1:$6,6,FALSE),
IF(C26="エ",VLOOKUP(A26,エ!$A:$E,4,FALSE),""))))</f>
        <v>小学生のおんがく　１</v>
      </c>
      <c r="F25" s="315" t="s">
        <v>7681</v>
      </c>
      <c r="G25" s="303" t="s">
        <v>7900</v>
      </c>
      <c r="H25" s="326" t="s">
        <v>7917</v>
      </c>
      <c r="I25" s="298" t="s">
        <v>1946</v>
      </c>
      <c r="J25" s="309" t="s">
        <v>7897</v>
      </c>
      <c r="K25" s="295" t="s">
        <v>7897</v>
      </c>
      <c r="L25" s="311" t="str">
        <f xml:space="preserve">
IF(K26="ア",VLOOKUP(I26,ア!$A:$C,2,FALSE),
IF(K26="イ",VLOOKUP(I26,イ!$A:$C,2,FALSE),
IF(K26="ウ",HLOOKUP(I26,ウ!$1:$6,4,FALSE),
IF(K26="エ",VLOOKUP(I26,エ!$A:$E,4,FALSE),""))))</f>
        <v>教芸</v>
      </c>
      <c r="M25" s="313" t="str">
        <f xml:space="preserve">
IF(K26="ア",VLOOKUP(I26,ア!$A:$C,3,FALSE),
IF(K26="イ",VLOOKUP(I26,イ!$A:$C,3,FALSE),
IF(K26="ウ",HLOOKUP(I26,ウ!$1:$6,5,FALSE)&amp;HLOOKUP(I26,ウ!$1:$6,6,FALSE),
IF(K26="エ",VLOOKUP(I26,エ!$A:$E,4,FALSE),""))))</f>
        <v>小学生の音楽　２</v>
      </c>
      <c r="N25" s="315" t="s">
        <v>7681</v>
      </c>
      <c r="O25" s="303" t="s">
        <v>7900</v>
      </c>
      <c r="P25" s="305" t="s">
        <v>7918</v>
      </c>
      <c r="Q25" s="317"/>
      <c r="R25" s="294" t="s">
        <v>1949</v>
      </c>
      <c r="S25" s="309" t="s">
        <v>7895</v>
      </c>
      <c r="T25" s="295" t="s">
        <v>7895</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7900</v>
      </c>
      <c r="Y25" s="305" t="s">
        <v>7919</v>
      </c>
      <c r="Z25" s="307"/>
    </row>
    <row r="26" spans="1:26" s="187" customFormat="1" ht="24" customHeight="1" x14ac:dyDescent="0.45">
      <c r="A26" s="225" t="s">
        <v>7891</v>
      </c>
      <c r="B26" s="310"/>
      <c r="C26" s="297" t="s">
        <v>7887</v>
      </c>
      <c r="D26" s="312"/>
      <c r="E26" s="314"/>
      <c r="F26" s="316"/>
      <c r="G26" s="304"/>
      <c r="H26" s="329"/>
      <c r="I26" s="227" t="s">
        <v>7907</v>
      </c>
      <c r="J26" s="310"/>
      <c r="K26" s="297" t="s">
        <v>7887</v>
      </c>
      <c r="L26" s="312"/>
      <c r="M26" s="314"/>
      <c r="N26" s="316"/>
      <c r="O26" s="304"/>
      <c r="P26" s="306"/>
      <c r="Q26" s="318"/>
      <c r="R26" s="225" t="s">
        <v>7902</v>
      </c>
      <c r="S26" s="310"/>
      <c r="T26" s="297" t="s">
        <v>7887</v>
      </c>
      <c r="U26" s="312"/>
      <c r="V26" s="314"/>
      <c r="W26" s="316"/>
      <c r="X26" s="304"/>
      <c r="Y26" s="306"/>
      <c r="Z26" s="308"/>
    </row>
    <row r="27" spans="1:26" s="187" customFormat="1" ht="24" customHeight="1" x14ac:dyDescent="0.45">
      <c r="A27" s="294" t="s">
        <v>7790</v>
      </c>
      <c r="B27" s="309" t="s">
        <v>7898</v>
      </c>
      <c r="C27" s="295" t="s">
        <v>7898</v>
      </c>
      <c r="D27" s="311" t="str">
        <f xml:space="preserve">
IF(C28="ア",VLOOKUP(A28,ア!$A:$C,2,FALSE),
IF(C28="イ",VLOOKUP(A28,イ!$A:$C,2,FALSE),
IF(C28="ウ",HLOOKUP(A28,ウ!$1:$6,4,FALSE),
IF(C28="エ",VLOOKUP(A28,エ!$A:$E,4,FALSE),""))))</f>
        <v>開隆堂</v>
      </c>
      <c r="E27" s="313"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7681</v>
      </c>
      <c r="G27" s="303" t="s">
        <v>7900</v>
      </c>
      <c r="H27" s="326" t="s">
        <v>7916</v>
      </c>
      <c r="I27" s="298" t="s">
        <v>7791</v>
      </c>
      <c r="J27" s="309" t="s">
        <v>7898</v>
      </c>
      <c r="K27" s="295" t="s">
        <v>7898</v>
      </c>
      <c r="L27" s="311" t="str">
        <f xml:space="preserve">
IF(K28="ア",VLOOKUP(I28,ア!$A:$C,2,FALSE),
IF(K28="イ",VLOOKUP(I28,イ!$A:$C,2,FALSE),
IF(K28="ウ",HLOOKUP(I28,ウ!$1:$6,4,FALSE),
IF(K28="エ",VLOOKUP(I28,エ!$A:$E,4,FALSE),""))))</f>
        <v>開隆堂</v>
      </c>
      <c r="M27" s="313"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7681</v>
      </c>
      <c r="O27" s="303" t="s">
        <v>7900</v>
      </c>
      <c r="P27" s="326" t="s">
        <v>7916</v>
      </c>
      <c r="Q27" s="317" t="s">
        <v>7906</v>
      </c>
      <c r="R27" s="294" t="s">
        <v>7792</v>
      </c>
      <c r="S27" s="309" t="s">
        <v>7923</v>
      </c>
      <c r="T27" s="295" t="s">
        <v>7923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わくわく理科　３</v>
      </c>
      <c r="W27" s="315" t="s">
        <v>7681</v>
      </c>
      <c r="X27" s="303" t="s">
        <v>7900</v>
      </c>
      <c r="Y27" s="305" t="s">
        <v>7919</v>
      </c>
      <c r="Z27" s="307"/>
    </row>
    <row r="28" spans="1:26" s="187" customFormat="1" ht="24" customHeight="1" x14ac:dyDescent="0.45">
      <c r="A28" s="225" t="s">
        <v>7892</v>
      </c>
      <c r="B28" s="310"/>
      <c r="C28" s="297" t="s">
        <v>7887</v>
      </c>
      <c r="D28" s="312"/>
      <c r="E28" s="314"/>
      <c r="F28" s="316"/>
      <c r="G28" s="304"/>
      <c r="H28" s="329"/>
      <c r="I28" s="227" t="s">
        <v>7892</v>
      </c>
      <c r="J28" s="310"/>
      <c r="K28" s="297" t="s">
        <v>7887</v>
      </c>
      <c r="L28" s="312"/>
      <c r="M28" s="314"/>
      <c r="N28" s="316"/>
      <c r="O28" s="304"/>
      <c r="P28" s="329"/>
      <c r="Q28" s="318"/>
      <c r="R28" s="225" t="s">
        <v>7911</v>
      </c>
      <c r="S28" s="310"/>
      <c r="T28" s="297" t="s">
        <v>7887</v>
      </c>
      <c r="U28" s="312"/>
      <c r="V28" s="314"/>
      <c r="W28" s="316"/>
      <c r="X28" s="304"/>
      <c r="Y28" s="306"/>
      <c r="Z28" s="308"/>
    </row>
    <row r="29" spans="1:26" s="187" customFormat="1" ht="24" customHeight="1" x14ac:dyDescent="0.45">
      <c r="A29" s="294" t="s">
        <v>7793</v>
      </c>
      <c r="B29" s="309" t="s">
        <v>7899</v>
      </c>
      <c r="C29" s="295" t="s">
        <v>7899</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7900</v>
      </c>
      <c r="H29" s="326" t="s">
        <v>7917</v>
      </c>
      <c r="I29" s="298" t="s">
        <v>7794</v>
      </c>
      <c r="J29" s="309" t="s">
        <v>7899</v>
      </c>
      <c r="K29" s="295" t="s">
        <v>7899</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7900</v>
      </c>
      <c r="P29" s="305" t="s">
        <v>7918</v>
      </c>
      <c r="Q29" s="317"/>
      <c r="R29" s="294" t="s">
        <v>7795</v>
      </c>
      <c r="S29" s="309" t="s">
        <v>7897</v>
      </c>
      <c r="T29" s="295" t="s">
        <v>7897</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小学生の音楽　３</v>
      </c>
      <c r="W29" s="315" t="s">
        <v>7681</v>
      </c>
      <c r="X29" s="303" t="s">
        <v>7900</v>
      </c>
      <c r="Y29" s="305" t="s">
        <v>7919</v>
      </c>
      <c r="Z29" s="307"/>
    </row>
    <row r="30" spans="1:26" s="187" customFormat="1" ht="24" customHeight="1" x14ac:dyDescent="0.45">
      <c r="A30" s="225" t="s">
        <v>7893</v>
      </c>
      <c r="B30" s="310"/>
      <c r="C30" s="297" t="s">
        <v>7887</v>
      </c>
      <c r="D30" s="312"/>
      <c r="E30" s="314"/>
      <c r="F30" s="316"/>
      <c r="G30" s="304"/>
      <c r="H30" s="329"/>
      <c r="I30" s="227" t="s">
        <v>7908</v>
      </c>
      <c r="J30" s="310"/>
      <c r="K30" s="297" t="s">
        <v>7887</v>
      </c>
      <c r="L30" s="312"/>
      <c r="M30" s="314"/>
      <c r="N30" s="316"/>
      <c r="O30" s="304"/>
      <c r="P30" s="306"/>
      <c r="Q30" s="318"/>
      <c r="R30" s="225" t="s">
        <v>7912</v>
      </c>
      <c r="S30" s="310"/>
      <c r="T30" s="297" t="s">
        <v>7887</v>
      </c>
      <c r="U30" s="312"/>
      <c r="V30" s="314"/>
      <c r="W30" s="316"/>
      <c r="X30" s="304"/>
      <c r="Y30" s="306"/>
      <c r="Z30" s="308"/>
    </row>
    <row r="31" spans="1:26" s="187" customFormat="1" ht="24"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7898</v>
      </c>
      <c r="T31" s="295" t="s">
        <v>7898</v>
      </c>
      <c r="U31" s="311" t="str">
        <f xml:space="preserve">
IF(T32="ア",VLOOKUP(R32,ア!$A:$C,2,FALSE),
IF(T32="イ",VLOOKUP(R32,イ!$A:$C,2,FALSE),
IF(T32="ウ",HLOOKUP(R32,ウ!$1:$6,4,FALSE),
IF(T32="エ",VLOOKUP(R32,エ!$A:$E,4,FALSE),""))))</f>
        <v>開隆堂</v>
      </c>
      <c r="V31" s="313"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7681</v>
      </c>
      <c r="X31" s="303" t="s">
        <v>7900</v>
      </c>
      <c r="Y31" s="305" t="s">
        <v>7921</v>
      </c>
      <c r="Z31" s="307"/>
    </row>
    <row r="32" spans="1:26" s="187" customFormat="1" ht="24" customHeight="1" x14ac:dyDescent="0.45">
      <c r="A32" s="225"/>
      <c r="B32" s="310"/>
      <c r="C32" s="297"/>
      <c r="D32" s="312"/>
      <c r="E32" s="314"/>
      <c r="F32" s="316"/>
      <c r="G32" s="304"/>
      <c r="H32" s="329"/>
      <c r="I32" s="227"/>
      <c r="J32" s="310"/>
      <c r="K32" s="297"/>
      <c r="L32" s="312"/>
      <c r="M32" s="314"/>
      <c r="N32" s="316"/>
      <c r="O32" s="304"/>
      <c r="P32" s="329"/>
      <c r="Q32" s="318"/>
      <c r="R32" s="225" t="s">
        <v>7913</v>
      </c>
      <c r="S32" s="310"/>
      <c r="T32" s="297" t="s">
        <v>7887</v>
      </c>
      <c r="U32" s="312"/>
      <c r="V32" s="314"/>
      <c r="W32" s="316"/>
      <c r="X32" s="304"/>
      <c r="Y32" s="306"/>
      <c r="Z32" s="308"/>
    </row>
    <row r="33" spans="1:26" s="187" customFormat="1" ht="24"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t="s">
        <v>7924</v>
      </c>
      <c r="T33" s="295" t="s">
        <v>7926</v>
      </c>
      <c r="U33" s="311" t="str">
        <f xml:space="preserve">
IF(T34="ア",VLOOKUP(R34,ア!$A:$C,2,FALSE),
IF(T34="イ",VLOOKUP(R34,イ!$A:$C,2,FALSE),
IF(T34="ウ",HLOOKUP(R34,ウ!$1:$6,4,FALSE),
IF(T34="エ",VLOOKUP(R34,エ!$A:$E,4,FALSE),""))))</f>
        <v>学研</v>
      </c>
      <c r="V33" s="313" t="str">
        <f xml:space="preserve">
IF(T34="ア",VLOOKUP(R34,ア!$A:$C,3,FALSE),
IF(T34="イ",VLOOKUP(R34,イ!$A:$C,3,FALSE),
IF(T34="ウ",HLOOKUP(R34,ウ!$1:$6,5,FALSE)&amp;HLOOKUP(R34,ウ!$1:$6,6,FALSE),
IF(T34="エ",VLOOKUP(R34,エ!$A:$E,4,FALSE),""))))</f>
        <v>新・みんなのほけん３・４年</v>
      </c>
      <c r="W33" s="315" t="s">
        <v>7681</v>
      </c>
      <c r="X33" s="303" t="s">
        <v>7900</v>
      </c>
      <c r="Y33" s="305" t="s">
        <v>7921</v>
      </c>
      <c r="Z33" s="307"/>
    </row>
    <row r="34" spans="1:26" s="187" customFormat="1" ht="24" customHeight="1" x14ac:dyDescent="0.45">
      <c r="A34" s="225"/>
      <c r="B34" s="310"/>
      <c r="C34" s="297"/>
      <c r="D34" s="312"/>
      <c r="E34" s="314"/>
      <c r="F34" s="316"/>
      <c r="G34" s="304"/>
      <c r="H34" s="329"/>
      <c r="I34" s="227"/>
      <c r="J34" s="310"/>
      <c r="K34" s="297"/>
      <c r="L34" s="312"/>
      <c r="M34" s="314"/>
      <c r="N34" s="316"/>
      <c r="O34" s="304"/>
      <c r="P34" s="329"/>
      <c r="Q34" s="318"/>
      <c r="R34" s="225" t="s">
        <v>7914</v>
      </c>
      <c r="S34" s="310"/>
      <c r="T34" s="297" t="s">
        <v>7887</v>
      </c>
      <c r="U34" s="312"/>
      <c r="V34" s="314"/>
      <c r="W34" s="316"/>
      <c r="X34" s="304"/>
      <c r="Y34" s="306"/>
      <c r="Z34" s="308"/>
    </row>
    <row r="35" spans="1:26" s="187" customFormat="1" ht="24"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t="s">
        <v>7899</v>
      </c>
      <c r="T35" s="295" t="s">
        <v>7899</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7900</v>
      </c>
      <c r="Y35" s="305" t="s">
        <v>7919</v>
      </c>
      <c r="Z35" s="307"/>
    </row>
    <row r="36" spans="1:26" s="187" customFormat="1" ht="24" customHeight="1" x14ac:dyDescent="0.45">
      <c r="A36" s="225"/>
      <c r="B36" s="310"/>
      <c r="C36" s="297"/>
      <c r="D36" s="312"/>
      <c r="E36" s="314"/>
      <c r="F36" s="316"/>
      <c r="G36" s="304"/>
      <c r="H36" s="329"/>
      <c r="I36" s="227"/>
      <c r="J36" s="310"/>
      <c r="K36" s="297"/>
      <c r="L36" s="312"/>
      <c r="M36" s="314"/>
      <c r="N36" s="316"/>
      <c r="O36" s="304"/>
      <c r="P36" s="329"/>
      <c r="Q36" s="318"/>
      <c r="R36" s="225" t="s">
        <v>7915</v>
      </c>
      <c r="S36" s="310"/>
      <c r="T36" s="297" t="s">
        <v>7887</v>
      </c>
      <c r="U36" s="312"/>
      <c r="V36" s="314"/>
      <c r="W36" s="316"/>
      <c r="X36" s="304"/>
      <c r="Y36" s="306"/>
      <c r="Z36" s="308"/>
    </row>
    <row r="37" spans="1:26" s="187" customFormat="1" ht="24"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4"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4"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4"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4"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4"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4"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4"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4"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4"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4"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4"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4"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4"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4"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4"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4"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4"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4"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4"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4"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4"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4"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4"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4"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4"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4"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4"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4"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4"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4"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4"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4"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4"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4"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4"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4"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4"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4"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4"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4"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4"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4"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4"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4"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4"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4"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4"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4"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4"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4"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4"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4"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4"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4"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4"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4"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4"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4"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4"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4"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4"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4"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4"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4"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4"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4"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4"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4"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4"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4"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4"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4"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4"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4"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4"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4"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4"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4"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4"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4"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4"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4"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4"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4"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4"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4"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4"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4"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4"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4"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4"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4"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4"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4"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4"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4"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4"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4"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4"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　関西医科大学附属病院分教室</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　関西医科大学附属病院分教室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7928</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7928</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7928</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関西医科大学附属病院分教室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　関西医科大学附属病院分教室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7928</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7928</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関西医科大学附属病院分教室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3"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　関西医科大学附属病院分教室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7928</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7928</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7928</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関西医科大学附属病院分教室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A4E567-8600-4D56-80FF-9D757ACA43AD}">
  <ds:schemaRefs>
    <ds:schemaRef ds:uri="http://www.w3.org/XML/1998/namespace"/>
    <ds:schemaRef ds:uri="http://schemas.microsoft.com/office/2006/metadata/properties"/>
    <ds:schemaRef ds:uri="http://schemas.microsoft.com/office/2006/documentManagement/types"/>
    <ds:schemaRef ds:uri="http://purl.org/dc/dcmitype/"/>
    <ds:schemaRef ds:uri="http://schemas.microsoft.com/office/infopath/2007/PartnerControls"/>
    <ds:schemaRef ds:uri="92c85782-91b6-4975-a634-e8e07eaefb77"/>
    <ds:schemaRef ds:uri="http://purl.org/dc/elements/1.1/"/>
    <ds:schemaRef ds:uri="http://schemas.openxmlformats.org/package/2006/metadata/core-properties"/>
    <ds:schemaRef ds:uri="5e2d022d-909f-4b1b-b580-476f84148958"/>
    <ds:schemaRef ds:uri="http://purl.org/dc/terms/"/>
  </ds:schemaRefs>
</ds:datastoreItem>
</file>

<file path=customXml/itemProps3.xml><?xml version="1.0" encoding="utf-8"?>
<ds:datastoreItem xmlns:ds="http://schemas.openxmlformats.org/officeDocument/2006/customXml" ds:itemID="{B8A89C5D-FE0B-439C-B955-0CC323085E6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2025-07-03T07:50:39Z</cp:lastPrinted>
  <dcterms:created xsi:type="dcterms:W3CDTF">2019-06-05T06:28:00Z</dcterms:created>
  <dcterms:modified xsi:type="dcterms:W3CDTF">2025-11-27T07:08:36Z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